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Komunikace" sheetId="2" r:id="rId2"/>
    <sheet name="SO 02 - Komunikace" sheetId="3" r:id="rId3"/>
    <sheet name="SO 401 - Veřejné osvětlení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01 - Komunikace'!$C$91:$K$430</definedName>
    <definedName name="_xlnm.Print_Area" localSheetId="1">'SO 01 - Komunikace'!$C$4:$J$39,'SO 01 - Komunikace'!$C$45:$J$73,'SO 01 - Komunikace'!$C$79:$K$430</definedName>
    <definedName name="_xlnm.Print_Titles" localSheetId="1">'SO 01 - Komunikace'!$91:$91</definedName>
    <definedName name="_xlnm._FilterDatabase" localSheetId="2" hidden="1">'SO 02 - Komunikace'!$C$90:$K$304</definedName>
    <definedName name="_xlnm.Print_Area" localSheetId="2">'SO 02 - Komunikace'!$C$4:$J$39,'SO 02 - Komunikace'!$C$45:$J$72,'SO 02 - Komunikace'!$C$78:$K$304</definedName>
    <definedName name="_xlnm.Print_Titles" localSheetId="2">'SO 02 - Komunikace'!$90:$90</definedName>
    <definedName name="_xlnm._FilterDatabase" localSheetId="3" hidden="1">'SO 401 - Veřejné osvětlení'!$C$95:$K$233</definedName>
    <definedName name="_xlnm.Print_Area" localSheetId="3">'SO 401 - Veřejné osvětlení'!$C$4:$J$39,'SO 401 - Veřejné osvětlení'!$C$45:$J$77,'SO 401 - Veřejné osvětlení'!$C$83:$K$233</definedName>
    <definedName name="_xlnm.Print_Titles" localSheetId="3">'SO 401 - Veřejné osvětlení'!$95:$95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233"/>
  <c r="BH233"/>
  <c r="BG233"/>
  <c r="BF233"/>
  <c r="T233"/>
  <c r="T232"/>
  <c r="R233"/>
  <c r="R232"/>
  <c r="P233"/>
  <c r="P232"/>
  <c r="BI231"/>
  <c r="BH231"/>
  <c r="BG231"/>
  <c r="BF231"/>
  <c r="T231"/>
  <c r="T230"/>
  <c r="R231"/>
  <c r="R230"/>
  <c r="P231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T162"/>
  <c r="R163"/>
  <c r="R162"/>
  <c r="P163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T147"/>
  <c r="R148"/>
  <c r="R147"/>
  <c r="P148"/>
  <c r="P147"/>
  <c r="BI146"/>
  <c r="BH146"/>
  <c r="BG146"/>
  <c r="BF146"/>
  <c r="T146"/>
  <c r="T145"/>
  <c r="R146"/>
  <c r="R145"/>
  <c r="P146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55"/>
  <c r="J17"/>
  <c r="J12"/>
  <c r="J90"/>
  <c r="E7"/>
  <c r="E48"/>
  <c i="3" r="J37"/>
  <c r="J36"/>
  <c i="1" r="AY56"/>
  <c i="3" r="J35"/>
  <c i="1" r="AX56"/>
  <c i="3" r="BI304"/>
  <c r="BH304"/>
  <c r="BG304"/>
  <c r="BF304"/>
  <c r="T304"/>
  <c r="T303"/>
  <c r="R304"/>
  <c r="R303"/>
  <c r="P304"/>
  <c r="P303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T275"/>
  <c r="R276"/>
  <c r="R275"/>
  <c r="P276"/>
  <c r="P275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52"/>
  <c r="E7"/>
  <c r="E48"/>
  <c i="2" r="J37"/>
  <c r="J36"/>
  <c i="1" r="AY55"/>
  <c i="2" r="J35"/>
  <c i="1" r="AX55"/>
  <c i="2" r="BI430"/>
  <c r="BH430"/>
  <c r="BG430"/>
  <c r="BF430"/>
  <c r="T430"/>
  <c r="T429"/>
  <c r="R430"/>
  <c r="R429"/>
  <c r="P430"/>
  <c r="P429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2"/>
  <c r="BH402"/>
  <c r="BG402"/>
  <c r="BF402"/>
  <c r="T402"/>
  <c r="T401"/>
  <c r="R402"/>
  <c r="R401"/>
  <c r="P402"/>
  <c r="P401"/>
  <c r="BI399"/>
  <c r="BH399"/>
  <c r="BG399"/>
  <c r="BF399"/>
  <c r="T399"/>
  <c r="R399"/>
  <c r="P399"/>
  <c r="BI396"/>
  <c r="BH396"/>
  <c r="BG396"/>
  <c r="BF396"/>
  <c r="T396"/>
  <c r="R396"/>
  <c r="P396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5"/>
  <c r="BH245"/>
  <c r="BG245"/>
  <c r="BF245"/>
  <c r="T245"/>
  <c r="R245"/>
  <c r="P245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3"/>
  <c r="BH223"/>
  <c r="BG223"/>
  <c r="BF223"/>
  <c r="T223"/>
  <c r="R223"/>
  <c r="P223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T205"/>
  <c r="R206"/>
  <c r="R205"/>
  <c r="P206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3"/>
  <c r="BH163"/>
  <c r="BG163"/>
  <c r="BF163"/>
  <c r="T163"/>
  <c r="R163"/>
  <c r="P163"/>
  <c r="BI160"/>
  <c r="BH160"/>
  <c r="BG160"/>
  <c r="BF160"/>
  <c r="T160"/>
  <c r="R160"/>
  <c r="P160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8"/>
  <c r="BH128"/>
  <c r="BG128"/>
  <c r="BF128"/>
  <c r="T128"/>
  <c r="R128"/>
  <c r="P128"/>
  <c r="BI121"/>
  <c r="BH121"/>
  <c r="BG121"/>
  <c r="BF121"/>
  <c r="T121"/>
  <c r="R121"/>
  <c r="P121"/>
  <c r="BI114"/>
  <c r="BH114"/>
  <c r="BG114"/>
  <c r="BF114"/>
  <c r="T114"/>
  <c r="R114"/>
  <c r="P114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52"/>
  <c r="E7"/>
  <c r="E82"/>
  <c i="1" r="L50"/>
  <c r="AM50"/>
  <c r="AM49"/>
  <c r="L49"/>
  <c r="AM47"/>
  <c r="L47"/>
  <c r="L45"/>
  <c r="L44"/>
  <c i="2" r="BK151"/>
  <c r="J336"/>
  <c i="3" r="J222"/>
  <c i="4" r="BK138"/>
  <c i="2" r="J308"/>
  <c i="3" r="J254"/>
  <c i="4" r="BK181"/>
  <c i="2" r="BK179"/>
  <c r="BK387"/>
  <c r="BK359"/>
  <c r="BK369"/>
  <c i="3" r="J208"/>
  <c i="4" r="J115"/>
  <c i="2" r="J363"/>
  <c i="3" r="BK239"/>
  <c i="2" r="J290"/>
  <c i="3" r="J271"/>
  <c r="BK194"/>
  <c i="4" r="BK171"/>
  <c i="2" r="J303"/>
  <c r="J121"/>
  <c i="3" r="J249"/>
  <c i="4" r="J203"/>
  <c i="2" r="J372"/>
  <c r="BK298"/>
  <c i="3" r="J276"/>
  <c i="4" r="BK233"/>
  <c i="2" r="BK114"/>
  <c r="J299"/>
  <c i="3" r="BK226"/>
  <c i="4" r="BK142"/>
  <c i="2" r="J163"/>
  <c r="BK234"/>
  <c i="3" r="BK220"/>
  <c i="4" r="BK156"/>
  <c i="2" r="J422"/>
  <c r="BK301"/>
  <c i="4" r="BK124"/>
  <c i="1" r="AS54"/>
  <c i="3" r="BK198"/>
  <c i="4" r="J181"/>
  <c i="2" r="BK319"/>
  <c r="BK252"/>
  <c r="J357"/>
  <c i="3" r="BK208"/>
  <c i="4" r="J148"/>
  <c i="2" r="BK365"/>
  <c i="3" r="J131"/>
  <c r="J296"/>
  <c i="2" r="J272"/>
  <c r="BK325"/>
  <c i="4" r="BK127"/>
  <c i="2" r="J331"/>
  <c r="BK363"/>
  <c i="3" r="J176"/>
  <c i="4" r="BK121"/>
  <c i="2" r="J307"/>
  <c r="BK128"/>
  <c i="3" r="J161"/>
  <c r="J292"/>
  <c i="2" r="BK230"/>
  <c r="J302"/>
  <c r="BK194"/>
  <c i="4" r="BK167"/>
  <c i="2" r="BK304"/>
  <c r="J430"/>
  <c i="3" r="BK125"/>
  <c r="J142"/>
  <c i="4" r="BK163"/>
  <c r="BK201"/>
  <c i="2" r="J288"/>
  <c i="3" r="BK256"/>
  <c r="J243"/>
  <c i="4" r="J231"/>
  <c i="2" r="BK415"/>
  <c r="J423"/>
  <c i="3" r="BK289"/>
  <c r="J299"/>
  <c i="2" r="BK303"/>
  <c r="J379"/>
  <c r="J359"/>
  <c i="3" r="BK128"/>
  <c i="4" r="BK203"/>
  <c i="2" r="BK293"/>
  <c r="J316"/>
  <c i="3" r="BK254"/>
  <c r="J211"/>
  <c i="4" r="BK227"/>
  <c i="2" r="J192"/>
  <c r="J260"/>
  <c i="3" r="J98"/>
  <c r="J146"/>
  <c i="4" r="J101"/>
  <c r="BK231"/>
  <c i="2" r="BK103"/>
  <c r="J138"/>
  <c r="J215"/>
  <c i="3" r="J209"/>
  <c i="4" r="J190"/>
  <c i="3" r="J157"/>
  <c i="4" r="J218"/>
  <c i="2" r="J304"/>
  <c r="BK211"/>
  <c i="4" r="J171"/>
  <c i="2" r="BK422"/>
  <c i="3" r="BK157"/>
  <c i="4" r="BK186"/>
  <c i="2" r="J327"/>
  <c i="3" r="BK259"/>
  <c i="4" r="J180"/>
  <c i="2" r="BK376"/>
  <c i="3" r="BK155"/>
  <c i="4" r="J195"/>
  <c i="2" r="J394"/>
  <c r="J396"/>
  <c i="3" r="J207"/>
  <c i="4" r="J179"/>
  <c i="2" r="J409"/>
  <c r="BK300"/>
  <c i="4" r="BK199"/>
  <c i="2" r="J349"/>
  <c r="BK314"/>
  <c i="3" r="BK283"/>
  <c i="4" r="BK184"/>
  <c i="2" r="J361"/>
  <c r="J428"/>
  <c i="3" r="J136"/>
  <c r="J190"/>
  <c i="4" r="BK148"/>
  <c i="2" r="J234"/>
  <c r="BK418"/>
  <c i="3" r="BK161"/>
  <c i="4" r="J177"/>
  <c i="2" r="J371"/>
  <c r="J329"/>
  <c i="3" r="BK271"/>
  <c r="J273"/>
  <c i="4" r="J187"/>
  <c i="2" r="J325"/>
  <c r="BK318"/>
  <c r="J238"/>
  <c i="3" r="J210"/>
  <c i="4" r="J112"/>
  <c i="2" r="BK245"/>
  <c i="3" r="J94"/>
  <c i="4" r="BK179"/>
  <c i="2" r="J296"/>
  <c i="4" r="J233"/>
  <c i="2" r="J284"/>
  <c r="J186"/>
  <c i="3" r="J251"/>
  <c i="4" r="J109"/>
  <c i="2" r="J406"/>
  <c r="J418"/>
  <c i="4" r="BK159"/>
  <c i="2" r="BK288"/>
  <c r="BK371"/>
  <c i="3" r="BK216"/>
  <c i="2" r="J149"/>
  <c r="BK274"/>
  <c r="J319"/>
  <c i="3" r="J214"/>
  <c r="BK119"/>
  <c i="4" r="BK221"/>
  <c i="2" r="J365"/>
  <c i="3" r="BK264"/>
  <c r="J280"/>
  <c i="4" r="BK118"/>
  <c i="2" r="J130"/>
  <c r="BK284"/>
  <c i="3" r="BK297"/>
  <c i="4" r="J163"/>
  <c i="2" r="BK272"/>
  <c r="J245"/>
  <c i="3" r="BK117"/>
  <c i="4" r="BK190"/>
  <c i="2" r="BK353"/>
  <c i="3" r="J110"/>
  <c i="4" r="J175"/>
  <c i="2" r="J99"/>
  <c r="BK391"/>
  <c i="3" r="BK176"/>
  <c i="2" r="BK349"/>
  <c r="BK176"/>
  <c i="3" r="BK181"/>
  <c i="4" r="J138"/>
  <c i="2" r="BK135"/>
  <c i="3" r="J117"/>
  <c i="4" r="J186"/>
  <c i="2" r="BK264"/>
  <c r="J306"/>
  <c i="3" r="J304"/>
  <c i="4" r="J184"/>
  <c i="2" r="J374"/>
  <c i="3" r="BK235"/>
  <c r="BK222"/>
  <c i="2" r="BK299"/>
  <c r="BK396"/>
  <c r="BK278"/>
  <c i="3" r="BK204"/>
  <c i="2" r="J194"/>
  <c r="J172"/>
  <c i="3" r="BK98"/>
  <c i="4" r="J224"/>
  <c i="2" r="BK172"/>
  <c r="BK199"/>
  <c i="3" r="J286"/>
  <c i="4" r="BK99"/>
  <c i="2" r="BK290"/>
  <c r="J230"/>
  <c i="3" r="BK131"/>
  <c r="J181"/>
  <c i="2" r="BK311"/>
  <c r="J391"/>
  <c i="3" r="BK186"/>
  <c r="BK210"/>
  <c i="4" r="J151"/>
  <c i="2" r="J301"/>
  <c i="3" r="J259"/>
  <c i="4" r="BK103"/>
  <c i="2" r="BK280"/>
  <c i="4" r="BK208"/>
  <c i="2" r="BK336"/>
  <c i="3" r="J149"/>
  <c i="4" r="J189"/>
  <c i="2" r="J369"/>
  <c r="J270"/>
  <c i="4" r="J124"/>
  <c i="2" r="BK425"/>
  <c i="3" r="BK139"/>
  <c i="4" r="J169"/>
  <c i="2" r="BK186"/>
  <c r="BK345"/>
  <c r="J280"/>
  <c i="3" r="J155"/>
  <c i="4" r="BK183"/>
  <c i="2" r="BK309"/>
  <c r="J334"/>
  <c i="3" r="J239"/>
  <c i="4" r="BK187"/>
  <c i="2" r="J298"/>
  <c r="BK95"/>
  <c r="BK384"/>
  <c i="3" r="BK273"/>
  <c i="4" r="J167"/>
  <c i="2" r="J274"/>
  <c r="J206"/>
  <c i="3" r="J302"/>
  <c i="4" r="J140"/>
  <c i="2" r="J103"/>
  <c r="BK372"/>
  <c i="3" r="BK149"/>
  <c r="BK302"/>
  <c i="4" r="BK214"/>
  <c i="2" r="J114"/>
  <c r="J145"/>
  <c i="3" r="J212"/>
  <c i="4" r="J127"/>
  <c i="2" r="J278"/>
  <c r="BK361"/>
  <c i="3" r="BK136"/>
  <c r="BK249"/>
  <c i="2" r="J412"/>
  <c i="3" r="J139"/>
  <c i="4" r="BK115"/>
  <c i="2" r="J425"/>
  <c i="4" r="BK177"/>
  <c i="2" r="BK423"/>
  <c r="BK268"/>
  <c i="4" r="BK224"/>
  <c i="2" r="J415"/>
  <c r="J345"/>
  <c i="3" r="J256"/>
  <c i="4" r="BK175"/>
  <c i="2" r="J324"/>
  <c r="J223"/>
  <c r="BK297"/>
  <c i="3" r="J261"/>
  <c i="4" r="J200"/>
  <c i="2" r="J160"/>
  <c r="BK394"/>
  <c r="J182"/>
  <c i="3" r="BK214"/>
  <c r="J201"/>
  <c i="4" r="BK109"/>
  <c i="2" r="J199"/>
  <c r="BK215"/>
  <c i="3" r="J235"/>
  <c i="4" r="BK112"/>
  <c r="BK169"/>
  <c i="2" r="J300"/>
  <c r="BK149"/>
  <c r="BK296"/>
  <c i="3" r="J226"/>
  <c r="J267"/>
  <c i="2" r="J399"/>
  <c r="BK402"/>
  <c r="BK409"/>
  <c r="BK145"/>
  <c i="3" r="J218"/>
  <c i="4" r="J197"/>
  <c r="J132"/>
  <c i="2" r="BK295"/>
  <c r="J264"/>
  <c r="BK99"/>
  <c i="3" r="BK212"/>
  <c i="2" r="J179"/>
  <c r="J95"/>
  <c i="3" r="BK152"/>
  <c r="J297"/>
  <c i="4" r="BK180"/>
  <c i="2" r="BK130"/>
  <c i="3" r="J128"/>
  <c i="4" r="J201"/>
  <c i="2" r="J293"/>
  <c i="3" r="BK142"/>
  <c i="2" r="J197"/>
  <c i="3" r="BK146"/>
  <c i="4" r="J142"/>
  <c i="2" r="BK182"/>
  <c r="BK121"/>
  <c i="3" r="BK280"/>
  <c i="4" r="BK151"/>
  <c i="2" r="J387"/>
  <c i="3" r="J220"/>
  <c i="4" r="BK105"/>
  <c i="2" r="J135"/>
  <c r="BK308"/>
  <c i="4" r="J121"/>
  <c i="2" r="BK305"/>
  <c r="BK256"/>
  <c i="3" r="J198"/>
  <c i="4" r="BK140"/>
  <c i="2" r="BK381"/>
  <c r="BK329"/>
  <c i="3" r="J247"/>
  <c r="J283"/>
  <c i="4" r="BK146"/>
  <c i="2" r="BK188"/>
  <c r="BK324"/>
  <c i="3" r="J105"/>
  <c i="4" r="J136"/>
  <c i="2" r="J268"/>
  <c i="3" r="J216"/>
  <c i="4" r="J146"/>
  <c i="2" r="J376"/>
  <c i="3" r="J152"/>
  <c i="2" r="BK374"/>
  <c r="BK430"/>
  <c i="3" r="J204"/>
  <c i="4" r="BK218"/>
  <c i="2" r="J305"/>
  <c r="BK203"/>
  <c i="3" r="BK304"/>
  <c i="4" r="J212"/>
  <c i="2" r="BK399"/>
  <c i="3" r="J164"/>
  <c i="4" r="J103"/>
  <c i="2" r="J402"/>
  <c i="3" r="BK164"/>
  <c r="BK286"/>
  <c i="4" r="BK132"/>
  <c i="2" r="BK357"/>
  <c i="3" r="BK213"/>
  <c i="2" r="J353"/>
  <c r="J323"/>
  <c i="3" r="BK267"/>
  <c i="4" r="J178"/>
  <c i="2" r="BK160"/>
  <c r="BK331"/>
  <c i="3" r="J264"/>
  <c i="4" r="BK197"/>
  <c i="2" r="BK334"/>
  <c r="BK379"/>
  <c i="3" r="BK211"/>
  <c i="4" r="BK178"/>
  <c i="2" r="BK316"/>
  <c r="BK138"/>
  <c i="3" r="J213"/>
  <c i="4" r="BK195"/>
  <c i="2" r="J151"/>
  <c i="4" r="J183"/>
  <c i="2" r="J310"/>
  <c r="BK141"/>
  <c r="BK238"/>
  <c r="J314"/>
  <c i="3" r="BK247"/>
  <c i="4" r="J118"/>
  <c i="2" r="BK302"/>
  <c i="3" r="BK190"/>
  <c i="4" r="J208"/>
  <c i="2" r="BK192"/>
  <c i="3" r="BK261"/>
  <c i="4" r="J214"/>
  <c i="2" r="J318"/>
  <c r="BK323"/>
  <c r="J311"/>
  <c i="3" r="BK276"/>
  <c r="BK243"/>
  <c i="4" r="BK211"/>
  <c i="2" r="BK197"/>
  <c i="3" r="J172"/>
  <c i="4" r="J199"/>
  <c i="2" r="J297"/>
  <c i="3" r="BK218"/>
  <c r="J186"/>
  <c i="2" r="BK306"/>
  <c r="BK206"/>
  <c i="3" r="J224"/>
  <c r="BK251"/>
  <c i="2" r="BK327"/>
  <c r="J384"/>
  <c i="3" r="J122"/>
  <c i="4" r="J99"/>
  <c i="2" r="BK270"/>
  <c r="BK412"/>
  <c i="3" r="BK172"/>
  <c r="BK296"/>
  <c i="4" r="J153"/>
  <c i="2" r="BK406"/>
  <c r="J176"/>
  <c i="4" r="J211"/>
  <c i="2" r="J295"/>
  <c r="J320"/>
  <c i="4" r="BK101"/>
  <c i="2" r="J203"/>
  <c r="BK320"/>
  <c i="3" r="BK105"/>
  <c i="4" r="J156"/>
  <c i="2" r="J128"/>
  <c i="3" r="BK110"/>
  <c r="BK201"/>
  <c i="4" r="BK189"/>
  <c i="2" r="BK310"/>
  <c i="3" r="BK122"/>
  <c r="J194"/>
  <c i="4" r="BK200"/>
  <c i="2" r="BK321"/>
  <c r="BK428"/>
  <c i="3" r="J289"/>
  <c r="BK224"/>
  <c i="4" r="BK136"/>
  <c r="J159"/>
  <c i="2" r="J252"/>
  <c i="3" r="J119"/>
  <c i="4" r="BK153"/>
  <c i="2" r="BK260"/>
  <c r="J141"/>
  <c r="J256"/>
  <c i="3" r="BK292"/>
  <c i="4" r="J105"/>
  <c i="2" r="BK223"/>
  <c r="J321"/>
  <c i="3" r="J125"/>
  <c r="BK94"/>
  <c i="4" r="J221"/>
  <c i="2" r="J211"/>
  <c r="BK163"/>
  <c r="J188"/>
  <c i="3" r="BK207"/>
  <c i="4" r="J227"/>
  <c i="2" r="BK307"/>
  <c r="J381"/>
  <c r="J309"/>
  <c i="3" r="BK209"/>
  <c r="BK299"/>
  <c i="4" r="BK212"/>
  <c i="3" l="1" r="P279"/>
  <c i="4" r="T217"/>
  <c r="T216"/>
  <c i="2" r="BK210"/>
  <c r="J210"/>
  <c r="J63"/>
  <c i="3" r="P215"/>
  <c i="2" r="P94"/>
  <c r="BK287"/>
  <c r="J287"/>
  <c r="J64"/>
  <c r="P373"/>
  <c i="3" r="T93"/>
  <c r="T206"/>
  <c i="4" r="BK98"/>
  <c r="J98"/>
  <c r="J61"/>
  <c i="2" r="P210"/>
  <c r="BK373"/>
  <c r="J373"/>
  <c r="J66"/>
  <c r="R405"/>
  <c i="3" r="BK93"/>
  <c r="R215"/>
  <c r="BK279"/>
  <c i="2" r="T210"/>
  <c r="T373"/>
  <c i="3" r="T163"/>
  <c r="BK295"/>
  <c r="J295"/>
  <c r="J70"/>
  <c i="4" r="BK135"/>
  <c r="J135"/>
  <c r="J62"/>
  <c i="2" r="BK94"/>
  <c r="J94"/>
  <c r="J61"/>
  <c r="P315"/>
  <c r="P405"/>
  <c i="3" r="BK206"/>
  <c r="J206"/>
  <c r="J63"/>
  <c r="T270"/>
  <c r="R295"/>
  <c i="4" r="T98"/>
  <c r="T150"/>
  <c r="P166"/>
  <c r="P165"/>
  <c i="2" r="R94"/>
  <c r="T315"/>
  <c r="BK405"/>
  <c r="J405"/>
  <c r="J70"/>
  <c i="4" r="P98"/>
  <c r="BK174"/>
  <c r="J174"/>
  <c r="J70"/>
  <c i="2" r="T94"/>
  <c r="T287"/>
  <c r="R390"/>
  <c r="T421"/>
  <c i="3" r="BK215"/>
  <c r="J215"/>
  <c r="J64"/>
  <c r="R253"/>
  <c r="P270"/>
  <c r="T295"/>
  <c i="4" r="R98"/>
  <c r="R174"/>
  <c r="P202"/>
  <c i="2" r="R315"/>
  <c r="T405"/>
  <c r="T404"/>
  <c i="3" r="R93"/>
  <c r="R206"/>
  <c r="T215"/>
  <c r="P253"/>
  <c r="R279"/>
  <c r="R278"/>
  <c i="4" r="T135"/>
  <c r="T174"/>
  <c i="2" r="R210"/>
  <c r="R373"/>
  <c i="3" r="P93"/>
  <c r="BK253"/>
  <c r="J253"/>
  <c r="J65"/>
  <c r="T253"/>
  <c r="T279"/>
  <c r="T278"/>
  <c i="4" r="R135"/>
  <c r="R150"/>
  <c r="T166"/>
  <c r="T165"/>
  <c r="BK202"/>
  <c r="J202"/>
  <c r="J71"/>
  <c r="P217"/>
  <c r="P216"/>
  <c i="2" r="P287"/>
  <c r="P390"/>
  <c r="P421"/>
  <c i="3" r="BK163"/>
  <c r="J163"/>
  <c r="J62"/>
  <c r="P295"/>
  <c r="P278"/>
  <c i="4" r="P135"/>
  <c r="BK150"/>
  <c r="J150"/>
  <c r="J65"/>
  <c r="BK166"/>
  <c r="J166"/>
  <c r="J68"/>
  <c r="R166"/>
  <c r="R165"/>
  <c r="R202"/>
  <c r="BK217"/>
  <c r="J217"/>
  <c r="J74"/>
  <c i="2" r="R287"/>
  <c r="BK390"/>
  <c r="J390"/>
  <c r="J67"/>
  <c r="R421"/>
  <c i="3" r="P163"/>
  <c r="P206"/>
  <c r="BK270"/>
  <c r="J270"/>
  <c r="J66"/>
  <c r="R270"/>
  <c i="2" r="BK315"/>
  <c r="J315"/>
  <c r="J65"/>
  <c r="T390"/>
  <c r="BK421"/>
  <c r="J421"/>
  <c r="J71"/>
  <c i="3" r="R163"/>
  <c i="4" r="P150"/>
  <c r="P174"/>
  <c r="P173"/>
  <c r="T202"/>
  <c r="R217"/>
  <c r="R216"/>
  <c i="2" r="BK401"/>
  <c r="J401"/>
  <c r="J68"/>
  <c i="3" r="BK303"/>
  <c r="J303"/>
  <c r="J71"/>
  <c i="4" r="BK147"/>
  <c r="J147"/>
  <c r="J64"/>
  <c i="2" r="BK429"/>
  <c r="J429"/>
  <c r="J72"/>
  <c i="4" r="BK145"/>
  <c r="J145"/>
  <c r="J63"/>
  <c r="BK213"/>
  <c r="J213"/>
  <c r="J72"/>
  <c i="3" r="BK275"/>
  <c r="J275"/>
  <c r="J67"/>
  <c i="4" r="BK162"/>
  <c r="J162"/>
  <c r="J66"/>
  <c r="BK230"/>
  <c r="J230"/>
  <c r="J75"/>
  <c i="2" r="BK205"/>
  <c r="J205"/>
  <c r="J62"/>
  <c i="4" r="BK232"/>
  <c r="J232"/>
  <c r="J76"/>
  <c i="3" r="J279"/>
  <c r="J69"/>
  <c i="4" r="E86"/>
  <c r="BE101"/>
  <c r="BE140"/>
  <c r="BE146"/>
  <c r="BE159"/>
  <c r="BE169"/>
  <c r="BE175"/>
  <c r="F93"/>
  <c r="BE109"/>
  <c r="BE136"/>
  <c r="BE148"/>
  <c r="BE186"/>
  <c r="BE203"/>
  <c r="BE221"/>
  <c r="BE115"/>
  <c r="BE121"/>
  <c r="BE127"/>
  <c r="BE142"/>
  <c r="BE167"/>
  <c r="BE178"/>
  <c r="BE180"/>
  <c r="BE189"/>
  <c r="BE208"/>
  <c r="BE214"/>
  <c i="3" r="J93"/>
  <c r="J61"/>
  <c i="4" r="BE118"/>
  <c r="BE171"/>
  <c r="BE179"/>
  <c r="BE197"/>
  <c r="BE227"/>
  <c r="J52"/>
  <c r="BE138"/>
  <c r="BE156"/>
  <c r="BE163"/>
  <c r="BE201"/>
  <c r="BE211"/>
  <c r="BE218"/>
  <c r="BE231"/>
  <c r="BE233"/>
  <c r="BE190"/>
  <c r="BE99"/>
  <c r="BE112"/>
  <c r="BE224"/>
  <c r="BE124"/>
  <c r="BE132"/>
  <c r="BE153"/>
  <c r="BE183"/>
  <c r="BE187"/>
  <c r="BE212"/>
  <c r="BE177"/>
  <c r="BE195"/>
  <c r="BE151"/>
  <c r="BE181"/>
  <c r="BE199"/>
  <c r="BE200"/>
  <c r="BE103"/>
  <c r="BE105"/>
  <c r="BE184"/>
  <c i="2" r="BK404"/>
  <c r="J404"/>
  <c r="J69"/>
  <c i="3" r="F55"/>
  <c r="BE94"/>
  <c r="BE222"/>
  <c r="BE247"/>
  <c r="BE254"/>
  <c r="BE271"/>
  <c r="J85"/>
  <c r="BE122"/>
  <c r="BE136"/>
  <c r="BE149"/>
  <c r="BE157"/>
  <c r="BE208"/>
  <c r="BE212"/>
  <c r="BE243"/>
  <c r="BE286"/>
  <c r="BE224"/>
  <c r="BE261"/>
  <c r="BE289"/>
  <c r="BE299"/>
  <c r="BE302"/>
  <c r="BE164"/>
  <c r="BE198"/>
  <c r="BE207"/>
  <c r="BE220"/>
  <c r="BE256"/>
  <c r="BE264"/>
  <c r="BE273"/>
  <c r="BE297"/>
  <c r="BE304"/>
  <c r="E81"/>
  <c r="BE117"/>
  <c r="BE131"/>
  <c r="BE292"/>
  <c r="BE296"/>
  <c r="BE98"/>
  <c r="BE119"/>
  <c r="BE181"/>
  <c r="BE201"/>
  <c r="BE204"/>
  <c r="BE210"/>
  <c r="BE259"/>
  <c r="BE172"/>
  <c r="BE186"/>
  <c r="BE209"/>
  <c r="BE216"/>
  <c r="BE218"/>
  <c r="BE235"/>
  <c r="BE251"/>
  <c r="BE280"/>
  <c r="BE155"/>
  <c r="BE194"/>
  <c r="BE249"/>
  <c r="BE276"/>
  <c r="BE125"/>
  <c r="BE142"/>
  <c r="BE213"/>
  <c r="BE239"/>
  <c i="2" r="BK93"/>
  <c r="J93"/>
  <c r="J60"/>
  <c i="3" r="BE110"/>
  <c r="BE211"/>
  <c r="BE267"/>
  <c r="BE139"/>
  <c r="BE146"/>
  <c r="BE152"/>
  <c r="BE176"/>
  <c r="BE214"/>
  <c r="BE226"/>
  <c r="BE105"/>
  <c r="BE128"/>
  <c r="BE161"/>
  <c r="BE190"/>
  <c r="BE283"/>
  <c i="2" r="E48"/>
  <c r="F55"/>
  <c r="BE295"/>
  <c r="BE297"/>
  <c r="BE305"/>
  <c r="BE361"/>
  <c r="BE365"/>
  <c r="BE128"/>
  <c r="BE130"/>
  <c r="BE163"/>
  <c r="BE186"/>
  <c r="BE223"/>
  <c r="BE288"/>
  <c r="BE290"/>
  <c r="BE303"/>
  <c r="BE308"/>
  <c r="BE316"/>
  <c r="BE334"/>
  <c r="BE336"/>
  <c r="BE402"/>
  <c r="BE103"/>
  <c r="BE138"/>
  <c r="BE149"/>
  <c r="BE176"/>
  <c r="BE203"/>
  <c r="BE302"/>
  <c r="BE309"/>
  <c r="BE412"/>
  <c r="BE423"/>
  <c r="BE425"/>
  <c r="BE151"/>
  <c r="BE172"/>
  <c r="BE234"/>
  <c r="BE260"/>
  <c r="BE284"/>
  <c r="BE293"/>
  <c r="BE301"/>
  <c r="BE324"/>
  <c r="BE359"/>
  <c r="BE387"/>
  <c r="BE406"/>
  <c r="BE428"/>
  <c r="BE135"/>
  <c r="BE188"/>
  <c r="BE192"/>
  <c r="BE197"/>
  <c r="BE264"/>
  <c r="BE272"/>
  <c r="BE304"/>
  <c r="BE311"/>
  <c r="BE331"/>
  <c r="BE349"/>
  <c r="BE394"/>
  <c r="BE418"/>
  <c r="BE430"/>
  <c r="BE145"/>
  <c r="BE179"/>
  <c r="BE194"/>
  <c r="BE199"/>
  <c r="BE238"/>
  <c r="BE256"/>
  <c r="BE270"/>
  <c r="BE274"/>
  <c r="BE323"/>
  <c r="BE325"/>
  <c r="BE353"/>
  <c r="BE384"/>
  <c r="BE399"/>
  <c r="BE396"/>
  <c r="J86"/>
  <c r="BE99"/>
  <c r="BE114"/>
  <c r="BE141"/>
  <c r="BE215"/>
  <c r="BE245"/>
  <c r="BE268"/>
  <c r="BE296"/>
  <c r="BE299"/>
  <c r="BE306"/>
  <c r="BE307"/>
  <c r="BE310"/>
  <c r="BE357"/>
  <c r="BE371"/>
  <c r="BE372"/>
  <c r="BE381"/>
  <c r="BE415"/>
  <c r="BE182"/>
  <c r="BE320"/>
  <c r="BE363"/>
  <c r="BE374"/>
  <c r="BE95"/>
  <c r="BE160"/>
  <c r="BE211"/>
  <c r="BE252"/>
  <c r="BE278"/>
  <c r="BE280"/>
  <c r="BE298"/>
  <c r="BE345"/>
  <c r="BE369"/>
  <c r="BE379"/>
  <c r="BE409"/>
  <c r="BE121"/>
  <c r="BE206"/>
  <c r="BE230"/>
  <c r="BE318"/>
  <c r="BE319"/>
  <c r="BE321"/>
  <c r="BE300"/>
  <c r="BE314"/>
  <c r="BE327"/>
  <c r="BE329"/>
  <c r="BE376"/>
  <c r="BE391"/>
  <c r="BE422"/>
  <c r="F36"/>
  <c i="1" r="BC55"/>
  <c i="2" r="J34"/>
  <c i="1" r="AW55"/>
  <c i="4" r="J34"/>
  <c i="1" r="AW57"/>
  <c i="4" r="F36"/>
  <c i="1" r="BC57"/>
  <c i="3" r="F36"/>
  <c i="1" r="BC56"/>
  <c i="2" r="F35"/>
  <c i="1" r="BB55"/>
  <c i="3" r="F35"/>
  <c i="1" r="BB56"/>
  <c i="4" r="F37"/>
  <c i="1" r="BD57"/>
  <c i="2" r="F37"/>
  <c i="1" r="BD55"/>
  <c i="2" r="F34"/>
  <c i="1" r="BA55"/>
  <c i="4" r="F34"/>
  <c i="1" r="BA57"/>
  <c i="4" r="F35"/>
  <c i="1" r="BB57"/>
  <c i="3" r="J34"/>
  <c i="1" r="AW56"/>
  <c i="3" r="F37"/>
  <c i="1" r="BD56"/>
  <c i="3" r="F34"/>
  <c i="1" r="BA56"/>
  <c i="4" l="1" r="R97"/>
  <c i="3" r="P92"/>
  <c r="P91"/>
  <c i="1" r="AU56"/>
  <c i="4" r="T173"/>
  <c r="T97"/>
  <c r="T96"/>
  <c i="2" r="R93"/>
  <c i="4" r="R173"/>
  <c r="P97"/>
  <c r="P96"/>
  <c i="1" r="AU57"/>
  <c i="3" r="BK92"/>
  <c r="J92"/>
  <c r="J60"/>
  <c i="2" r="R404"/>
  <c r="T93"/>
  <c r="T92"/>
  <c r="P93"/>
  <c i="3" r="BK278"/>
  <c r="J278"/>
  <c r="J68"/>
  <c r="R92"/>
  <c r="R91"/>
  <c i="2" r="P404"/>
  <c i="3" r="T92"/>
  <c r="T91"/>
  <c i="4" r="BK216"/>
  <c r="J216"/>
  <c r="J73"/>
  <c r="BK165"/>
  <c r="J165"/>
  <c r="J67"/>
  <c r="BK173"/>
  <c r="J173"/>
  <c r="J69"/>
  <c r="BK97"/>
  <c r="BK96"/>
  <c r="J96"/>
  <c r="J59"/>
  <c i="2" r="BK92"/>
  <c r="J92"/>
  <c i="1" r="BB54"/>
  <c r="AX54"/>
  <c r="BD54"/>
  <c r="W33"/>
  <c i="2" r="F33"/>
  <c i="1" r="AZ55"/>
  <c i="4" r="J33"/>
  <c i="1" r="AV57"/>
  <c r="AT57"/>
  <c i="2" r="J33"/>
  <c i="1" r="AV55"/>
  <c r="AT55"/>
  <c i="3" r="J33"/>
  <c i="1" r="AV56"/>
  <c r="AT56"/>
  <c r="BC54"/>
  <c r="AY54"/>
  <c i="3" r="F33"/>
  <c i="1" r="AZ56"/>
  <c i="4" r="F33"/>
  <c i="1" r="AZ57"/>
  <c r="BA54"/>
  <c r="AW54"/>
  <c r="AK30"/>
  <c i="2" r="J30"/>
  <c i="1" r="AG55"/>
  <c i="2" l="1" r="P92"/>
  <c i="1" r="AU55"/>
  <c i="2" r="R92"/>
  <c i="4" r="R96"/>
  <c i="3" r="BK91"/>
  <c r="J91"/>
  <c i="4" r="J97"/>
  <c r="J60"/>
  <c i="1" r="AN55"/>
  <c i="2" r="J59"/>
  <c r="J39"/>
  <c i="1" r="AU54"/>
  <c r="W32"/>
  <c r="W30"/>
  <c i="3" r="J30"/>
  <c i="1" r="AG56"/>
  <c i="4" r="J30"/>
  <c i="1" r="AG57"/>
  <c r="W31"/>
  <c r="AZ54"/>
  <c r="AV54"/>
  <c r="AK29"/>
  <c i="4" l="1" r="J39"/>
  <c i="3" r="J39"/>
  <c r="J59"/>
  <c i="1" r="AN57"/>
  <c r="AN56"/>
  <c r="W29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<sst xmlns="http://schemas.openxmlformats.org/spreadsheetml/2006/main">
  <si>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</si>
  <si>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</si>
  <si>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</si>
  <si>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</si>
  <si>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</si>
  <si>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{50893c83-9b21-4ca6-b22e-74c531195f4c}</t>
  </si>
  <si>
    <t>0,1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</si>
  <si>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</si>
  <si>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</si>
  <si>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</si>
  <si>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</si>
  <si>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</si>
  <si>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</si>
  <si>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</si>
  <si>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NE2D12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</si>
  <si>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</si>
  <si>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</si>
  <si>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K1904 Stavební úpravy komunikací a VO v ul. Ladova v Litvínově</t>
  </si>
  <si>
    <t>KSO:</t>
  </si>
  <si>
    <t/>
  </si>
  <si>
    <t>CC-CZ:</t>
  </si>
  <si>
    <t>Místo:</t>
  </si>
  <si>
    <t xml:space="preserve"> </t>
  </si>
  <si>
    <t>Datum:</t>
  </si>
  <si>
    <t>11. 8. 2021</t>
  </si>
  <si>
    <t>Zadavatel:</t>
  </si>
  <si>
    <t>IČ:</t>
  </si>
  <si>
    <t>město Litvínov</t>
  </si>
  <si>
    <t>DIČ:</t>
  </si>
  <si>
    <t>Účastník:</t>
  </si>
  <si>
    <t>Vyplň údaj</t>
  </si>
  <si>
    <t>Projektant:</t>
  </si>
  <si>
    <t>NE2D Projekt s.r.o.</t>
  </si>
  <si>
    <t>True</t>
  </si>
  <si>
    <t>0,01</t>
  </si>
  <si>
    <t>Zpracovatel:</t>
  </si>
  <si>
    <t>Lukáš Novák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</si>
  <si>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</si>
  <si>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</si>
  <si>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</si>
  <si>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</si>
  <si>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</si>
  <si>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</si>
  <si>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</si>
  <si>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</si>
  <si>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</si>
  <si>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</si>
  <si>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</si>
  <si>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</si>
  <si>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</si>
  <si>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</si>
  <si>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</si>
  <si>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</si>
  <si>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</si>
  <si>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</si>
  <si>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</si>
  <si>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</si>
  <si>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</si>
  <si>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</si>
  <si>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</si>
  <si>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</si>
  <si>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</si>
  <si>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</si>
  <si>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</si>
  <si>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</si>
  <si>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</si>
  <si>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</si>
  <si>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</si>
  <si>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</si>
  <si>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</si>
  <si>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</si>
  <si>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</si>
  <si>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</si>
  <si>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</si>
  <si>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</si>
  <si>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</si>
  <si>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</si>
  <si>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</si>
  <si>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</si>
  <si>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</t>
  </si>
  <si>
    <t>STA</t>
  </si>
  <si>
    <t>1</t>
  </si>
  <si>
    <t>{8bd21c83-1fe5-40e6-a2af-a2cd33481614}</t>
  </si>
  <si>
    <t>2</t>
  </si>
  <si>
    <t>SO 02</t>
  </si>
  <si>
    <t>{856ee921-7b56-4048-99cc-83388969d31d}</t>
  </si>
  <si>
    <t>SO 401</t>
  </si>
  <si>
    <t>Veřejné osvětlení</t>
  </si>
  <si>
    <t>{f0faee1a-0391-4537-8e3a-9959524bcacf}</t>
  </si>
  <si>
    <t>KRYCÍ LIST SOUPISU PRACÍ</t>
  </si>
  <si>
    <t>Objekt:</t>
  </si>
  <si>
    <t>SO 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</si>
  <si>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</si>
  <si>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</si>
  <si>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</si>
  <si>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</si>
  <si>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</si>
  <si>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</si>
  <si>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</si>
  <si>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</si>
  <si>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</si>
  <si>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</si>
  <si>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</si>
  <si>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</si>
  <si>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</si>
  <si>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</si>
  <si>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</si>
  <si>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</si>
  <si>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</si>
  <si>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</si>
  <si>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</si>
  <si>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</si>
  <si>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</si>
  <si>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</si>
  <si>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</si>
  <si>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</si>
  <si>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</si>
  <si>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</si>
  <si>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</si>
  <si>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</si>
  <si>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</si>
  <si>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</si>
  <si>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</si>
  <si>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</si>
  <si>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</si>
  <si>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</si>
  <si>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</si>
  <si>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113106161</t>
  </si>
  <si>
    <t>Rozebrání dlažeb vozovek a ploch s přemístěním hmot na skládku na vzdálenost do 3 m nebo s naložením na dopravní prostředek, s jakoukoliv výplní spár ručně z drobných kostek nebo odseků s ložem z kameniva</t>
  </si>
  <si>
    <t>m2</t>
  </si>
  <si>
    <t>CS ÚRS 2024 02</t>
  </si>
  <si>
    <t>4</t>
  </si>
  <si>
    <t>-1238694849</t>
  </si>
  <si>
    <t>Online PSC</t>
  </si>
  <si>
    <t>https://podminky.urs.cz/item/CS_URS_2024_02/113106161</t>
  </si>
  <si>
    <t>VV</t>
  </si>
  <si>
    <t>žulové kostky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</si>
  <si>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</si>
  <si>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</si>
  <si>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-727429727</t>
  </si>
  <si>
    <t>https://podminky.urs.cz/item/CS_URS_2024_02/113106171</t>
  </si>
  <si>
    <t>Dlažba</t>
  </si>
  <si>
    <t>300</t>
  </si>
  <si>
    <t>3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</si>
  <si>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</si>
  <si>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</si>
  <si>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-2122163573</t>
  </si>
  <si>
    <t>https://podminky.urs.cz/item/CS_URS_2024_02/113107223</t>
  </si>
  <si>
    <t>asfalt komunikace</t>
  </si>
  <si>
    <t>2566</t>
  </si>
  <si>
    <t>asfalt chodník</t>
  </si>
  <si>
    <t>1081</t>
  </si>
  <si>
    <t>žula kostky</t>
  </si>
  <si>
    <t>dlažba</t>
  </si>
  <si>
    <t>Součet</t>
  </si>
  <si>
    <t>113107242</t>
  </si>
  <si>
    <t>Odstranění podkladů nebo krytů strojně plochy jednotlivě přes 200 m2 s přemístěním hmot na skládku na vzdálenost do 20 m nebo s naložením na dopravní prostředek živičných, o tl. vrstvy přes 50 do 100 mm</t>
  </si>
  <si>
    <t>708796093</t>
  </si>
  <si>
    <t>https://podminky.urs.cz/item/CS_URS_2024_02/113107242</t>
  </si>
  <si>
    <t>5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</si>
  <si>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</si>
  <si>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</si>
  <si>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</si>
  <si>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312033889</t>
  </si>
  <si>
    <t>https://podminky.urs.cz/item/CS_URS_2024_02/113201112</t>
  </si>
  <si>
    <t>obrubník 15/25</t>
  </si>
  <si>
    <t>644</t>
  </si>
  <si>
    <t>obrubník 8/25</t>
  </si>
  <si>
    <t>630</t>
  </si>
  <si>
    <t>6</t>
  </si>
  <si>
    <t>121151123</t>
  </si>
  <si>
    <t>Sejmutí ornice strojně při souvislé ploše přes 500 m2, tl. vrstvy do 200 mm</t>
  </si>
  <si>
    <t>455770554</t>
  </si>
  <si>
    <t>https://podminky.urs.cz/item/CS_URS_2024_02/121151123</t>
  </si>
  <si>
    <t>7</t>
  </si>
  <si>
    <t>122111101</t>
  </si>
  <si>
    <t>Odkopávky a prokopávky ručně zapažené i nezapažené v hornině třídy těžitelnosti I skupiny 1 a 2</t>
  </si>
  <si>
    <t>m3</t>
  </si>
  <si>
    <t>220031035</t>
  </si>
  <si>
    <t>https://podminky.urs.cz/item/CS_URS_2024_02/122111101</t>
  </si>
  <si>
    <t>114/100*20</t>
  </si>
  <si>
    <t>8</t>
  </si>
  <si>
    <t>122251104</t>
  </si>
  <si>
    <t>Odkopávky a prokopávky nezapažené strojně v hornině třídy těžitelnosti I skupiny 3 přes 100 do 500 m3</t>
  </si>
  <si>
    <t>-853149220</t>
  </si>
  <si>
    <t>https://podminky.urs.cz/item/CS_URS_2024_02/122251104</t>
  </si>
  <si>
    <t>114/100*80</t>
  </si>
  <si>
    <t>9</t>
  </si>
  <si>
    <t>122351104</t>
  </si>
  <si>
    <t>Odkopávky a prokopávky nezapažené strojně v hornině třídy těžitelnosti II skupiny 4 přes 100 do 500 m3</t>
  </si>
  <si>
    <t>704696505</t>
  </si>
  <si>
    <t>https://podminky.urs.cz/item/CS_URS_2024_02/122351104</t>
  </si>
  <si>
    <t>10</t>
  </si>
  <si>
    <t>132254204</t>
  </si>
  <si>
    <t>Hloubení zapažených rýh šířky přes 800 do 2 000 mm strojně s urovnáním dna do předepsaného profilu a spádu v hornině třídy těžitelnosti I skupiny 3 přes 100 do 500 m3</t>
  </si>
  <si>
    <t>-1631059849</t>
  </si>
  <si>
    <t>https://podminky.urs.cz/item/CS_URS_2024_02/132254204</t>
  </si>
  <si>
    <t>70*2,5*1</t>
  </si>
  <si>
    <t>11</t>
  </si>
  <si>
    <t>151101102</t>
  </si>
  <si>
    <t>Zřízení pažení a rozepření stěn rýh pro podzemní vedení příložné pro jakoukoliv mezerovitost, hloubky přes 2 do 4 m</t>
  </si>
  <si>
    <t>882286114</t>
  </si>
  <si>
    <t>https://podminky.urs.cz/item/CS_URS_2024_02/151101102</t>
  </si>
  <si>
    <t>175*2,5*2</t>
  </si>
  <si>
    <t>151101112</t>
  </si>
  <si>
    <t>Odstranění pažení a rozepření stěn rýh pro podzemní vedení s uložením materiálu na vzdálenost do 3 m od kraje výkopu příložné, hloubky přes 2 do 4 m</t>
  </si>
  <si>
    <t>4541659</t>
  </si>
  <si>
    <t>https://podminky.urs.cz/item/CS_URS_2024_02/151101112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</si>
  <si>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</si>
  <si>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</si>
  <si>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</si>
  <si>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-1178419088</t>
  </si>
  <si>
    <t>https://podminky.urs.cz/item/CS_URS_2024_02/162751117</t>
  </si>
  <si>
    <t>45,6</t>
  </si>
  <si>
    <t>91,2</t>
  </si>
  <si>
    <t>650*0,2</t>
  </si>
  <si>
    <t>28</t>
  </si>
  <si>
    <t>10,5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</si>
  <si>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</si>
  <si>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</si>
  <si>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</si>
  <si>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-1849061563</t>
  </si>
  <si>
    <t>https://podminky.urs.cz/item/CS_URS_2024_02/162751119</t>
  </si>
  <si>
    <t>396,5*5</t>
  </si>
  <si>
    <t>15</t>
  </si>
  <si>
    <t>167151101</t>
  </si>
  <si>
    <t>Nakládání, skládání a překládání neulehlého výkopku nebo sypaniny strojně nakládání, množství do 100 m3, z horniny třídy těžitelnosti I, skupiny 1 až 3</t>
  </si>
  <si>
    <t>121244946</t>
  </si>
  <si>
    <t>https://podminky.urs.cz/item/CS_URS_2024_02/167151101</t>
  </si>
  <si>
    <t>16</t>
  </si>
  <si>
    <t>171251201</t>
  </si>
  <si>
    <t>Uložení sypaniny na skládky nebo meziskládky bez hutnění s upravením uložené sypaniny do předepsaného tvaru</t>
  </si>
  <si>
    <t>-232639430</t>
  </si>
  <si>
    <t>https://podminky.urs.cz/item/CS_URS_2024_02/171251201</t>
  </si>
  <si>
    <t>396,5</t>
  </si>
  <si>
    <t>17</t>
  </si>
  <si>
    <t>171201231</t>
  </si>
  <si>
    <t>Poplatek za uložení stavebního odpadu na recyklační skládce (skládkovné) zeminy a kamení zatříděného do Katalogu odpadů pod kódem 17 05 04</t>
  </si>
  <si>
    <t>t</t>
  </si>
  <si>
    <t>923449077</t>
  </si>
  <si>
    <t>https://podminky.urs.cz/item/CS_URS_2024_02/171201231</t>
  </si>
  <si>
    <t>396,5*1,8</t>
  </si>
  <si>
    <t>18</t>
  </si>
  <si>
    <t>171152501</t>
  </si>
  <si>
    <t>Zhutnění podloží pod násypy z rostlé horniny třídy těžitelnosti I a II, skupiny 1 až 4 z hornin soudružných a nesoudržných</t>
  </si>
  <si>
    <t>600795533</t>
  </si>
  <si>
    <t>https://podminky.urs.cz/item/CS_URS_2024_02/171152501</t>
  </si>
  <si>
    <t>3177+671+13+168+420+8</t>
  </si>
  <si>
    <t>19</t>
  </si>
  <si>
    <t>174101101</t>
  </si>
  <si>
    <t>Zásyp sypaninou z jakékoliv horniny strojně s uložením výkopku ve vrstvách se zhutněním jam, šachet, rýh nebo kolem objektů v těchto vykopávkách</t>
  </si>
  <si>
    <t>-1564684650</t>
  </si>
  <si>
    <t>https://podminky.urs.cz/item/CS_URS_2024_02/174101101</t>
  </si>
  <si>
    <t>175-28-10,5</t>
  </si>
  <si>
    <t>20</t>
  </si>
  <si>
    <t>M</t>
  </si>
  <si>
    <t>58343872</t>
  </si>
  <si>
    <t>kamenivo drcené hrubé frakce 8/16</t>
  </si>
  <si>
    <t>645118014</t>
  </si>
  <si>
    <t>649,28*2 "Přepočtené koeficientem množství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</si>
  <si>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</si>
  <si>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</si>
  <si>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785333065</t>
  </si>
  <si>
    <t>https://podminky.urs.cz/item/CS_URS_2024_02/175151101</t>
  </si>
  <si>
    <t>70*0,4*1</t>
  </si>
  <si>
    <t>22</t>
  </si>
  <si>
    <t>58331200</t>
  </si>
  <si>
    <t>štěrkopísek netříděný</t>
  </si>
  <si>
    <t>-1876465749</t>
  </si>
  <si>
    <t>70*2 "Přepočtené koeficientem množství</t>
  </si>
  <si>
    <t>23</t>
  </si>
  <si>
    <t>181411131</t>
  </si>
  <si>
    <t>Založení trávníku na půdě předem připravené plochy do 1000 m2 výsevem včetně utažení parkového v rovině nebo na svahu do 1:5</t>
  </si>
  <si>
    <t>68393520</t>
  </si>
  <si>
    <t>https://podminky.urs.cz/item/CS_URS_2024_02/181411131</t>
  </si>
  <si>
    <t>620</t>
  </si>
  <si>
    <t>24</t>
  </si>
  <si>
    <t>00572410</t>
  </si>
  <si>
    <t>osivo směs travní parková</t>
  </si>
  <si>
    <t>kg</t>
  </si>
  <si>
    <t>-1254136978</t>
  </si>
  <si>
    <t>620*0,02 'Přepočtené koeficientem množství</t>
  </si>
  <si>
    <t>25</t>
  </si>
  <si>
    <t>182303111</t>
  </si>
  <si>
    <t>Doplnění zeminy nebo substrátu na travnatých plochách tloušťky do 50 mm v rovině nebo na svahu do 1:5</t>
  </si>
  <si>
    <t>1559317764</t>
  </si>
  <si>
    <t>https://podminky.urs.cz/item/CS_URS_2024_02/182303111</t>
  </si>
  <si>
    <t>tl.200mm (50mm x 4)</t>
  </si>
  <si>
    <t>620*4</t>
  </si>
  <si>
    <t>26</t>
  </si>
  <si>
    <t>10364101</t>
  </si>
  <si>
    <t>zemina pro terénní úpravy - ornice</t>
  </si>
  <si>
    <t>-1436725773</t>
  </si>
  <si>
    <t>620*0,2*1,6</t>
  </si>
  <si>
    <t>Vodorovné konstrukce</t>
  </si>
  <si>
    <t>27</t>
  </si>
  <si>
    <t>451572111</t>
  </si>
  <si>
    <t>Lože pod potrubí, stoky a drobné objekty v otevřeném výkopu z kameniva drobného těženého 0 až 4 mm</t>
  </si>
  <si>
    <t>227591112</t>
  </si>
  <si>
    <t>https://podminky.urs.cz/item/CS_URS_2024_02/451572111</t>
  </si>
  <si>
    <t>70*0,15*1</t>
  </si>
  <si>
    <t>Komunikace pozemní</t>
  </si>
  <si>
    <t>564831111</t>
  </si>
  <si>
    <t>Podklad ze štěrkodrti ŠD s rozprostřením a zhutněním plochy přes 100 m2, po zhutnění tl. 100 mm</t>
  </si>
  <si>
    <t>-1322777341</t>
  </si>
  <si>
    <t>https://podminky.urs.cz/item/CS_URS_2024_02/564831111</t>
  </si>
  <si>
    <t>Doplnění ACO tl. 230mm - fr. 0-32mm</t>
  </si>
  <si>
    <t>29</t>
  </si>
  <si>
    <t>564851111</t>
  </si>
  <si>
    <t>Podklad ze štěrkodrti ŠD s rozprostřením a zhutněním plochy přes 100 m2, po zhutnění tl. 150 mm</t>
  </si>
  <si>
    <t>-209126495</t>
  </si>
  <si>
    <t>https://podminky.urs.cz/item/CS_URS_2024_02/564851111</t>
  </si>
  <si>
    <t>Asf. komunikace tl. 450mm fr. min. ŠDA</t>
  </si>
  <si>
    <t>3177</t>
  </si>
  <si>
    <t>Dlážděný chodník tl. 240mm fr. 0-32</t>
  </si>
  <si>
    <t>671+13</t>
  </si>
  <si>
    <t>30</t>
  </si>
  <si>
    <t>564861111</t>
  </si>
  <si>
    <t>Podklad ze štěrkodrti ŠD s rozprostřením a zhutněním plochy přes 100 m2, po zhutnění tl. 200 mm</t>
  </si>
  <si>
    <t>-1945273101</t>
  </si>
  <si>
    <t>https://podminky.urs.cz/item/CS_URS_2024_02/564861111</t>
  </si>
  <si>
    <t>Dlážděný chodník a vjezdy tl. 320mm - fr. 8-32mm</t>
  </si>
  <si>
    <t>168</t>
  </si>
  <si>
    <t>Dlážděná komunikace - vsak tl. 320mm</t>
  </si>
  <si>
    <t>420</t>
  </si>
  <si>
    <t>31</t>
  </si>
  <si>
    <t>565135111</t>
  </si>
  <si>
    <t>Asfaltový beton vrstva podkladní ACP 16 (obalované kamenivo střednězrnné - OKS) s rozprostřením a zhutněním v pruhu šířky přes 1,5 do 3 m, po zhutnění tl. 50 mm</t>
  </si>
  <si>
    <t>-891138692</t>
  </si>
  <si>
    <t>https://podminky.urs.cz/item/CS_URS_2024_02/565135111</t>
  </si>
  <si>
    <t>asf. komunikace tl. 450mm</t>
  </si>
  <si>
    <t>32</t>
  </si>
  <si>
    <t>565165111</t>
  </si>
  <si>
    <t>Asfaltový beton vrstva podkladní ACP 16 (obalované kamenivo střednězrnné - OKS) s rozprostřením a zhutněním v pruhu šířky přes 1,5 do 3 m, po zhutnění tl. 80 mm</t>
  </si>
  <si>
    <t>1639860137</t>
  </si>
  <si>
    <t>https://podminky.urs.cz/item/CS_URS_2024_02/565165111</t>
  </si>
  <si>
    <t>Doplnění ACO tl. 230mm</t>
  </si>
  <si>
    <t>33</t>
  </si>
  <si>
    <t>573231106</t>
  </si>
  <si>
    <t>Postřik spojovací PS bez posypu kamenivem ze silniční emulze, v množství 0,30 kg/m2</t>
  </si>
  <si>
    <t>192112162</t>
  </si>
  <si>
    <t>https://podminky.urs.cz/item/CS_URS_2024_02/573231106</t>
  </si>
  <si>
    <t>34</t>
  </si>
  <si>
    <t>573231111</t>
  </si>
  <si>
    <t>Postřik spojovací PS bez posypu kamenivem ze silniční emulze, v množství 0,70 kg/m2</t>
  </si>
  <si>
    <t>-408535059</t>
  </si>
  <si>
    <t>https://podminky.urs.cz/item/CS_URS_2024_02/573231111</t>
  </si>
  <si>
    <t>3177*2</t>
  </si>
  <si>
    <t>35</t>
  </si>
  <si>
    <t>577134111</t>
  </si>
  <si>
    <t>Asfaltový beton vrstva obrusná ACO 11 (ABS) s rozprostřením a se zhutněním z nemodifikovaného asfaltu v pruhu šířky do 3 m tř. I (ACO 11+), po zhutnění tl. 40 mm</t>
  </si>
  <si>
    <t>-777842138</t>
  </si>
  <si>
    <t>https://podminky.urs.cz/item/CS_URS_2024_02/577134111</t>
  </si>
  <si>
    <t>36</t>
  </si>
  <si>
    <t>577144111</t>
  </si>
  <si>
    <t>Asfaltový beton vrstva obrusná ACO 11 (ABS) s rozprostřením a se zhutněním z nemodifikovaného asfaltu v pruhu šířky do 3 m tř. I (ACO 11+), po zhutnění tl. 50 mm</t>
  </si>
  <si>
    <t>1940533319</t>
  </si>
  <si>
    <t>https://podminky.urs.cz/item/CS_URS_2024_02/577144111</t>
  </si>
  <si>
    <t>37</t>
  </si>
  <si>
    <t>577155132</t>
  </si>
  <si>
    <t>Asfaltový beton vrstva ložní ACL 16 (ABH) s rozprostřením a zhutněním z modifikovaného asfaltu v pruhu šířky přes 1,5 do 3 m, po zhutnění tl. 60 mm</t>
  </si>
  <si>
    <t>253602585</t>
  </si>
  <si>
    <t>https://podminky.urs.cz/item/CS_URS_2024_02/577155132</t>
  </si>
  <si>
    <t>38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</si>
  <si>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</si>
  <si>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</si>
  <si>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1959624061</t>
  </si>
  <si>
    <t>https://podminky.urs.cz/item/CS_URS_2024_02/596211113</t>
  </si>
  <si>
    <t>Dlážděný chodník tl. 240mm</t>
  </si>
  <si>
    <t>39</t>
  </si>
  <si>
    <t>59245018</t>
  </si>
  <si>
    <t>dlažba skladebná betonová 200x100mm tl 60mm přírodní</t>
  </si>
  <si>
    <t>-2069712214</t>
  </si>
  <si>
    <t>671*1,01 'Přepočtené koeficientem množství</t>
  </si>
  <si>
    <t>40</t>
  </si>
  <si>
    <t>59245006</t>
  </si>
  <si>
    <t>dlažba pro nevidomé betonová 200x100mm tl 60mm barevná</t>
  </si>
  <si>
    <t>-17415813</t>
  </si>
  <si>
    <t>13*1,01 'Přepočtené koeficientem množství</t>
  </si>
  <si>
    <t>41</t>
  </si>
  <si>
    <t>596211114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</si>
  <si>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Příplatek k cenám za dlažbu z prvků dvou barev</t>
  </si>
  <si>
    <t>296662868</t>
  </si>
  <si>
    <t>https://podminky.urs.cz/item/CS_URS_2024_02/596211114</t>
  </si>
  <si>
    <t>42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</si>
  <si>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</si>
  <si>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</si>
  <si>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823567077</t>
  </si>
  <si>
    <t>https://podminky.urs.cz/item/CS_URS_2024_02/596212212</t>
  </si>
  <si>
    <t>Dlážděný chodník a vjezdy tl. 320mm</t>
  </si>
  <si>
    <t>43</t>
  </si>
  <si>
    <t>59245020</t>
  </si>
  <si>
    <t>dlažba skladebná betonová 200x100mm tl 80mm přírodní</t>
  </si>
  <si>
    <t>-641813959</t>
  </si>
  <si>
    <t>168*1,02 'Přepočtené koeficientem množství</t>
  </si>
  <si>
    <t>44</t>
  </si>
  <si>
    <t>596412213</t>
  </si>
  <si>
    <t>Kladení dlažby z betonových vegetačních dlaždic pozemních komunikací s ložem z kameniva těženého nebo drceného tl. do 50 mm, s vyplněním spár a vegetačních otvorů, s hutněním vibrováním tl. 80 mm, pro plochy přes 300 m2</t>
  </si>
  <si>
    <t>177265707</t>
  </si>
  <si>
    <t>https://podminky.urs.cz/item/CS_URS_2024_02/596412213</t>
  </si>
  <si>
    <t>Dlážděné parkoviště - zasak tl. 320mm</t>
  </si>
  <si>
    <t>45</t>
  </si>
  <si>
    <t>59246016</t>
  </si>
  <si>
    <t>dlažba plošná vegetační betonová 600x400mm tl 80mm přírodní</t>
  </si>
  <si>
    <t>2131287607</t>
  </si>
  <si>
    <t>420*1,01 'Přepočtené koeficientem množství</t>
  </si>
  <si>
    <t>Trubní vedení</t>
  </si>
  <si>
    <t>46</t>
  </si>
  <si>
    <t>871315221</t>
  </si>
  <si>
    <t>Kanalizační potrubí z tvrdého PVC v otevřeném výkopu ve sklonu do 20 %, hladkého plnostěnného jednovrstvého, tuhost třídy SN 8 DN 160</t>
  </si>
  <si>
    <t>1128599277</t>
  </si>
  <si>
    <t>70</t>
  </si>
  <si>
    <t>47</t>
  </si>
  <si>
    <t>892351111</t>
  </si>
  <si>
    <t>Tlakové zkoušky vodou na potrubí DN 150 nebo 200</t>
  </si>
  <si>
    <t>-1405984767</t>
  </si>
  <si>
    <t>https://podminky.urs.cz/item/CS_URS_2024_02/892351111</t>
  </si>
  <si>
    <t>48</t>
  </si>
  <si>
    <t>894411111</t>
  </si>
  <si>
    <t>Zřízení šachet kanalizačních z betonových dílců výšky vstupu do 1,50 m s obložením dna betonem tř. C 25/30, na potrubí DN do 200</t>
  </si>
  <si>
    <t>kus</t>
  </si>
  <si>
    <t>-1383977886</t>
  </si>
  <si>
    <t>https://podminky.urs.cz/item/CS_URS_2024_02/894411111</t>
  </si>
  <si>
    <t>49</t>
  </si>
  <si>
    <t>59224063</t>
  </si>
  <si>
    <t>dno betonové šachtové DN 1000 100x100x15cm výtok 25-40cm</t>
  </si>
  <si>
    <t>1459651779</t>
  </si>
  <si>
    <t>50</t>
  </si>
  <si>
    <t>59224050</t>
  </si>
  <si>
    <t>skruž pro kanalizační šachty se zabudovanými stupadly 100x25x12cm</t>
  </si>
  <si>
    <t>523745708</t>
  </si>
  <si>
    <t>51</t>
  </si>
  <si>
    <t>59224051</t>
  </si>
  <si>
    <t>skruž pro kanalizační šachty se zabudovanými stupadly 100x50x12cm</t>
  </si>
  <si>
    <t>233359063</t>
  </si>
  <si>
    <t>52</t>
  </si>
  <si>
    <t>59224052</t>
  </si>
  <si>
    <t>skruž pro kanalizační šachty se zabudovanými stupadly 100x100x12cm</t>
  </si>
  <si>
    <t>-585608822</t>
  </si>
  <si>
    <t>53</t>
  </si>
  <si>
    <t>59224135</t>
  </si>
  <si>
    <t>prstenec šachtový vyrovnávací betonový 625x90x60mm</t>
  </si>
  <si>
    <t>-824976997</t>
  </si>
  <si>
    <t>54</t>
  </si>
  <si>
    <t>59224167</t>
  </si>
  <si>
    <t>skruž betonová přechodová 62,5/100x60x12cm stupadla poplastovaná</t>
  </si>
  <si>
    <t>429516415</t>
  </si>
  <si>
    <t>55</t>
  </si>
  <si>
    <t>59224029</t>
  </si>
  <si>
    <t>dno betonové šachtové DN 300 betonový žlab i nástupnice 100x78,5x15cm</t>
  </si>
  <si>
    <t>-1006588089</t>
  </si>
  <si>
    <t>56</t>
  </si>
  <si>
    <t>28661935</t>
  </si>
  <si>
    <t>poklop šachtový litinový DN 600 pro třídu zatížení D400</t>
  </si>
  <si>
    <t>-1628070323</t>
  </si>
  <si>
    <t>57</t>
  </si>
  <si>
    <t>895941111</t>
  </si>
  <si>
    <t>Zřízení vpusti kanalizační uliční z betonových dílců typ UV-50 normální</t>
  </si>
  <si>
    <t>682288022</t>
  </si>
  <si>
    <t>58</t>
  </si>
  <si>
    <t>59223852</t>
  </si>
  <si>
    <t>dno pro uliční vpusť s kalovou prohlubní betonové 450x300x50mm</t>
  </si>
  <si>
    <t>1682503989</t>
  </si>
  <si>
    <t>59</t>
  </si>
  <si>
    <t>59223854</t>
  </si>
  <si>
    <t>skruž betonová s odtokem 150mm PVC pro uliční vpusť 450x350x50mm</t>
  </si>
  <si>
    <t>673745764</t>
  </si>
  <si>
    <t>60</t>
  </si>
  <si>
    <t>59223856</t>
  </si>
  <si>
    <t>skruž betonová horní pro uliční vpusť 450x195x50mm</t>
  </si>
  <si>
    <t>-1577563867</t>
  </si>
  <si>
    <t>61</t>
  </si>
  <si>
    <t>59223860</t>
  </si>
  <si>
    <t>skruž betonová středová pro uliční vpusť 450x195x50mm</t>
  </si>
  <si>
    <t>-1775501282</t>
  </si>
  <si>
    <t>62</t>
  </si>
  <si>
    <t>59223874</t>
  </si>
  <si>
    <t>koš vysoký pro uliční vpusti žárově Pz plech pro rám 500/300mm</t>
  </si>
  <si>
    <t>79038190</t>
  </si>
  <si>
    <t>63</t>
  </si>
  <si>
    <t>55242320</t>
  </si>
  <si>
    <t>mříž vtoková litinová plochá 500x500mm</t>
  </si>
  <si>
    <t>-1250444982</t>
  </si>
  <si>
    <t>64</t>
  </si>
  <si>
    <t>R99331111</t>
  </si>
  <si>
    <t xml:space="preserve">Přesun a výšková úprava uličního vstupu nebo vpusti do 200 mm </t>
  </si>
  <si>
    <t>-481359371</t>
  </si>
  <si>
    <t>65</t>
  </si>
  <si>
    <t>899722112</t>
  </si>
  <si>
    <t>Krytí potrubí z plastů výstražnou fólií z PVC šířky přes 20 do 25 cm</t>
  </si>
  <si>
    <t>-1930297900</t>
  </si>
  <si>
    <t>https://podminky.urs.cz/item/CS_URS_2024_02/899722112</t>
  </si>
  <si>
    <t>66</t>
  </si>
  <si>
    <t>R416321</t>
  </si>
  <si>
    <t xml:space="preserve">Demolice uliční vpusti </t>
  </si>
  <si>
    <t>-183415675</t>
  </si>
  <si>
    <t>Ostatní konstrukce a práce, bourání</t>
  </si>
  <si>
    <t>67</t>
  </si>
  <si>
    <t>914111111</t>
  </si>
  <si>
    <t>Montáž svislé dopravní značky základní velikosti do 1 m2 objímkami na sloupky nebo konzoly</t>
  </si>
  <si>
    <t>1122245149</t>
  </si>
  <si>
    <t>https://podminky.urs.cz/item/CS_URS_2024_02/914111111</t>
  </si>
  <si>
    <t>68</t>
  </si>
  <si>
    <t>40445602</t>
  </si>
  <si>
    <t>výstražné dopravní značky A1-A30, A33 1000mm retroreflexní</t>
  </si>
  <si>
    <t>-1934906712</t>
  </si>
  <si>
    <t>69</t>
  </si>
  <si>
    <t>40445620</t>
  </si>
  <si>
    <t>zákazové, příkazové dopravní značky B1-B34, C1-15 700mm</t>
  </si>
  <si>
    <t>-1065335879</t>
  </si>
  <si>
    <t>40445623</t>
  </si>
  <si>
    <t>informativní značky provozní IP1-IP3, IP4b-IP7, IP10a, b 750x750mm retroreflexní</t>
  </si>
  <si>
    <t>-233832824</t>
  </si>
  <si>
    <t>71</t>
  </si>
  <si>
    <t>914511111</t>
  </si>
  <si>
    <t>Montáž sloupku dopravních značek délky do 3,5 m do betonového základu</t>
  </si>
  <si>
    <t>435730204</t>
  </si>
  <si>
    <t>https://podminky.urs.cz/item/CS_URS_2024_02/914511111</t>
  </si>
  <si>
    <t>72</t>
  </si>
  <si>
    <t>40445225</t>
  </si>
  <si>
    <t>sloupek pro dopravní značku Zn D 60mm v 3,5m</t>
  </si>
  <si>
    <t>1021913240</t>
  </si>
  <si>
    <t>73</t>
  </si>
  <si>
    <t>40445253</t>
  </si>
  <si>
    <t>víčko plastové na sloupek D 60mm</t>
  </si>
  <si>
    <t>209507151</t>
  </si>
  <si>
    <t>74</t>
  </si>
  <si>
    <t>915221112</t>
  </si>
  <si>
    <t>Vodorovné dopravní značení stříkaným plastem vodící čára bílá šířky 250 mm souvislá retroreflexní</t>
  </si>
  <si>
    <t>1159669116</t>
  </si>
  <si>
    <t>https://podminky.urs.cz/item/CS_URS_2024_02/915221112</t>
  </si>
  <si>
    <t>75</t>
  </si>
  <si>
    <t>915221122</t>
  </si>
  <si>
    <t>Vodorovné dopravní značení stříkaným plastem vodící čára bílá šířky 250 mm přerušovaná retroreflexní</t>
  </si>
  <si>
    <t>-1336183903</t>
  </si>
  <si>
    <t>https://podminky.urs.cz/item/CS_URS_2024_02/915221122</t>
  </si>
  <si>
    <t>76</t>
  </si>
  <si>
    <t>915231112</t>
  </si>
  <si>
    <t>Vodorovné dopravní značení stříkaným plastem přechody pro chodce, šipky, symboly nápisy bílé retroreflexní</t>
  </si>
  <si>
    <t>1759832723</t>
  </si>
  <si>
    <t>https://podminky.urs.cz/item/CS_URS_2024_02/915231112</t>
  </si>
  <si>
    <t>77</t>
  </si>
  <si>
    <t>915611111</t>
  </si>
  <si>
    <t>Předznačení pro vodorovné značení stříkané barvou nebo prováděné z nátěrových hmot liniové dělicí čáry, vodicí proužky</t>
  </si>
  <si>
    <t>1803606622</t>
  </si>
  <si>
    <t>https://podminky.urs.cz/item/CS_URS_2024_02/915611111</t>
  </si>
  <si>
    <t>342+174</t>
  </si>
  <si>
    <t>78</t>
  </si>
  <si>
    <t>915621111</t>
  </si>
  <si>
    <t>Předznačení pro vodorovné značení stříkané barvou nebo prováděné z nátěrových hmot plošné šipky, symboly, nápisy</t>
  </si>
  <si>
    <t>1654066596</t>
  </si>
  <si>
    <t>https://podminky.urs.cz/item/CS_URS_2024_02/915621111</t>
  </si>
  <si>
    <t>79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</si>
  <si>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</si>
  <si>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</si>
  <si>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-1762771534</t>
  </si>
  <si>
    <t>https://podminky.urs.cz/item/CS_URS_2024_02/916131213</t>
  </si>
  <si>
    <t>BO 15/25</t>
  </si>
  <si>
    <t>447</t>
  </si>
  <si>
    <t xml:space="preserve">BO 15/15 </t>
  </si>
  <si>
    <t>BO 15-25/15</t>
  </si>
  <si>
    <t>80</t>
  </si>
  <si>
    <t>59217031</t>
  </si>
  <si>
    <t>obrubník silniční betonový 1000x150x250mm</t>
  </si>
  <si>
    <t>1853904360</t>
  </si>
  <si>
    <t>447*1,02 'Přepočtené koeficientem množství</t>
  </si>
  <si>
    <t>81</t>
  </si>
  <si>
    <t>59217032</t>
  </si>
  <si>
    <t>obrubník silniční betonový 1000x150x150mm</t>
  </si>
  <si>
    <t>1344563748</t>
  </si>
  <si>
    <t>42*1,02 'Přepočtené koeficientem množství</t>
  </si>
  <si>
    <t>82</t>
  </si>
  <si>
    <t>59217030</t>
  </si>
  <si>
    <t>obrubník silniční betonový přechodový 1000x150x150-250mm</t>
  </si>
  <si>
    <t>2003943113</t>
  </si>
  <si>
    <t>28*1,02 'Přepočtené koeficientem množství</t>
  </si>
  <si>
    <t>83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</si>
  <si>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</si>
  <si>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</si>
  <si>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1167543269</t>
  </si>
  <si>
    <t>https://podminky.urs.cz/item/CS_URS_2024_02/916231213</t>
  </si>
  <si>
    <t>84</t>
  </si>
  <si>
    <t>59217016</t>
  </si>
  <si>
    <t>obrubník betonový chodníkový 1000x80x250mm</t>
  </si>
  <si>
    <t>-1227147134</t>
  </si>
  <si>
    <t>963*1,02 'Přepočtené koeficientem množství</t>
  </si>
  <si>
    <t>85</t>
  </si>
  <si>
    <t>916241213</t>
  </si>
  <si>
    <t>Osazení obrubníku kamenného se zřízením lože, s vyplněním a zatřením spár cementovou maltou stojatého s boční opěrou z betonu prostého, do lože z betonu prostého</t>
  </si>
  <si>
    <t>2050283680</t>
  </si>
  <si>
    <t>https://podminky.urs.cz/item/CS_URS_2024_02/916241213</t>
  </si>
  <si>
    <t>86</t>
  </si>
  <si>
    <t>58380203</t>
  </si>
  <si>
    <t>krajník kamenný žulový silniční 180x200x300-800mm</t>
  </si>
  <si>
    <t>-769638010</t>
  </si>
  <si>
    <t>110*1,02 'Přepočtené koeficientem množství</t>
  </si>
  <si>
    <t>87</t>
  </si>
  <si>
    <t>919726123</t>
  </si>
  <si>
    <t>Geotextilie netkaná pro ochranu, separaci nebo filtraci měrná hmotnost přes 300 do 500 g/m2</t>
  </si>
  <si>
    <t>1425727723</t>
  </si>
  <si>
    <t>https://podminky.urs.cz/item/CS_URS_2024_02/919726123</t>
  </si>
  <si>
    <t>Dlážděná komunikace tl. 320mm</t>
  </si>
  <si>
    <t>88</t>
  </si>
  <si>
    <t>919735113</t>
  </si>
  <si>
    <t>Řezání stávajícího živičného krytu nebo podkladu hloubky přes 100 do 150 mm</t>
  </si>
  <si>
    <t>-32316680</t>
  </si>
  <si>
    <t>https://podminky.urs.cz/item/CS_URS_2024_02/919735113</t>
  </si>
  <si>
    <t>89</t>
  </si>
  <si>
    <t>R695846</t>
  </si>
  <si>
    <t>M+D Chránička</t>
  </si>
  <si>
    <t>1176833588</t>
  </si>
  <si>
    <t>90</t>
  </si>
  <si>
    <t>R8452</t>
  </si>
  <si>
    <t>Sdělovací vedení - odkop, uložení do nové trasy a doplnění chráničky</t>
  </si>
  <si>
    <t>kpl</t>
  </si>
  <si>
    <t>-1425603805</t>
  </si>
  <si>
    <t>997</t>
  </si>
  <si>
    <t>Přesun sutě</t>
  </si>
  <si>
    <t>91</t>
  </si>
  <si>
    <t>997221571</t>
  </si>
  <si>
    <t>Vodorovná doprava vybouraných hmot bez naložení, ale se složením a s hrubým urovnáním na vzdálenost do 1 km</t>
  </si>
  <si>
    <t>1805797201</t>
  </si>
  <si>
    <t>https://podminky.urs.cz/item/CS_URS_2024_02/997221571</t>
  </si>
  <si>
    <t>92</t>
  </si>
  <si>
    <t>997221579</t>
  </si>
  <si>
    <t>Vodorovná doprava vybouraných hmot bez naložení, ale se složením a s hrubým urovnáním na vzdálenost Příplatek k ceně za každý další započatý 1 km přes 1 km</t>
  </si>
  <si>
    <t>-668080552</t>
  </si>
  <si>
    <t>https://podminky.urs.cz/item/CS_URS_2024_02/997221579</t>
  </si>
  <si>
    <t>3006,1*14</t>
  </si>
  <si>
    <t>93</t>
  </si>
  <si>
    <t>997221612</t>
  </si>
  <si>
    <t>Nakládání na dopravní prostředky pro vodorovnou dopravu vybouraných hmot</t>
  </si>
  <si>
    <t>-1232297693</t>
  </si>
  <si>
    <t>https://podminky.urs.cz/item/CS_URS_2024_02/997221612</t>
  </si>
  <si>
    <t>94</t>
  </si>
  <si>
    <t>997221615</t>
  </si>
  <si>
    <t>Poplatek za uložení stavebního odpadu na skládce (skládkovné) z prostého betonu zatříděného do Katalogu odpadů pod kódem 17 01 01</t>
  </si>
  <si>
    <t>116543844</t>
  </si>
  <si>
    <t>https://podminky.urs.cz/item/CS_URS_2024_02/997221615</t>
  </si>
  <si>
    <t>88,5+369,46</t>
  </si>
  <si>
    <t>95</t>
  </si>
  <si>
    <t>997221645</t>
  </si>
  <si>
    <t>Poplatek za uložení stavebního odpadu na skládce (skládkovné) asfaltového bez obsahu dehtu zatříděného do Katalogu odpadů pod kódem 17 03 02</t>
  </si>
  <si>
    <t>-1162190045</t>
  </si>
  <si>
    <t>https://podminky.urs.cz/item/CS_URS_2024_02/997221645</t>
  </si>
  <si>
    <t>802,34</t>
  </si>
  <si>
    <t>96</t>
  </si>
  <si>
    <t>997221655</t>
  </si>
  <si>
    <t>Poplatek za uložení stavebního odpadu na skládce (skládkovné) zeminy a kamení zatříděného do Katalogu odpadů pod kódem 17 05 04</t>
  </si>
  <si>
    <t>34319602</t>
  </si>
  <si>
    <t>https://podminky.urs.cz/item/CS_URS_2024_02/997221655</t>
  </si>
  <si>
    <t>3,84+1741,96</t>
  </si>
  <si>
    <t>998</t>
  </si>
  <si>
    <t>Přesun hmot</t>
  </si>
  <si>
    <t>97</t>
  </si>
  <si>
    <t>998223011</t>
  </si>
  <si>
    <t>Přesun hmot pro pozemní komunikace s krytem dlážděným dopravní vzdálenost do 200 m jakékoliv délky objektu</t>
  </si>
  <si>
    <t>-1984709216</t>
  </si>
  <si>
    <t>https://podminky.urs.cz/item/CS_URS_2024_02/998223011</t>
  </si>
  <si>
    <t>248,307</t>
  </si>
  <si>
    <t>98</t>
  </si>
  <si>
    <t>998223094</t>
  </si>
  <si>
    <t>Přesun hmot pro pozemní komunikace s krytem dlážděným Příplatek k ceně za zvětšený přesun přes vymezenou vodorovnou dopravní vzdálenost do 5000 m</t>
  </si>
  <si>
    <t>-1357693649</t>
  </si>
  <si>
    <t>https://podminky.urs.cz/item/CS_URS_2024_02/998223094</t>
  </si>
  <si>
    <t>99</t>
  </si>
  <si>
    <t>998225111</t>
  </si>
  <si>
    <t>Přesun hmot pro komunikace s krytem z kameniva, monolitickým betonovým nebo živičným dopravní vzdálenost do 200 m jakékoliv délky objektu</t>
  </si>
  <si>
    <t>150103030</t>
  </si>
  <si>
    <t>https://podminky.urs.cz/item/CS_URS_2024_02/998225111</t>
  </si>
  <si>
    <t>6186,707-248,307</t>
  </si>
  <si>
    <t>100</t>
  </si>
  <si>
    <t>998225194</t>
  </si>
  <si>
    <t>Přesun hmot pro komunikace s krytem z kameniva, monolitickým betonovým nebo živičným Příplatek k ceně za zvětšený přesun přes vymezenou vodorovnou dopravní vzdálenost do 5000 m</t>
  </si>
  <si>
    <t>-532030547</t>
  </si>
  <si>
    <t>https://podminky.urs.cz/item/CS_URS_2024_02/998225194</t>
  </si>
  <si>
    <t>HZS</t>
  </si>
  <si>
    <t>Hodinové zúčtovací sazby</t>
  </si>
  <si>
    <t>101</t>
  </si>
  <si>
    <t>HZS1292</t>
  </si>
  <si>
    <t>Hodinové zúčtovací sazby profesí HSV zemní a pomocné práce stavební dělník</t>
  </si>
  <si>
    <t>hod</t>
  </si>
  <si>
    <t>512</t>
  </si>
  <si>
    <t>1492173712</t>
  </si>
  <si>
    <t>https://podminky.urs.cz/item/CS_URS_2024_02/HZS1292</t>
  </si>
  <si>
    <t>VRN</t>
  </si>
  <si>
    <t>Vedlejší rozpočtové náklady</t>
  </si>
  <si>
    <t>VRN1</t>
  </si>
  <si>
    <t>Průzkumné, geodetické a projektové práce</t>
  </si>
  <si>
    <t>102</t>
  </si>
  <si>
    <t>012103000</t>
  </si>
  <si>
    <t>Geodetické práce před výstavbou</t>
  </si>
  <si>
    <t>nh</t>
  </si>
  <si>
    <t>1024</t>
  </si>
  <si>
    <t>-1111319574</t>
  </si>
  <si>
    <t>HZS Geodet</t>
  </si>
  <si>
    <t>103</t>
  </si>
  <si>
    <t>012203000</t>
  </si>
  <si>
    <t>Geodetické práce při provádění stavby</t>
  </si>
  <si>
    <t>-1176285105</t>
  </si>
  <si>
    <t>104</t>
  </si>
  <si>
    <t>012303000</t>
  </si>
  <si>
    <t>Geodetické práce po výstavbě - 3x paré DSPS</t>
  </si>
  <si>
    <t>633475146</t>
  </si>
  <si>
    <t>105</t>
  </si>
  <si>
    <t>012403000</t>
  </si>
  <si>
    <t>Kartografické práce - geometrický plán</t>
  </si>
  <si>
    <t>1619719124</t>
  </si>
  <si>
    <t>106</t>
  </si>
  <si>
    <t>013254000</t>
  </si>
  <si>
    <t>Dokumentace skutečného provedení stavby - 3x paré</t>
  </si>
  <si>
    <t>843118391</t>
  </si>
  <si>
    <t>HZS technik odborný</t>
  </si>
  <si>
    <t>VRN3</t>
  </si>
  <si>
    <t>Zařízení staveniště</t>
  </si>
  <si>
    <t>107</t>
  </si>
  <si>
    <t>032903000</t>
  </si>
  <si>
    <t>Náklady na provoz a údržbu vybavení staveniště</t>
  </si>
  <si>
    <t>-433459937</t>
  </si>
  <si>
    <t>108</t>
  </si>
  <si>
    <t>034103000</t>
  </si>
  <si>
    <t>Oplocení staveniště</t>
  </si>
  <si>
    <t>souhrn</t>
  </si>
  <si>
    <t>395811161</t>
  </si>
  <si>
    <t>109</t>
  </si>
  <si>
    <t>034303000</t>
  </si>
  <si>
    <t>Dopravní značení na staveništi</t>
  </si>
  <si>
    <t>-927095020</t>
  </si>
  <si>
    <t>ocenit DIO, včetně nákladů na následné rozmístění značek</t>
  </si>
  <si>
    <t>110</t>
  </si>
  <si>
    <t>034503000</t>
  </si>
  <si>
    <t>Informační tabule na staveništi</t>
  </si>
  <si>
    <t>-1321387608</t>
  </si>
  <si>
    <t>VRN4</t>
  </si>
  <si>
    <t>Inženýrská činnost</t>
  </si>
  <si>
    <t>111</t>
  </si>
  <si>
    <t>043134000</t>
  </si>
  <si>
    <t>Zkoušky zatěžovací</t>
  </si>
  <si>
    <t>425584029</t>
  </si>
  <si>
    <t>SO 02 - Komunikace</t>
  </si>
  <si>
    <t>151</t>
  </si>
  <si>
    <t>306</t>
  </si>
  <si>
    <t>120</t>
  </si>
  <si>
    <t>121151103</t>
  </si>
  <si>
    <t>Sejmutí ornice strojně při souvislé ploše do 100 m2, tl. vrstvy do 200 mm</t>
  </si>
  <si>
    <t>https://podminky.urs.cz/item/CS_URS_2024_02/121151103</t>
  </si>
  <si>
    <t>122211101</t>
  </si>
  <si>
    <t>Odkopávky a prokopávky ručně zapažené i nezapažené v hornině třídy těžitelnosti I skupiny 3</t>
  </si>
  <si>
    <t>https://podminky.urs.cz/item/CS_URS_2024_02/122211101</t>
  </si>
  <si>
    <t>12/2</t>
  </si>
  <si>
    <t>122251101</t>
  </si>
  <si>
    <t>Odkopávky a prokopávky nezapažené strojně v hornině třídy těžitelnosti I skupiny 3 do 20 m3</t>
  </si>
  <si>
    <t>https://podminky.urs.cz/item/CS_URS_2024_02/122251101</t>
  </si>
  <si>
    <t>122311101</t>
  </si>
  <si>
    <t>Odkopávky a prokopávky ručně zapažené i nezapažené v hornině třídy těžitelnosti II skupiny 4</t>
  </si>
  <si>
    <t>-1192335086</t>
  </si>
  <si>
    <t>https://podminky.urs.cz/item/CS_URS_2024_02/122311101</t>
  </si>
  <si>
    <t>122351101</t>
  </si>
  <si>
    <t>Odkopávky a prokopávky nezapažené strojně v hornině třídy těžitelnosti II skupiny 4 do 20 m3</t>
  </si>
  <si>
    <t>https://podminky.urs.cz/item/CS_URS_2024_02/122351101</t>
  </si>
  <si>
    <t>55*0,2</t>
  </si>
  <si>
    <t>6+6+6+6</t>
  </si>
  <si>
    <t>35*10</t>
  </si>
  <si>
    <t>35*1,8</t>
  </si>
  <si>
    <t>278+171</t>
  </si>
  <si>
    <t>53*0,02 'Přepočtené koeficientem množství</t>
  </si>
  <si>
    <t>53*4</t>
  </si>
  <si>
    <t>53*0,2*1,6</t>
  </si>
  <si>
    <t>278</t>
  </si>
  <si>
    <t>171</t>
  </si>
  <si>
    <t>278*2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</si>
  <si>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</si>
  <si>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</si>
  <si>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https://podminky.urs.cz/item/CS_URS_2024_02/596211112</t>
  </si>
  <si>
    <t>168+3</t>
  </si>
  <si>
    <t>168*1,01 'Přepočtené koeficientem množství</t>
  </si>
  <si>
    <t>3*1,01 'Přepočtené koeficientem množství</t>
  </si>
  <si>
    <t>-801487293</t>
  </si>
  <si>
    <t>1481818443</t>
  </si>
  <si>
    <t>67*1,02 'Přepočtené koeficientem množství</t>
  </si>
  <si>
    <t>8*1,02 'Přepočtené koeficientem množství</t>
  </si>
  <si>
    <t>4*1,02 'Přepočtené koeficientem množství</t>
  </si>
  <si>
    <t>104*1,02 'Přepočtené koeficientem množství</t>
  </si>
  <si>
    <t>370,365*19</t>
  </si>
  <si>
    <t>44,545+57,42</t>
  </si>
  <si>
    <t>67,32</t>
  </si>
  <si>
    <t>201,08</t>
  </si>
  <si>
    <t>1505213459</t>
  </si>
  <si>
    <t>SO 401 - Veřejné osvětlení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</si>
  <si>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</si>
  <si>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</si>
  <si>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</si>
  <si>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</si>
  <si>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</si>
  <si>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 xml:space="preserve">    VRN9 - Ostatní náklady</t>
  </si>
  <si>
    <t>113106023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</si>
  <si>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</si>
  <si>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55103404</t>
  </si>
  <si>
    <t>https://podminky.urs.cz/item/CS_URS_2024_02/113106023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</si>
  <si>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</si>
  <si>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</si>
  <si>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1285644028</t>
  </si>
  <si>
    <t>https://podminky.urs.cz/item/CS_URS_2024_02/113107022</t>
  </si>
  <si>
    <t>131213101</t>
  </si>
  <si>
    <t>Hloubení jam ručně zapažených i nezapažených s urovnáním dna do předepsaného profilu a spádu v hornině třídy těžitelnosti I skupiny 3 soudržných</t>
  </si>
  <si>
    <t>-1430836736</t>
  </si>
  <si>
    <t>1,5*1,5*0,8*23</t>
  </si>
  <si>
    <t>132212111</t>
  </si>
  <si>
    <t>Hloubení rýh šířky do 800 mm ručně zapažených i nezapažených, s urovnáním dna do předepsaného profilu a spádu v hornině třídy těžitelnosti I skupiny 3 soudržných</t>
  </si>
  <si>
    <t>-404920273</t>
  </si>
  <si>
    <t>485*0,6*0,35</t>
  </si>
  <si>
    <t>55*1*0,5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</si>
  <si>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</si>
  <si>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</si>
  <si>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1791786176</t>
  </si>
  <si>
    <t>https://podminky.urs.cz/item/CS_URS_2024_02/162211311</t>
  </si>
  <si>
    <t>41,4+29,588</t>
  </si>
  <si>
    <t>2132459988</t>
  </si>
  <si>
    <t>70,988</t>
  </si>
  <si>
    <t>348155020</t>
  </si>
  <si>
    <t>70,988*5</t>
  </si>
  <si>
    <t>171201221</t>
  </si>
  <si>
    <t>-2038274936</t>
  </si>
  <si>
    <t>https://podminky.urs.cz/item/CS_URS_2024_02/171201221</t>
  </si>
  <si>
    <t>70,988*1,8</t>
  </si>
  <si>
    <t>-1352323368</t>
  </si>
  <si>
    <t>174111101</t>
  </si>
  <si>
    <t>Zásyp sypaninou z jakékoliv horniny ručně s uložením výkopku ve vrstvách se zhutněním jam, šachet, rýh nebo kolem objektů v těchto vykopávkách</t>
  </si>
  <si>
    <t>-1861215982</t>
  </si>
  <si>
    <t>https://podminky.urs.cz/item/CS_URS_2024_02/174111101</t>
  </si>
  <si>
    <t>129,35-29,588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</si>
  <si>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</si>
  <si>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</si>
  <si>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652555143</t>
  </si>
  <si>
    <t>https://podminky.urs.cz/item/CS_URS_2024_02/175111101</t>
  </si>
  <si>
    <t>485*0,15*0,35</t>
  </si>
  <si>
    <t>55*0,15*0,5</t>
  </si>
  <si>
    <t>-122744498</t>
  </si>
  <si>
    <t>29,588</t>
  </si>
  <si>
    <t>29,588*2 'Přepočtené koeficientem množství</t>
  </si>
  <si>
    <t>565171111</t>
  </si>
  <si>
    <t>Vyrovnání povrchu dosavadních podkladů s rozprostřením hmot a zhutněním obalovaným kamenivem ACP (OK) tl. 100 mm</t>
  </si>
  <si>
    <t>-1985991289</t>
  </si>
  <si>
    <t>https://podminky.urs.cz/item/CS_URS_2024_02/565171111</t>
  </si>
  <si>
    <t>572131112</t>
  </si>
  <si>
    <t>Vyrovnání povrchu dosavadních krytů s rozprostřením hmot a zhutněním živičnou směsí pro asfaltový koberec otevřený AKO tl. přes 40 do 60 mm</t>
  </si>
  <si>
    <t>-2004436377</t>
  </si>
  <si>
    <t>https://podminky.urs.cz/item/CS_URS_2024_02/572131112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</si>
  <si>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</si>
  <si>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</si>
  <si>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-1272486292</t>
  </si>
  <si>
    <t>https://podminky.urs.cz/item/CS_URS_2024_02/596212210</t>
  </si>
  <si>
    <t>59245213</t>
  </si>
  <si>
    <t>dlažba zámková tvaru I 196x161x80mm přírodní</t>
  </si>
  <si>
    <t>-1278579348</t>
  </si>
  <si>
    <t>20*1,03 'Přepočtené koeficientem množství</t>
  </si>
  <si>
    <t>R89541</t>
  </si>
  <si>
    <t>M+D Krytí kabelu deskami AROT</t>
  </si>
  <si>
    <t>690596680</t>
  </si>
  <si>
    <t>919735112</t>
  </si>
  <si>
    <t>Řezání stávajícího živičného krytu nebo podkladu hloubky přes 50 do 100 mm</t>
  </si>
  <si>
    <t>1943658334</t>
  </si>
  <si>
    <t>https://podminky.urs.cz/item/CS_URS_2024_02/919735112</t>
  </si>
  <si>
    <t>-112898236</t>
  </si>
  <si>
    <t>-929795428</t>
  </si>
  <si>
    <t>11*15</t>
  </si>
  <si>
    <t>1644207643</t>
  </si>
  <si>
    <t>5,2</t>
  </si>
  <si>
    <t>2137753506</t>
  </si>
  <si>
    <t>5,8</t>
  </si>
  <si>
    <t>-1335920400</t>
  </si>
  <si>
    <t>PSV</t>
  </si>
  <si>
    <t>Práce a dodávky PSV</t>
  </si>
  <si>
    <t>741</t>
  </si>
  <si>
    <t>Elektroinstalace - silnoproud</t>
  </si>
  <si>
    <t>741130021</t>
  </si>
  <si>
    <t>Ukončení vodičů izolovaných s označením a zapojením na svorkovnici s otevřením a uzavřením krytu, průřezu žíly do 2,5 mm2</t>
  </si>
  <si>
    <t>1024141782</t>
  </si>
  <si>
    <t>https://podminky.urs.cz/item/CS_URS_2024_02/741130021</t>
  </si>
  <si>
    <t>741130025</t>
  </si>
  <si>
    <t>Ukončení vodičů izolovaných s označením a zapojením na svorkovnici s otevřením a uzavřením krytu, průřezu žíly do 16 mm2</t>
  </si>
  <si>
    <t>2065215972</t>
  </si>
  <si>
    <t>https://podminky.urs.cz/item/CS_URS_2024_02/741130025</t>
  </si>
  <si>
    <t>998741101</t>
  </si>
  <si>
    <t>Přesun hmot pro silnoproud stanovený z hmotnosti přesunovaného materiálu vodorovná dopravní vzdálenost do 50 m základní v objektech výšky do 6 m</t>
  </si>
  <si>
    <t>341226023</t>
  </si>
  <si>
    <t>https://podminky.urs.cz/item/CS_URS_2024_02/998741101</t>
  </si>
  <si>
    <t>Práce a dodávky M</t>
  </si>
  <si>
    <t>21-M</t>
  </si>
  <si>
    <t>Elektromontáže</t>
  </si>
  <si>
    <t>210202013</t>
  </si>
  <si>
    <t>Montáž svítidel výbojkových se zapojením vodičů průmyslových nebo venkovních na výložník</t>
  </si>
  <si>
    <t>65011584</t>
  </si>
  <si>
    <t>https://podminky.urs.cz/item/CS_URS_2024_02/210202013</t>
  </si>
  <si>
    <t>MS0125</t>
  </si>
  <si>
    <t>Svítidlo LED - 2/5117BL/16LED/350mA/20W/WW/</t>
  </si>
  <si>
    <t>256</t>
  </si>
  <si>
    <t>131414969</t>
  </si>
  <si>
    <t>M02</t>
  </si>
  <si>
    <t>Svítidlo LED - 2/5117/16LED/350mA/20W/WW/</t>
  </si>
  <si>
    <t>1436597959</t>
  </si>
  <si>
    <t>MS05162</t>
  </si>
  <si>
    <t xml:space="preserve">Držák vertikální - pozinkovaný </t>
  </si>
  <si>
    <t>2131798303</t>
  </si>
  <si>
    <t>MS05163</t>
  </si>
  <si>
    <t>10774 - Backlight + plastový nýt</t>
  </si>
  <si>
    <t>-1612034883</t>
  </si>
  <si>
    <t>210204002</t>
  </si>
  <si>
    <t>Montáž stožárů osvětlení parkových ocelových</t>
  </si>
  <si>
    <t>1532439258</t>
  </si>
  <si>
    <t>https://podminky.urs.cz/item/CS_URS_2024_02/210204002</t>
  </si>
  <si>
    <t>M01</t>
  </si>
  <si>
    <t>Stožár K-5-133/89/60 včetně ochranné manžety</t>
  </si>
  <si>
    <t>-1304445294</t>
  </si>
  <si>
    <t>210204201</t>
  </si>
  <si>
    <t>Montáž elektrovýzbroje stožárů osvětlení 1 okruh</t>
  </si>
  <si>
    <t>2085113853</t>
  </si>
  <si>
    <t>https://podminky.urs.cz/item/CS_URS_2024_02/210204201</t>
  </si>
  <si>
    <t>M03</t>
  </si>
  <si>
    <t xml:space="preserve">SvorkovniceSV6.16.4   H116110</t>
  </si>
  <si>
    <t>376054170</t>
  </si>
  <si>
    <t>210220020</t>
  </si>
  <si>
    <t>Montáž uzemňovacího vedení s upevněním, propojením a připojením pomocí svorek v zemi s izolací spojů vodičů FeZn páskou průřezu do 120 mm2 v městské zástavbě</t>
  </si>
  <si>
    <t>-1370452280</t>
  </si>
  <si>
    <t>https://podminky.urs.cz/item/CS_URS_2024_02/210220020</t>
  </si>
  <si>
    <t>35442062</t>
  </si>
  <si>
    <t>pás zemnící 30x4mm FeZn</t>
  </si>
  <si>
    <t>128</t>
  </si>
  <si>
    <t>1402427118</t>
  </si>
  <si>
    <t>210800411</t>
  </si>
  <si>
    <t>Montáž izolovaných vodičů měděných do 1 kV bez ukončení uložených v trubkách nebo lištách zatažených plných nebo laněných s PVC pláštěm, bezhalogenových, ohniodolných (např. CY, CHAH-V) průřezu žíly 0,5 až 16 mm2</t>
  </si>
  <si>
    <t>1277466947</t>
  </si>
  <si>
    <t>https://podminky.urs.cz/item/CS_URS_2024_02/210800411</t>
  </si>
  <si>
    <t>800</t>
  </si>
  <si>
    <t>200</t>
  </si>
  <si>
    <t>M005</t>
  </si>
  <si>
    <t>Silový kabel pevný CYKY-J 4 X 16</t>
  </si>
  <si>
    <t>1429248214</t>
  </si>
  <si>
    <t>800*1,15</t>
  </si>
  <si>
    <t>M006</t>
  </si>
  <si>
    <t>Silový kabel pro pevné uložení CYKY-J 5x1,5</t>
  </si>
  <si>
    <t>2052534254</t>
  </si>
  <si>
    <t>200*1,15</t>
  </si>
  <si>
    <t>R4512</t>
  </si>
  <si>
    <t>M+D Ukončovací hlava smršťovací</t>
  </si>
  <si>
    <t>-484058138</t>
  </si>
  <si>
    <t>R46212</t>
  </si>
  <si>
    <t xml:space="preserve">M+D Plastová manžeta </t>
  </si>
  <si>
    <t>-1218148213</t>
  </si>
  <si>
    <t>R95165</t>
  </si>
  <si>
    <t>Demontáž stožáru VO, včetně svítidla, odvoz, likvidace a skládkovně</t>
  </si>
  <si>
    <t>-612151831</t>
  </si>
  <si>
    <t>46-M</t>
  </si>
  <si>
    <t>Zemní práce při extr.mont.pracích</t>
  </si>
  <si>
    <t>460080014</t>
  </si>
  <si>
    <t>Základové konstrukce základ bez bednění do rostlé zeminy z monolitického betonu tř. C 16/20</t>
  </si>
  <si>
    <t>93029433</t>
  </si>
  <si>
    <t>https://podminky.urs.cz/item/CS_URS_2024_02/460080014</t>
  </si>
  <si>
    <t>1,5*0,8*0,8*23</t>
  </si>
  <si>
    <t>55*0,5*0,2</t>
  </si>
  <si>
    <t>460510054</t>
  </si>
  <si>
    <t>Osazení kabelových prostupů včetně utěsnění a spárování z trub plastových do rýhy, bez výkopových prací bez obsypu, vnitřního průměru do 10 cm</t>
  </si>
  <si>
    <t>1386437752</t>
  </si>
  <si>
    <t>https://podminky.urs.cz/item/CS_URS_2024_02/460510054</t>
  </si>
  <si>
    <t>200+60</t>
  </si>
  <si>
    <t>M84513</t>
  </si>
  <si>
    <t xml:space="preserve">Chránička do země dvouplášťová  09063</t>
  </si>
  <si>
    <t>-1852030326</t>
  </si>
  <si>
    <t>M84514</t>
  </si>
  <si>
    <t xml:space="preserve">Chránička do země dvouplášťová  09100</t>
  </si>
  <si>
    <t>-1798318054</t>
  </si>
  <si>
    <t>449111528</t>
  </si>
  <si>
    <t>566580168</t>
  </si>
  <si>
    <t>-139483913</t>
  </si>
  <si>
    <t>1335437299</t>
  </si>
  <si>
    <t>Průzkumné, geodetické a projektové práce projektové práce dokumentace stavby (výkresová a textová) skutečného provedení stavby</t>
  </si>
  <si>
    <t>675465751</t>
  </si>
  <si>
    <t>-97015871</t>
  </si>
  <si>
    <t>VRN9</t>
  </si>
  <si>
    <t>Ostatní náklady</t>
  </si>
  <si>
    <t>090001000.1</t>
  </si>
  <si>
    <t>Posudky, 23x měření intenzity elektrického osvětlení po dokončení VO a předložení protokolu o měření, 1x výchozí řevize pro VO</t>
  </si>
  <si>
    <t>1075016570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</si>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</sst>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61" TargetMode="External" /><Relationship Id="rId2" Type="http://schemas.openxmlformats.org/officeDocument/2006/relationships/hyperlink" Target="https://podminky.urs.cz/item/CS_URS_2024_02/113106171" TargetMode="External" /><Relationship Id="rId3" Type="http://schemas.openxmlformats.org/officeDocument/2006/relationships/hyperlink" Target="https://podminky.urs.cz/item/CS_URS_2024_02/113107223" TargetMode="External" /><Relationship Id="rId4" Type="http://schemas.openxmlformats.org/officeDocument/2006/relationships/hyperlink" Target="https://podminky.urs.cz/item/CS_URS_2024_02/113107242" TargetMode="External" /><Relationship Id="rId5" Type="http://schemas.openxmlformats.org/officeDocument/2006/relationships/hyperlink" Target="https://podminky.urs.cz/item/CS_URS_2024_02/113201112" TargetMode="External" /><Relationship Id="rId6" Type="http://schemas.openxmlformats.org/officeDocument/2006/relationships/hyperlink" Target="https://podminky.urs.cz/item/CS_URS_2024_02/121151123" TargetMode="External" /><Relationship Id="rId7" Type="http://schemas.openxmlformats.org/officeDocument/2006/relationships/hyperlink" Target="https://podminky.urs.cz/item/CS_URS_2024_02/122111101" TargetMode="External" /><Relationship Id="rId8" Type="http://schemas.openxmlformats.org/officeDocument/2006/relationships/hyperlink" Target="https://podminky.urs.cz/item/CS_URS_2024_02/122251104" TargetMode="External" /><Relationship Id="rId9" Type="http://schemas.openxmlformats.org/officeDocument/2006/relationships/hyperlink" Target="https://podminky.urs.cz/item/CS_URS_2024_02/122351104" TargetMode="External" /><Relationship Id="rId10" Type="http://schemas.openxmlformats.org/officeDocument/2006/relationships/hyperlink" Target="https://podminky.urs.cz/item/CS_URS_2024_02/132254204" TargetMode="External" /><Relationship Id="rId11" Type="http://schemas.openxmlformats.org/officeDocument/2006/relationships/hyperlink" Target="https://podminky.urs.cz/item/CS_URS_2024_02/151101102" TargetMode="External" /><Relationship Id="rId12" Type="http://schemas.openxmlformats.org/officeDocument/2006/relationships/hyperlink" Target="https://podminky.urs.cz/item/CS_URS_2024_02/151101112" TargetMode="External" /><Relationship Id="rId13" Type="http://schemas.openxmlformats.org/officeDocument/2006/relationships/hyperlink" Target="https://podminky.urs.cz/item/CS_URS_2024_02/162751117" TargetMode="External" /><Relationship Id="rId14" Type="http://schemas.openxmlformats.org/officeDocument/2006/relationships/hyperlink" Target="https://podminky.urs.cz/item/CS_URS_2024_02/162751119" TargetMode="External" /><Relationship Id="rId15" Type="http://schemas.openxmlformats.org/officeDocument/2006/relationships/hyperlink" Target="https://podminky.urs.cz/item/CS_URS_2024_02/167151101" TargetMode="External" /><Relationship Id="rId16" Type="http://schemas.openxmlformats.org/officeDocument/2006/relationships/hyperlink" Target="https://podminky.urs.cz/item/CS_URS_2024_02/171251201" TargetMode="External" /><Relationship Id="rId17" Type="http://schemas.openxmlformats.org/officeDocument/2006/relationships/hyperlink" Target="https://podminky.urs.cz/item/CS_URS_2024_02/171201231" TargetMode="External" /><Relationship Id="rId18" Type="http://schemas.openxmlformats.org/officeDocument/2006/relationships/hyperlink" Target="https://podminky.urs.cz/item/CS_URS_2024_02/171152501" TargetMode="External" /><Relationship Id="rId19" Type="http://schemas.openxmlformats.org/officeDocument/2006/relationships/hyperlink" Target="https://podminky.urs.cz/item/CS_URS_2024_02/174101101" TargetMode="External" /><Relationship Id="rId20" Type="http://schemas.openxmlformats.org/officeDocument/2006/relationships/hyperlink" Target="https://podminky.urs.cz/item/CS_URS_2024_02/175151101" TargetMode="External" /><Relationship Id="rId21" Type="http://schemas.openxmlformats.org/officeDocument/2006/relationships/hyperlink" Target="https://podminky.urs.cz/item/CS_URS_2024_02/181411131" TargetMode="External" /><Relationship Id="rId22" Type="http://schemas.openxmlformats.org/officeDocument/2006/relationships/hyperlink" Target="https://podminky.urs.cz/item/CS_URS_2024_02/182303111" TargetMode="External" /><Relationship Id="rId23" Type="http://schemas.openxmlformats.org/officeDocument/2006/relationships/hyperlink" Target="https://podminky.urs.cz/item/CS_URS_2024_02/451572111" TargetMode="External" /><Relationship Id="rId24" Type="http://schemas.openxmlformats.org/officeDocument/2006/relationships/hyperlink" Target="https://podminky.urs.cz/item/CS_URS_2024_02/564831111" TargetMode="External" /><Relationship Id="rId25" Type="http://schemas.openxmlformats.org/officeDocument/2006/relationships/hyperlink" Target="https://podminky.urs.cz/item/CS_URS_2024_02/564851111" TargetMode="External" /><Relationship Id="rId26" Type="http://schemas.openxmlformats.org/officeDocument/2006/relationships/hyperlink" Target="https://podminky.urs.cz/item/CS_URS_2024_02/564861111" TargetMode="External" /><Relationship Id="rId27" Type="http://schemas.openxmlformats.org/officeDocument/2006/relationships/hyperlink" Target="https://podminky.urs.cz/item/CS_URS_2024_02/565135111" TargetMode="External" /><Relationship Id="rId28" Type="http://schemas.openxmlformats.org/officeDocument/2006/relationships/hyperlink" Target="https://podminky.urs.cz/item/CS_URS_2024_02/565165111" TargetMode="External" /><Relationship Id="rId29" Type="http://schemas.openxmlformats.org/officeDocument/2006/relationships/hyperlink" Target="https://podminky.urs.cz/item/CS_URS_2024_02/573231106" TargetMode="External" /><Relationship Id="rId30" Type="http://schemas.openxmlformats.org/officeDocument/2006/relationships/hyperlink" Target="https://podminky.urs.cz/item/CS_URS_2024_02/573231111" TargetMode="External" /><Relationship Id="rId31" Type="http://schemas.openxmlformats.org/officeDocument/2006/relationships/hyperlink" Target="https://podminky.urs.cz/item/CS_URS_2024_02/577134111" TargetMode="External" /><Relationship Id="rId32" Type="http://schemas.openxmlformats.org/officeDocument/2006/relationships/hyperlink" Target="https://podminky.urs.cz/item/CS_URS_2024_02/577144111" TargetMode="External" /><Relationship Id="rId33" Type="http://schemas.openxmlformats.org/officeDocument/2006/relationships/hyperlink" Target="https://podminky.urs.cz/item/CS_URS_2024_02/577155132" TargetMode="External" /><Relationship Id="rId34" Type="http://schemas.openxmlformats.org/officeDocument/2006/relationships/hyperlink" Target="https://podminky.urs.cz/item/CS_URS_2024_02/596211113" TargetMode="External" /><Relationship Id="rId35" Type="http://schemas.openxmlformats.org/officeDocument/2006/relationships/hyperlink" Target="https://podminky.urs.cz/item/CS_URS_2024_02/596211114" TargetMode="External" /><Relationship Id="rId36" Type="http://schemas.openxmlformats.org/officeDocument/2006/relationships/hyperlink" Target="https://podminky.urs.cz/item/CS_URS_2024_02/596212212" TargetMode="External" /><Relationship Id="rId37" Type="http://schemas.openxmlformats.org/officeDocument/2006/relationships/hyperlink" Target="https://podminky.urs.cz/item/CS_URS_2024_02/596412213" TargetMode="External" /><Relationship Id="rId38" Type="http://schemas.openxmlformats.org/officeDocument/2006/relationships/hyperlink" Target="https://podminky.urs.cz/item/CS_URS_2024_02/892351111" TargetMode="External" /><Relationship Id="rId39" Type="http://schemas.openxmlformats.org/officeDocument/2006/relationships/hyperlink" Target="https://podminky.urs.cz/item/CS_URS_2024_02/894411111" TargetMode="External" /><Relationship Id="rId40" Type="http://schemas.openxmlformats.org/officeDocument/2006/relationships/hyperlink" Target="https://podminky.urs.cz/item/CS_URS_2024_02/899722112" TargetMode="External" /><Relationship Id="rId41" Type="http://schemas.openxmlformats.org/officeDocument/2006/relationships/hyperlink" Target="https://podminky.urs.cz/item/CS_URS_2024_02/914111111" TargetMode="External" /><Relationship Id="rId42" Type="http://schemas.openxmlformats.org/officeDocument/2006/relationships/hyperlink" Target="https://podminky.urs.cz/item/CS_URS_2024_02/914511111" TargetMode="External" /><Relationship Id="rId43" Type="http://schemas.openxmlformats.org/officeDocument/2006/relationships/hyperlink" Target="https://podminky.urs.cz/item/CS_URS_2024_02/915221112" TargetMode="External" /><Relationship Id="rId44" Type="http://schemas.openxmlformats.org/officeDocument/2006/relationships/hyperlink" Target="https://podminky.urs.cz/item/CS_URS_2024_02/915221122" TargetMode="External" /><Relationship Id="rId45" Type="http://schemas.openxmlformats.org/officeDocument/2006/relationships/hyperlink" Target="https://podminky.urs.cz/item/CS_URS_2024_02/915231112" TargetMode="External" /><Relationship Id="rId46" Type="http://schemas.openxmlformats.org/officeDocument/2006/relationships/hyperlink" Target="https://podminky.urs.cz/item/CS_URS_2024_02/915611111" TargetMode="External" /><Relationship Id="rId47" Type="http://schemas.openxmlformats.org/officeDocument/2006/relationships/hyperlink" Target="https://podminky.urs.cz/item/CS_URS_2024_02/915621111" TargetMode="External" /><Relationship Id="rId48" Type="http://schemas.openxmlformats.org/officeDocument/2006/relationships/hyperlink" Target="https://podminky.urs.cz/item/CS_URS_2024_02/916131213" TargetMode="External" /><Relationship Id="rId49" Type="http://schemas.openxmlformats.org/officeDocument/2006/relationships/hyperlink" Target="https://podminky.urs.cz/item/CS_URS_2024_02/916231213" TargetMode="External" /><Relationship Id="rId50" Type="http://schemas.openxmlformats.org/officeDocument/2006/relationships/hyperlink" Target="https://podminky.urs.cz/item/CS_URS_2024_02/916241213" TargetMode="External" /><Relationship Id="rId51" Type="http://schemas.openxmlformats.org/officeDocument/2006/relationships/hyperlink" Target="https://podminky.urs.cz/item/CS_URS_2024_02/919726123" TargetMode="External" /><Relationship Id="rId52" Type="http://schemas.openxmlformats.org/officeDocument/2006/relationships/hyperlink" Target="https://podminky.urs.cz/item/CS_URS_2024_02/919735113" TargetMode="External" /><Relationship Id="rId53" Type="http://schemas.openxmlformats.org/officeDocument/2006/relationships/hyperlink" Target="https://podminky.urs.cz/item/CS_URS_2024_02/997221571" TargetMode="External" /><Relationship Id="rId54" Type="http://schemas.openxmlformats.org/officeDocument/2006/relationships/hyperlink" Target="https://podminky.urs.cz/item/CS_URS_2024_02/997221579" TargetMode="External" /><Relationship Id="rId55" Type="http://schemas.openxmlformats.org/officeDocument/2006/relationships/hyperlink" Target="https://podminky.urs.cz/item/CS_URS_2024_02/997221612" TargetMode="External" /><Relationship Id="rId56" Type="http://schemas.openxmlformats.org/officeDocument/2006/relationships/hyperlink" Target="https://podminky.urs.cz/item/CS_URS_2024_02/997221615" TargetMode="External" /><Relationship Id="rId57" Type="http://schemas.openxmlformats.org/officeDocument/2006/relationships/hyperlink" Target="https://podminky.urs.cz/item/CS_URS_2024_02/997221645" TargetMode="External" /><Relationship Id="rId58" Type="http://schemas.openxmlformats.org/officeDocument/2006/relationships/hyperlink" Target="https://podminky.urs.cz/item/CS_URS_2024_02/997221655" TargetMode="External" /><Relationship Id="rId59" Type="http://schemas.openxmlformats.org/officeDocument/2006/relationships/hyperlink" Target="https://podminky.urs.cz/item/CS_URS_2024_02/998223011" TargetMode="External" /><Relationship Id="rId60" Type="http://schemas.openxmlformats.org/officeDocument/2006/relationships/hyperlink" Target="https://podminky.urs.cz/item/CS_URS_2024_02/998223094" TargetMode="External" /><Relationship Id="rId61" Type="http://schemas.openxmlformats.org/officeDocument/2006/relationships/hyperlink" Target="https://podminky.urs.cz/item/CS_URS_2024_02/998225111" TargetMode="External" /><Relationship Id="rId62" Type="http://schemas.openxmlformats.org/officeDocument/2006/relationships/hyperlink" Target="https://podminky.urs.cz/item/CS_URS_2024_02/998225194" TargetMode="External" /><Relationship Id="rId63" Type="http://schemas.openxmlformats.org/officeDocument/2006/relationships/hyperlink" Target="https://podminky.urs.cz/item/CS_URS_2024_02/HZS1292" TargetMode="External" /><Relationship Id="rId6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71" TargetMode="External" /><Relationship Id="rId2" Type="http://schemas.openxmlformats.org/officeDocument/2006/relationships/hyperlink" Target="https://podminky.urs.cz/item/CS_URS_2024_02/113107223" TargetMode="External" /><Relationship Id="rId3" Type="http://schemas.openxmlformats.org/officeDocument/2006/relationships/hyperlink" Target="https://podminky.urs.cz/item/CS_URS_2024_02/113107242" TargetMode="External" /><Relationship Id="rId4" Type="http://schemas.openxmlformats.org/officeDocument/2006/relationships/hyperlink" Target="https://podminky.urs.cz/item/CS_URS_2024_02/113201112" TargetMode="External" /><Relationship Id="rId5" Type="http://schemas.openxmlformats.org/officeDocument/2006/relationships/hyperlink" Target="https://podminky.urs.cz/item/CS_URS_2024_02/121151103" TargetMode="External" /><Relationship Id="rId6" Type="http://schemas.openxmlformats.org/officeDocument/2006/relationships/hyperlink" Target="https://podminky.urs.cz/item/CS_URS_2024_02/122211101" TargetMode="External" /><Relationship Id="rId7" Type="http://schemas.openxmlformats.org/officeDocument/2006/relationships/hyperlink" Target="https://podminky.urs.cz/item/CS_URS_2024_02/122251101" TargetMode="External" /><Relationship Id="rId8" Type="http://schemas.openxmlformats.org/officeDocument/2006/relationships/hyperlink" Target="https://podminky.urs.cz/item/CS_URS_2024_02/122311101" TargetMode="External" /><Relationship Id="rId9" Type="http://schemas.openxmlformats.org/officeDocument/2006/relationships/hyperlink" Target="https://podminky.urs.cz/item/CS_URS_2024_02/122351101" TargetMode="External" /><Relationship Id="rId10" Type="http://schemas.openxmlformats.org/officeDocument/2006/relationships/hyperlink" Target="https://podminky.urs.cz/item/CS_URS_2024_02/162751117" TargetMode="External" /><Relationship Id="rId11" Type="http://schemas.openxmlformats.org/officeDocument/2006/relationships/hyperlink" Target="https://podminky.urs.cz/item/CS_URS_2024_02/162751119" TargetMode="External" /><Relationship Id="rId12" Type="http://schemas.openxmlformats.org/officeDocument/2006/relationships/hyperlink" Target="https://podminky.urs.cz/item/CS_URS_2024_02/167151101" TargetMode="External" /><Relationship Id="rId13" Type="http://schemas.openxmlformats.org/officeDocument/2006/relationships/hyperlink" Target="https://podminky.urs.cz/item/CS_URS_2024_02/171251201" TargetMode="External" /><Relationship Id="rId14" Type="http://schemas.openxmlformats.org/officeDocument/2006/relationships/hyperlink" Target="https://podminky.urs.cz/item/CS_URS_2024_02/171201231" TargetMode="External" /><Relationship Id="rId15" Type="http://schemas.openxmlformats.org/officeDocument/2006/relationships/hyperlink" Target="https://podminky.urs.cz/item/CS_URS_2024_02/171152501" TargetMode="External" /><Relationship Id="rId16" Type="http://schemas.openxmlformats.org/officeDocument/2006/relationships/hyperlink" Target="https://podminky.urs.cz/item/CS_URS_2024_02/181411131" TargetMode="External" /><Relationship Id="rId17" Type="http://schemas.openxmlformats.org/officeDocument/2006/relationships/hyperlink" Target="https://podminky.urs.cz/item/CS_URS_2024_02/182303111" TargetMode="External" /><Relationship Id="rId18" Type="http://schemas.openxmlformats.org/officeDocument/2006/relationships/hyperlink" Target="https://podminky.urs.cz/item/CS_URS_2024_02/564851111" TargetMode="External" /><Relationship Id="rId19" Type="http://schemas.openxmlformats.org/officeDocument/2006/relationships/hyperlink" Target="https://podminky.urs.cz/item/CS_URS_2024_02/565135111" TargetMode="External" /><Relationship Id="rId20" Type="http://schemas.openxmlformats.org/officeDocument/2006/relationships/hyperlink" Target="https://podminky.urs.cz/item/CS_URS_2024_02/573231106" TargetMode="External" /><Relationship Id="rId21" Type="http://schemas.openxmlformats.org/officeDocument/2006/relationships/hyperlink" Target="https://podminky.urs.cz/item/CS_URS_2024_02/573231111" TargetMode="External" /><Relationship Id="rId22" Type="http://schemas.openxmlformats.org/officeDocument/2006/relationships/hyperlink" Target="https://podminky.urs.cz/item/CS_URS_2024_02/577134111" TargetMode="External" /><Relationship Id="rId23" Type="http://schemas.openxmlformats.org/officeDocument/2006/relationships/hyperlink" Target="https://podminky.urs.cz/item/CS_URS_2024_02/577155132" TargetMode="External" /><Relationship Id="rId24" Type="http://schemas.openxmlformats.org/officeDocument/2006/relationships/hyperlink" Target="https://podminky.urs.cz/item/CS_URS_2024_02/596211112" TargetMode="External" /><Relationship Id="rId25" Type="http://schemas.openxmlformats.org/officeDocument/2006/relationships/hyperlink" Target="https://podminky.urs.cz/item/CS_URS_2024_02/596211114" TargetMode="External" /><Relationship Id="rId26" Type="http://schemas.openxmlformats.org/officeDocument/2006/relationships/hyperlink" Target="https://podminky.urs.cz/item/CS_URS_2024_02/915221112" TargetMode="External" /><Relationship Id="rId27" Type="http://schemas.openxmlformats.org/officeDocument/2006/relationships/hyperlink" Target="https://podminky.urs.cz/item/CS_URS_2024_02/915221122" TargetMode="External" /><Relationship Id="rId28" Type="http://schemas.openxmlformats.org/officeDocument/2006/relationships/hyperlink" Target="https://podminky.urs.cz/item/CS_URS_2024_02/915231112" TargetMode="External" /><Relationship Id="rId29" Type="http://schemas.openxmlformats.org/officeDocument/2006/relationships/hyperlink" Target="https://podminky.urs.cz/item/CS_URS_2024_02/915611111" TargetMode="External" /><Relationship Id="rId30" Type="http://schemas.openxmlformats.org/officeDocument/2006/relationships/hyperlink" Target="https://podminky.urs.cz/item/CS_URS_2024_02/915621111" TargetMode="External" /><Relationship Id="rId31" Type="http://schemas.openxmlformats.org/officeDocument/2006/relationships/hyperlink" Target="https://podminky.urs.cz/item/CS_URS_2024_02/916131213" TargetMode="External" /><Relationship Id="rId32" Type="http://schemas.openxmlformats.org/officeDocument/2006/relationships/hyperlink" Target="https://podminky.urs.cz/item/CS_URS_2024_02/916231213" TargetMode="External" /><Relationship Id="rId33" Type="http://schemas.openxmlformats.org/officeDocument/2006/relationships/hyperlink" Target="https://podminky.urs.cz/item/CS_URS_2024_02/919735113" TargetMode="External" /><Relationship Id="rId34" Type="http://schemas.openxmlformats.org/officeDocument/2006/relationships/hyperlink" Target="https://podminky.urs.cz/item/CS_URS_2024_02/997221571" TargetMode="External" /><Relationship Id="rId35" Type="http://schemas.openxmlformats.org/officeDocument/2006/relationships/hyperlink" Target="https://podminky.urs.cz/item/CS_URS_2024_02/997221579" TargetMode="External" /><Relationship Id="rId36" Type="http://schemas.openxmlformats.org/officeDocument/2006/relationships/hyperlink" Target="https://podminky.urs.cz/item/CS_URS_2024_02/997221612" TargetMode="External" /><Relationship Id="rId37" Type="http://schemas.openxmlformats.org/officeDocument/2006/relationships/hyperlink" Target="https://podminky.urs.cz/item/CS_URS_2024_02/997221615" TargetMode="External" /><Relationship Id="rId38" Type="http://schemas.openxmlformats.org/officeDocument/2006/relationships/hyperlink" Target="https://podminky.urs.cz/item/CS_URS_2024_02/997221645" TargetMode="External" /><Relationship Id="rId39" Type="http://schemas.openxmlformats.org/officeDocument/2006/relationships/hyperlink" Target="https://podminky.urs.cz/item/CS_URS_2024_02/997221655" TargetMode="External" /><Relationship Id="rId40" Type="http://schemas.openxmlformats.org/officeDocument/2006/relationships/hyperlink" Target="https://podminky.urs.cz/item/CS_URS_2024_02/998225111" TargetMode="External" /><Relationship Id="rId41" Type="http://schemas.openxmlformats.org/officeDocument/2006/relationships/hyperlink" Target="https://podminky.urs.cz/item/CS_URS_2024_02/998225194" TargetMode="External" /><Relationship Id="rId42" Type="http://schemas.openxmlformats.org/officeDocument/2006/relationships/hyperlink" Target="https://podminky.urs.cz/item/CS_URS_2024_02/HZS1292" TargetMode="External" /><Relationship Id="rId4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023" TargetMode="External" /><Relationship Id="rId2" Type="http://schemas.openxmlformats.org/officeDocument/2006/relationships/hyperlink" Target="https://podminky.urs.cz/item/CS_URS_2024_02/113107022" TargetMode="External" /><Relationship Id="rId3" Type="http://schemas.openxmlformats.org/officeDocument/2006/relationships/hyperlink" Target="https://podminky.urs.cz/item/CS_URS_2024_02/162211311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2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4111101" TargetMode="External" /><Relationship Id="rId9" Type="http://schemas.openxmlformats.org/officeDocument/2006/relationships/hyperlink" Target="https://podminky.urs.cz/item/CS_URS_2024_02/175111101" TargetMode="External" /><Relationship Id="rId10" Type="http://schemas.openxmlformats.org/officeDocument/2006/relationships/hyperlink" Target="https://podminky.urs.cz/item/CS_URS_2024_02/565171111" TargetMode="External" /><Relationship Id="rId11" Type="http://schemas.openxmlformats.org/officeDocument/2006/relationships/hyperlink" Target="https://podminky.urs.cz/item/CS_URS_2024_02/572131112" TargetMode="External" /><Relationship Id="rId12" Type="http://schemas.openxmlformats.org/officeDocument/2006/relationships/hyperlink" Target="https://podminky.urs.cz/item/CS_URS_2024_02/596212210" TargetMode="External" /><Relationship Id="rId13" Type="http://schemas.openxmlformats.org/officeDocument/2006/relationships/hyperlink" Target="https://podminky.urs.cz/item/CS_URS_2024_02/919735112" TargetMode="External" /><Relationship Id="rId14" Type="http://schemas.openxmlformats.org/officeDocument/2006/relationships/hyperlink" Target="https://podminky.urs.cz/item/CS_URS_2024_02/997221571" TargetMode="External" /><Relationship Id="rId15" Type="http://schemas.openxmlformats.org/officeDocument/2006/relationships/hyperlink" Target="https://podminky.urs.cz/item/CS_URS_2024_02/997221579" TargetMode="External" /><Relationship Id="rId16" Type="http://schemas.openxmlformats.org/officeDocument/2006/relationships/hyperlink" Target="https://podminky.urs.cz/item/CS_URS_2024_02/997221615" TargetMode="External" /><Relationship Id="rId17" Type="http://schemas.openxmlformats.org/officeDocument/2006/relationships/hyperlink" Target="https://podminky.urs.cz/item/CS_URS_2024_02/997221655" TargetMode="External" /><Relationship Id="rId18" Type="http://schemas.openxmlformats.org/officeDocument/2006/relationships/hyperlink" Target="https://podminky.urs.cz/item/CS_URS_2024_02/998225111" TargetMode="External" /><Relationship Id="rId19" Type="http://schemas.openxmlformats.org/officeDocument/2006/relationships/hyperlink" Target="https://podminky.urs.cz/item/CS_URS_2024_02/741130021" TargetMode="External" /><Relationship Id="rId20" Type="http://schemas.openxmlformats.org/officeDocument/2006/relationships/hyperlink" Target="https://podminky.urs.cz/item/CS_URS_2024_02/741130025" TargetMode="External" /><Relationship Id="rId21" Type="http://schemas.openxmlformats.org/officeDocument/2006/relationships/hyperlink" Target="https://podminky.urs.cz/item/CS_URS_2024_02/998741101" TargetMode="External" /><Relationship Id="rId22" Type="http://schemas.openxmlformats.org/officeDocument/2006/relationships/hyperlink" Target="https://podminky.urs.cz/item/CS_URS_2024_02/210202013" TargetMode="External" /><Relationship Id="rId23" Type="http://schemas.openxmlformats.org/officeDocument/2006/relationships/hyperlink" Target="https://podminky.urs.cz/item/CS_URS_2024_02/210204002" TargetMode="External" /><Relationship Id="rId24" Type="http://schemas.openxmlformats.org/officeDocument/2006/relationships/hyperlink" Target="https://podminky.urs.cz/item/CS_URS_2024_02/210204201" TargetMode="External" /><Relationship Id="rId25" Type="http://schemas.openxmlformats.org/officeDocument/2006/relationships/hyperlink" Target="https://podminky.urs.cz/item/CS_URS_2024_02/210220020" TargetMode="External" /><Relationship Id="rId26" Type="http://schemas.openxmlformats.org/officeDocument/2006/relationships/hyperlink" Target="https://podminky.urs.cz/item/CS_URS_2024_02/210800411" TargetMode="External" /><Relationship Id="rId27" Type="http://schemas.openxmlformats.org/officeDocument/2006/relationships/hyperlink" Target="https://podminky.urs.cz/item/CS_URS_2024_02/460080014" TargetMode="External" /><Relationship Id="rId28" Type="http://schemas.openxmlformats.org/officeDocument/2006/relationships/hyperlink" Target="https://podminky.urs.cz/item/CS_URS_2024_02/460510054" TargetMode="External" /><Relationship Id="rId29" Type="http://schemas.openxmlformats.org/officeDocument/2006/relationships/hyperlink" Target="https://podminky.urs.cz/item/CS_URS_2024_02/HZS1292" TargetMode="External" /><Relationship Id="rId3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34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34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NE2D12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K1904 Stavební úpravy komunikací a VO v ul. Ladova v Litvínově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11. 8. 2021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Litvínov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NE2D Projekt s.r.o.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Lukáš Novák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Komunikace'!J30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'SO 01 - Komunikace'!P92</f>
        <v>0</v>
      </c>
      <c r="AV55" s="122">
        <f>'SO 01 - Komunikace'!J33</f>
        <v>0</v>
      </c>
      <c r="AW55" s="122">
        <f>'SO 01 - Komunikace'!J34</f>
        <v>0</v>
      </c>
      <c r="AX55" s="122">
        <f>'SO 01 - Komunikace'!J35</f>
        <v>0</v>
      </c>
      <c r="AY55" s="122">
        <f>'SO 01 - Komunikace'!J36</f>
        <v>0</v>
      </c>
      <c r="AZ55" s="122">
        <f>'SO 01 - Komunikace'!F33</f>
        <v>0</v>
      </c>
      <c r="BA55" s="122">
        <f>'SO 01 - Komunikace'!F34</f>
        <v>0</v>
      </c>
      <c r="BB55" s="122">
        <f>'SO 01 - Komunikace'!F35</f>
        <v>0</v>
      </c>
      <c r="BC55" s="122">
        <f>'SO 01 - Komunikace'!F36</f>
        <v>0</v>
      </c>
      <c r="BD55" s="124">
        <f>'SO 01 - Komunikace'!F37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16.5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79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02 - Komunikace'!J30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v>0</v>
      </c>
      <c r="AT56" s="122">
        <f>ROUND(SUM(AV56:AW56),2)</f>
        <v>0</v>
      </c>
      <c r="AU56" s="123">
        <f>'SO 02 - Komunikace'!P91</f>
        <v>0</v>
      </c>
      <c r="AV56" s="122">
        <f>'SO 02 - Komunikace'!J33</f>
        <v>0</v>
      </c>
      <c r="AW56" s="122">
        <f>'SO 02 - Komunikace'!J34</f>
        <v>0</v>
      </c>
      <c r="AX56" s="122">
        <f>'SO 02 - Komunikace'!J35</f>
        <v>0</v>
      </c>
      <c r="AY56" s="122">
        <f>'SO 02 - Komunikace'!J36</f>
        <v>0</v>
      </c>
      <c r="AZ56" s="122">
        <f>'SO 02 - Komunikace'!F33</f>
        <v>0</v>
      </c>
      <c r="BA56" s="122">
        <f>'SO 02 - Komunikace'!F34</f>
        <v>0</v>
      </c>
      <c r="BB56" s="122">
        <f>'SO 02 - Komunikace'!F35</f>
        <v>0</v>
      </c>
      <c r="BC56" s="122">
        <f>'SO 02 - Komunikace'!F36</f>
        <v>0</v>
      </c>
      <c r="BD56" s="124">
        <f>'SO 02 - Komunikace'!F37</f>
        <v>0</v>
      </c>
      <c r="BE56" s="7"/>
      <c r="BT56" s="125" t="s">
        <v>81</v>
      </c>
      <c r="BV56" s="125" t="s">
        <v>75</v>
      </c>
      <c r="BW56" s="125" t="s">
        <v>85</v>
      </c>
      <c r="BX56" s="125" t="s">
        <v>5</v>
      </c>
      <c r="CL56" s="125" t="s">
        <v>19</v>
      </c>
      <c r="CM56" s="125" t="s">
        <v>83</v>
      </c>
    </row>
    <row r="57" s="7" customFormat="1" ht="16.5" customHeight="1">
      <c r="A57" s="113" t="s">
        <v>77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401 - Veřejné osvětlení'!J30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80</v>
      </c>
      <c r="AR57" s="120"/>
      <c r="AS57" s="126">
        <v>0</v>
      </c>
      <c r="AT57" s="127">
        <f>ROUND(SUM(AV57:AW57),2)</f>
        <v>0</v>
      </c>
      <c r="AU57" s="128">
        <f>'SO 401 - Veřejné osvětlení'!P96</f>
        <v>0</v>
      </c>
      <c r="AV57" s="127">
        <f>'SO 401 - Veřejné osvětlení'!J33</f>
        <v>0</v>
      </c>
      <c r="AW57" s="127">
        <f>'SO 401 - Veřejné osvětlení'!J34</f>
        <v>0</v>
      </c>
      <c r="AX57" s="127">
        <f>'SO 401 - Veřejné osvětlení'!J35</f>
        <v>0</v>
      </c>
      <c r="AY57" s="127">
        <f>'SO 401 - Veřejné osvětlení'!J36</f>
        <v>0</v>
      </c>
      <c r="AZ57" s="127">
        <f>'SO 401 - Veřejné osvětlení'!F33</f>
        <v>0</v>
      </c>
      <c r="BA57" s="127">
        <f>'SO 401 - Veřejné osvětlení'!F34</f>
        <v>0</v>
      </c>
      <c r="BB57" s="127">
        <f>'SO 401 - Veřejné osvětlení'!F35</f>
        <v>0</v>
      </c>
      <c r="BC57" s="127">
        <f>'SO 401 - Veřejné osvětlení'!F36</f>
        <v>0</v>
      </c>
      <c r="BD57" s="129">
        <f>'SO 401 - Veřejné osvětlení'!F37</f>
        <v>0</v>
      </c>
      <c r="BE57" s="7"/>
      <c r="BT57" s="125" t="s">
        <v>81</v>
      </c>
      <c r="BV57" s="125" t="s">
        <v>75</v>
      </c>
      <c r="BW57" s="125" t="s">
        <v>88</v>
      </c>
      <c r="BX57" s="125" t="s">
        <v>5</v>
      </c>
      <c r="CL57" s="125" t="s">
        <v>19</v>
      </c>
      <c r="CM57" s="125" t="s">
        <v>83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Tg3yRMCUtE3qtYw6Q0pfFG5gGePnBJruA+E7qFbGU/oTcglP0yF6M5LOuj7vAuMWj81+fPtjZOkNrnUYETipaQ==" hashValue="Q2gRllx74qTFlkN6k+ExrhIci8v1Eyr/3qsNqZ3xU/X/7FH7QyGLKHHIFOp0w22r8p9ju+LgYj2vdEpvFJJG7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01 - Komunikace'!C2" display="/"/>
    <hyperlink ref="A56" location="'SO 02 - Komunikace'!C2" display="/"/>
    <hyperlink ref="A57" location="'SO 401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K1904 Stavební úpravy komunikací a VO v ul. Ladova v Litvínově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ROUND((SUM(BE92:BE430)),  2)</f>
        <v>0</v>
      </c>
      <c r="G33" s="40"/>
      <c r="H33" s="40"/>
      <c r="I33" s="150">
        <v>0.20999999999999999</v>
      </c>
      <c r="J33" s="149">
        <f>ROUND(((SUM(BE92:BE430))*I33),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ROUND((SUM(BF92:BF430)),  2)</f>
        <v>0</v>
      </c>
      <c r="G34" s="40"/>
      <c r="H34" s="40"/>
      <c r="I34" s="150">
        <v>0.12</v>
      </c>
      <c r="J34" s="149">
        <f>ROUND(((SUM(BF92:BF430))*I34),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ROUND((SUM(BG92:BG430)),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ROUND((SUM(BH92:BH430)),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ROUND((SUM(BI92:BI430)),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K1904 Stavební úpravy komunikací a VO v ul. Ladova v Litvínově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11. 8. 2021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Litvínov</v>
      </c>
      <c r="G54" s="42"/>
      <c r="H54" s="42"/>
      <c r="I54" s="34" t="s">
        <v>31</v>
      </c>
      <c r="J54" s="38" t="str">
        <f>E21</f>
        <v>NE2D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Lukáš Novák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J205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</v>
      </c>
      <c r="E63" s="176"/>
      <c r="F63" s="176"/>
      <c r="G63" s="176"/>
      <c r="H63" s="176"/>
      <c r="I63" s="176"/>
      <c r="J63" s="177">
        <f>J210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100</v>
      </c>
      <c r="E64" s="176"/>
      <c r="F64" s="176"/>
      <c r="G64" s="176"/>
      <c r="H64" s="176"/>
      <c r="I64" s="176"/>
      <c r="J64" s="177">
        <f>J287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101</v>
      </c>
      <c r="E65" s="176"/>
      <c r="F65" s="176"/>
      <c r="G65" s="176"/>
      <c r="H65" s="176"/>
      <c r="I65" s="176"/>
      <c r="J65" s="177">
        <f>J315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102</v>
      </c>
      <c r="E66" s="176"/>
      <c r="F66" s="176"/>
      <c r="G66" s="176"/>
      <c r="H66" s="176"/>
      <c r="I66" s="176"/>
      <c r="J66" s="177">
        <f>J373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103</v>
      </c>
      <c r="E67" s="176"/>
      <c r="F67" s="176"/>
      <c r="G67" s="176"/>
      <c r="H67" s="176"/>
      <c r="I67" s="176"/>
      <c r="J67" s="177">
        <f>J390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104</v>
      </c>
      <c r="E68" s="170"/>
      <c r="F68" s="170"/>
      <c r="G68" s="170"/>
      <c r="H68" s="170"/>
      <c r="I68" s="170"/>
      <c r="J68" s="171">
        <f>J401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7"/>
      <c r="C69" s="168"/>
      <c r="D69" s="169" t="s">
        <v>105</v>
      </c>
      <c r="E69" s="170"/>
      <c r="F69" s="170"/>
      <c r="G69" s="170"/>
      <c r="H69" s="170"/>
      <c r="I69" s="170"/>
      <c r="J69" s="171">
        <f>J404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106</v>
      </c>
      <c r="E70" s="176"/>
      <c r="F70" s="176"/>
      <c r="G70" s="176"/>
      <c r="H70" s="176"/>
      <c r="I70" s="176"/>
      <c r="J70" s="177">
        <f>J405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107</v>
      </c>
      <c r="E71" s="176"/>
      <c r="F71" s="176"/>
      <c r="G71" s="176"/>
      <c r="H71" s="176"/>
      <c r="I71" s="176"/>
      <c r="J71" s="177">
        <f>J421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108</v>
      </c>
      <c r="E72" s="176"/>
      <c r="F72" s="176"/>
      <c r="G72" s="176"/>
      <c r="H72" s="176"/>
      <c r="I72" s="176"/>
      <c r="J72" s="177">
        <f>J429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109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K1904 Stavební úpravy komunikací a VO v ul. Ladova v Litvínově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90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 01 - Komunikace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 </v>
      </c>
      <c r="G86" s="42"/>
      <c r="H86" s="42"/>
      <c r="I86" s="34" t="s">
        <v>23</v>
      </c>
      <c r="J86" s="74" t="str">
        <f>IF(J12="","",J12)</f>
        <v>11. 8. 2021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město Litvínov</v>
      </c>
      <c r="G88" s="42"/>
      <c r="H88" s="42"/>
      <c r="I88" s="34" t="s">
        <v>31</v>
      </c>
      <c r="J88" s="38" t="str">
        <f>E21</f>
        <v>NE2D Projekt s.r.o.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35</v>
      </c>
      <c r="J89" s="38" t="str">
        <f>E24</f>
        <v>Lukáš Novák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110</v>
      </c>
      <c r="D91" s="182" t="s">
        <v>58</v>
      </c>
      <c r="E91" s="182" t="s">
        <v>54</v>
      </c>
      <c r="F91" s="182" t="s">
        <v>55</v>
      </c>
      <c r="G91" s="182" t="s">
        <v>111</v>
      </c>
      <c r="H91" s="182" t="s">
        <v>112</v>
      </c>
      <c r="I91" s="182" t="s">
        <v>113</v>
      </c>
      <c r="J91" s="182" t="s">
        <v>94</v>
      </c>
      <c r="K91" s="183" t="s">
        <v>114</v>
      </c>
      <c r="L91" s="184"/>
      <c r="M91" s="94" t="s">
        <v>19</v>
      </c>
      <c r="N91" s="95" t="s">
        <v>43</v>
      </c>
      <c r="O91" s="95" t="s">
        <v>115</v>
      </c>
      <c r="P91" s="95" t="s">
        <v>116</v>
      </c>
      <c r="Q91" s="95" t="s">
        <v>117</v>
      </c>
      <c r="R91" s="95" t="s">
        <v>118</v>
      </c>
      <c r="S91" s="95" t="s">
        <v>119</v>
      </c>
      <c r="T91" s="96" t="s">
        <v>120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121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P93+P401+P404</f>
        <v>0</v>
      </c>
      <c r="Q92" s="98"/>
      <c r="R92" s="187">
        <f>R93+R401+R404</f>
        <v>6226.4800902000006</v>
      </c>
      <c r="S92" s="98"/>
      <c r="T92" s="188">
        <f>T93+T401+T404</f>
        <v>3006.1000000000004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95</v>
      </c>
      <c r="BK92" s="189">
        <f>BK93+BK401+BK404</f>
        <v>0</v>
      </c>
    </row>
    <row r="93" s="12" customFormat="1" ht="25.92" customHeight="1">
      <c r="A93" s="12"/>
      <c r="B93" s="190"/>
      <c r="C93" s="191"/>
      <c r="D93" s="192" t="s">
        <v>72</v>
      </c>
      <c r="E93" s="193" t="s">
        <v>122</v>
      </c>
      <c r="F93" s="193" t="s">
        <v>123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P94+P205+P210+P287+P315+P373+P390</f>
        <v>0</v>
      </c>
      <c r="Q93" s="198"/>
      <c r="R93" s="199">
        <f>R94+R205+R210+R287+R315+R373+R390</f>
        <v>6226.4800902000006</v>
      </c>
      <c r="S93" s="198"/>
      <c r="T93" s="200">
        <f>T94+T205+T210+T287+T315+T373+T390</f>
        <v>3006.1000000000004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81</v>
      </c>
      <c r="AT93" s="202" t="s">
        <v>72</v>
      </c>
      <c r="AU93" s="202" t="s">
        <v>73</v>
      </c>
      <c r="AY93" s="201" t="s">
        <v>124</v>
      </c>
      <c r="BK93" s="203">
        <f>BK94+BK205+BK210+BK287+BK315+BK373+BK390</f>
        <v>0</v>
      </c>
    </row>
    <row r="94" s="12" customFormat="1" ht="22.8" customHeight="1">
      <c r="A94" s="12"/>
      <c r="B94" s="190"/>
      <c r="C94" s="191"/>
      <c r="D94" s="192" t="s">
        <v>72</v>
      </c>
      <c r="E94" s="204" t="s">
        <v>81</v>
      </c>
      <c r="F94" s="204" t="s">
        <v>125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SUM(P95:P204)</f>
        <v>0</v>
      </c>
      <c r="Q94" s="198"/>
      <c r="R94" s="199">
        <f>SUM(R95:R204)</f>
        <v>1637.7161500000002</v>
      </c>
      <c r="S94" s="198"/>
      <c r="T94" s="200">
        <f>SUM(T95:T204)</f>
        <v>3006.1000000000004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81</v>
      </c>
      <c r="AT94" s="202" t="s">
        <v>72</v>
      </c>
      <c r="AU94" s="202" t="s">
        <v>81</v>
      </c>
      <c r="AY94" s="201" t="s">
        <v>124</v>
      </c>
      <c r="BK94" s="203">
        <f>SUM(BK95:BK204)</f>
        <v>0</v>
      </c>
    </row>
    <row r="95" s="2" customFormat="1" ht="33" customHeight="1">
      <c r="A95" s="40"/>
      <c r="B95" s="41"/>
      <c r="C95" s="206" t="s">
        <v>81</v>
      </c>
      <c r="D95" s="206" t="s">
        <v>126</v>
      </c>
      <c r="E95" s="207" t="s">
        <v>127</v>
      </c>
      <c r="F95" s="208" t="s">
        <v>128</v>
      </c>
      <c r="G95" s="209" t="s">
        <v>129</v>
      </c>
      <c r="H95" s="210">
        <v>12</v>
      </c>
      <c r="I95" s="211"/>
      <c r="J95" s="212">
        <f>ROUND(I95*H95,1)</f>
        <v>0</v>
      </c>
      <c r="K95" s="208" t="s">
        <v>130</v>
      </c>
      <c r="L95" s="46"/>
      <c r="M95" s="213" t="s">
        <v>19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0.32000000000000001</v>
      </c>
      <c r="T95" s="216">
        <f>S95*H95</f>
        <v>3.8399999999999999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131</v>
      </c>
      <c r="AT95" s="217" t="s">
        <v>126</v>
      </c>
      <c r="AU95" s="217" t="s">
        <v>83</v>
      </c>
      <c r="AY95" s="19" t="s">
        <v>124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81</v>
      </c>
      <c r="BK95" s="218">
        <f>ROUND(I95*H95,1)</f>
        <v>0</v>
      </c>
      <c r="BL95" s="19" t="s">
        <v>131</v>
      </c>
      <c r="BM95" s="217" t="s">
        <v>132</v>
      </c>
    </row>
    <row r="96" s="2" customFormat="1">
      <c r="A96" s="40"/>
      <c r="B96" s="41"/>
      <c r="C96" s="42"/>
      <c r="D96" s="219" t="s">
        <v>133</v>
      </c>
      <c r="E96" s="42"/>
      <c r="F96" s="220" t="s">
        <v>134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133</v>
      </c>
      <c r="AU96" s="19" t="s">
        <v>83</v>
      </c>
    </row>
    <row r="97" s="13" customFormat="1">
      <c r="A97" s="13"/>
      <c r="B97" s="224"/>
      <c r="C97" s="225"/>
      <c r="D97" s="226" t="s">
        <v>135</v>
      </c>
      <c r="E97" s="227" t="s">
        <v>19</v>
      </c>
      <c r="F97" s="228" t="s">
        <v>136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135</v>
      </c>
      <c r="AU97" s="234" t="s">
        <v>83</v>
      </c>
      <c r="AV97" s="13" t="s">
        <v>81</v>
      </c>
      <c r="AW97" s="13" t="s">
        <v>33</v>
      </c>
      <c r="AX97" s="13" t="s">
        <v>73</v>
      </c>
      <c r="AY97" s="234" t="s">
        <v>124</v>
      </c>
    </row>
    <row r="98" s="14" customFormat="1">
      <c r="A98" s="14"/>
      <c r="B98" s="235"/>
      <c r="C98" s="236"/>
      <c r="D98" s="226" t="s">
        <v>135</v>
      </c>
      <c r="E98" s="237" t="s">
        <v>19</v>
      </c>
      <c r="F98" s="238" t="s">
        <v>8</v>
      </c>
      <c r="G98" s="236"/>
      <c r="H98" s="239">
        <v>12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135</v>
      </c>
      <c r="AU98" s="245" t="s">
        <v>83</v>
      </c>
      <c r="AV98" s="14" t="s">
        <v>83</v>
      </c>
      <c r="AW98" s="14" t="s">
        <v>33</v>
      </c>
      <c r="AX98" s="14" t="s">
        <v>81</v>
      </c>
      <c r="AY98" s="245" t="s">
        <v>124</v>
      </c>
    </row>
    <row r="99" s="2" customFormat="1" ht="33" customHeight="1">
      <c r="A99" s="40"/>
      <c r="B99" s="41"/>
      <c r="C99" s="206" t="s">
        <v>83</v>
      </c>
      <c r="D99" s="206" t="s">
        <v>126</v>
      </c>
      <c r="E99" s="207" t="s">
        <v>137</v>
      </c>
      <c r="F99" s="208" t="s">
        <v>138</v>
      </c>
      <c r="G99" s="209" t="s">
        <v>129</v>
      </c>
      <c r="H99" s="210">
        <v>300</v>
      </c>
      <c r="I99" s="211"/>
      <c r="J99" s="212">
        <f>ROUND(I99*H99,1)</f>
        <v>0</v>
      </c>
      <c r="K99" s="208" t="s">
        <v>130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0.29499999999999998</v>
      </c>
      <c r="T99" s="216">
        <f>S99*H99</f>
        <v>88.5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131</v>
      </c>
      <c r="AT99" s="217" t="s">
        <v>126</v>
      </c>
      <c r="AU99" s="217" t="s">
        <v>83</v>
      </c>
      <c r="AY99" s="19" t="s">
        <v>124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ROUND(I99*H99,1)</f>
        <v>0</v>
      </c>
      <c r="BL99" s="19" t="s">
        <v>131</v>
      </c>
      <c r="BM99" s="217" t="s">
        <v>139</v>
      </c>
    </row>
    <row r="100" s="2" customFormat="1">
      <c r="A100" s="40"/>
      <c r="B100" s="41"/>
      <c r="C100" s="42"/>
      <c r="D100" s="219" t="s">
        <v>133</v>
      </c>
      <c r="E100" s="42"/>
      <c r="F100" s="220" t="s">
        <v>140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133</v>
      </c>
      <c r="AU100" s="19" t="s">
        <v>83</v>
      </c>
    </row>
    <row r="101" s="13" customFormat="1">
      <c r="A101" s="13"/>
      <c r="B101" s="224"/>
      <c r="C101" s="225"/>
      <c r="D101" s="226" t="s">
        <v>135</v>
      </c>
      <c r="E101" s="227" t="s">
        <v>19</v>
      </c>
      <c r="F101" s="228" t="s">
        <v>141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135</v>
      </c>
      <c r="AU101" s="234" t="s">
        <v>83</v>
      </c>
      <c r="AV101" s="13" t="s">
        <v>81</v>
      </c>
      <c r="AW101" s="13" t="s">
        <v>33</v>
      </c>
      <c r="AX101" s="13" t="s">
        <v>73</v>
      </c>
      <c r="AY101" s="234" t="s">
        <v>124</v>
      </c>
    </row>
    <row r="102" s="14" customFormat="1">
      <c r="A102" s="14"/>
      <c r="B102" s="235"/>
      <c r="C102" s="236"/>
      <c r="D102" s="226" t="s">
        <v>135</v>
      </c>
      <c r="E102" s="237" t="s">
        <v>19</v>
      </c>
      <c r="F102" s="238" t="s">
        <v>142</v>
      </c>
      <c r="G102" s="236"/>
      <c r="H102" s="239">
        <v>300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135</v>
      </c>
      <c r="AU102" s="245" t="s">
        <v>83</v>
      </c>
      <c r="AV102" s="14" t="s">
        <v>83</v>
      </c>
      <c r="AW102" s="14" t="s">
        <v>33</v>
      </c>
      <c r="AX102" s="14" t="s">
        <v>81</v>
      </c>
      <c r="AY102" s="245" t="s">
        <v>124</v>
      </c>
    </row>
    <row r="103" s="2" customFormat="1" ht="37.8" customHeight="1">
      <c r="A103" s="40"/>
      <c r="B103" s="41"/>
      <c r="C103" s="206" t="s">
        <v>143</v>
      </c>
      <c r="D103" s="206" t="s">
        <v>126</v>
      </c>
      <c r="E103" s="207" t="s">
        <v>144</v>
      </c>
      <c r="F103" s="208" t="s">
        <v>145</v>
      </c>
      <c r="G103" s="209" t="s">
        <v>129</v>
      </c>
      <c r="H103" s="210">
        <v>3959</v>
      </c>
      <c r="I103" s="211"/>
      <c r="J103" s="212">
        <f>ROUND(I103*H103,1)</f>
        <v>0</v>
      </c>
      <c r="K103" s="208" t="s">
        <v>130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0.44</v>
      </c>
      <c r="T103" s="216">
        <f>S103*H103</f>
        <v>1741.96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131</v>
      </c>
      <c r="AT103" s="217" t="s">
        <v>126</v>
      </c>
      <c r="AU103" s="217" t="s">
        <v>83</v>
      </c>
      <c r="AY103" s="19" t="s">
        <v>124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ROUND(I103*H103,1)</f>
        <v>0</v>
      </c>
      <c r="BL103" s="19" t="s">
        <v>131</v>
      </c>
      <c r="BM103" s="217" t="s">
        <v>146</v>
      </c>
    </row>
    <row r="104" s="2" customFormat="1">
      <c r="A104" s="40"/>
      <c r="B104" s="41"/>
      <c r="C104" s="42"/>
      <c r="D104" s="219" t="s">
        <v>133</v>
      </c>
      <c r="E104" s="42"/>
      <c r="F104" s="220" t="s">
        <v>147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133</v>
      </c>
      <c r="AU104" s="19" t="s">
        <v>83</v>
      </c>
    </row>
    <row r="105" s="13" customFormat="1">
      <c r="A105" s="13"/>
      <c r="B105" s="224"/>
      <c r="C105" s="225"/>
      <c r="D105" s="226" t="s">
        <v>135</v>
      </c>
      <c r="E105" s="227" t="s">
        <v>19</v>
      </c>
      <c r="F105" s="228" t="s">
        <v>148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135</v>
      </c>
      <c r="AU105" s="234" t="s">
        <v>83</v>
      </c>
      <c r="AV105" s="13" t="s">
        <v>81</v>
      </c>
      <c r="AW105" s="13" t="s">
        <v>33</v>
      </c>
      <c r="AX105" s="13" t="s">
        <v>73</v>
      </c>
      <c r="AY105" s="234" t="s">
        <v>124</v>
      </c>
    </row>
    <row r="106" s="14" customFormat="1">
      <c r="A106" s="14"/>
      <c r="B106" s="235"/>
      <c r="C106" s="236"/>
      <c r="D106" s="226" t="s">
        <v>135</v>
      </c>
      <c r="E106" s="237" t="s">
        <v>19</v>
      </c>
      <c r="F106" s="238" t="s">
        <v>149</v>
      </c>
      <c r="G106" s="236"/>
      <c r="H106" s="239">
        <v>2566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135</v>
      </c>
      <c r="AU106" s="245" t="s">
        <v>83</v>
      </c>
      <c r="AV106" s="14" t="s">
        <v>83</v>
      </c>
      <c r="AW106" s="14" t="s">
        <v>33</v>
      </c>
      <c r="AX106" s="14" t="s">
        <v>73</v>
      </c>
      <c r="AY106" s="245" t="s">
        <v>124</v>
      </c>
    </row>
    <row r="107" s="13" customFormat="1">
      <c r="A107" s="13"/>
      <c r="B107" s="224"/>
      <c r="C107" s="225"/>
      <c r="D107" s="226" t="s">
        <v>135</v>
      </c>
      <c r="E107" s="227" t="s">
        <v>19</v>
      </c>
      <c r="F107" s="228" t="s">
        <v>150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135</v>
      </c>
      <c r="AU107" s="234" t="s">
        <v>83</v>
      </c>
      <c r="AV107" s="13" t="s">
        <v>81</v>
      </c>
      <c r="AW107" s="13" t="s">
        <v>33</v>
      </c>
      <c r="AX107" s="13" t="s">
        <v>73</v>
      </c>
      <c r="AY107" s="234" t="s">
        <v>124</v>
      </c>
    </row>
    <row r="108" s="14" customFormat="1">
      <c r="A108" s="14"/>
      <c r="B108" s="235"/>
      <c r="C108" s="236"/>
      <c r="D108" s="226" t="s">
        <v>135</v>
      </c>
      <c r="E108" s="237" t="s">
        <v>19</v>
      </c>
      <c r="F108" s="238" t="s">
        <v>151</v>
      </c>
      <c r="G108" s="236"/>
      <c r="H108" s="239">
        <v>1081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135</v>
      </c>
      <c r="AU108" s="245" t="s">
        <v>83</v>
      </c>
      <c r="AV108" s="14" t="s">
        <v>83</v>
      </c>
      <c r="AW108" s="14" t="s">
        <v>33</v>
      </c>
      <c r="AX108" s="14" t="s">
        <v>73</v>
      </c>
      <c r="AY108" s="245" t="s">
        <v>124</v>
      </c>
    </row>
    <row r="109" s="13" customFormat="1">
      <c r="A109" s="13"/>
      <c r="B109" s="224"/>
      <c r="C109" s="225"/>
      <c r="D109" s="226" t="s">
        <v>135</v>
      </c>
      <c r="E109" s="227" t="s">
        <v>19</v>
      </c>
      <c r="F109" s="228" t="s">
        <v>152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135</v>
      </c>
      <c r="AU109" s="234" t="s">
        <v>83</v>
      </c>
      <c r="AV109" s="13" t="s">
        <v>81</v>
      </c>
      <c r="AW109" s="13" t="s">
        <v>33</v>
      </c>
      <c r="AX109" s="13" t="s">
        <v>73</v>
      </c>
      <c r="AY109" s="234" t="s">
        <v>124</v>
      </c>
    </row>
    <row r="110" s="14" customFormat="1">
      <c r="A110" s="14"/>
      <c r="B110" s="235"/>
      <c r="C110" s="236"/>
      <c r="D110" s="226" t="s">
        <v>135</v>
      </c>
      <c r="E110" s="237" t="s">
        <v>19</v>
      </c>
      <c r="F110" s="238" t="s">
        <v>8</v>
      </c>
      <c r="G110" s="236"/>
      <c r="H110" s="239">
        <v>12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135</v>
      </c>
      <c r="AU110" s="245" t="s">
        <v>83</v>
      </c>
      <c r="AV110" s="14" t="s">
        <v>83</v>
      </c>
      <c r="AW110" s="14" t="s">
        <v>33</v>
      </c>
      <c r="AX110" s="14" t="s">
        <v>73</v>
      </c>
      <c r="AY110" s="245" t="s">
        <v>124</v>
      </c>
    </row>
    <row r="111" s="13" customFormat="1">
      <c r="A111" s="13"/>
      <c r="B111" s="224"/>
      <c r="C111" s="225"/>
      <c r="D111" s="226" t="s">
        <v>135</v>
      </c>
      <c r="E111" s="227" t="s">
        <v>19</v>
      </c>
      <c r="F111" s="228" t="s">
        <v>153</v>
      </c>
      <c r="G111" s="225"/>
      <c r="H111" s="227" t="s">
        <v>19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135</v>
      </c>
      <c r="AU111" s="234" t="s">
        <v>83</v>
      </c>
      <c r="AV111" s="13" t="s">
        <v>81</v>
      </c>
      <c r="AW111" s="13" t="s">
        <v>33</v>
      </c>
      <c r="AX111" s="13" t="s">
        <v>73</v>
      </c>
      <c r="AY111" s="234" t="s">
        <v>124</v>
      </c>
    </row>
    <row r="112" s="14" customFormat="1">
      <c r="A112" s="14"/>
      <c r="B112" s="235"/>
      <c r="C112" s="236"/>
      <c r="D112" s="226" t="s">
        <v>135</v>
      </c>
      <c r="E112" s="237" t="s">
        <v>19</v>
      </c>
      <c r="F112" s="238" t="s">
        <v>142</v>
      </c>
      <c r="G112" s="236"/>
      <c r="H112" s="239">
        <v>300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135</v>
      </c>
      <c r="AU112" s="245" t="s">
        <v>83</v>
      </c>
      <c r="AV112" s="14" t="s">
        <v>83</v>
      </c>
      <c r="AW112" s="14" t="s">
        <v>33</v>
      </c>
      <c r="AX112" s="14" t="s">
        <v>73</v>
      </c>
      <c r="AY112" s="245" t="s">
        <v>124</v>
      </c>
    </row>
    <row r="113" s="15" customFormat="1">
      <c r="A113" s="15"/>
      <c r="B113" s="246"/>
      <c r="C113" s="247"/>
      <c r="D113" s="226" t="s">
        <v>135</v>
      </c>
      <c r="E113" s="248" t="s">
        <v>19</v>
      </c>
      <c r="F113" s="249" t="s">
        <v>154</v>
      </c>
      <c r="G113" s="247"/>
      <c r="H113" s="250">
        <v>3959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135</v>
      </c>
      <c r="AU113" s="256" t="s">
        <v>83</v>
      </c>
      <c r="AV113" s="15" t="s">
        <v>131</v>
      </c>
      <c r="AW113" s="15" t="s">
        <v>33</v>
      </c>
      <c r="AX113" s="15" t="s">
        <v>81</v>
      </c>
      <c r="AY113" s="256" t="s">
        <v>124</v>
      </c>
    </row>
    <row r="114" s="2" customFormat="1" ht="33" customHeight="1">
      <c r="A114" s="40"/>
      <c r="B114" s="41"/>
      <c r="C114" s="206" t="s">
        <v>131</v>
      </c>
      <c r="D114" s="206" t="s">
        <v>126</v>
      </c>
      <c r="E114" s="207" t="s">
        <v>155</v>
      </c>
      <c r="F114" s="208" t="s">
        <v>156</v>
      </c>
      <c r="G114" s="209" t="s">
        <v>129</v>
      </c>
      <c r="H114" s="210">
        <v>3647</v>
      </c>
      <c r="I114" s="211"/>
      <c r="J114" s="212">
        <f>ROUND(I114*H114,1)</f>
        <v>0</v>
      </c>
      <c r="K114" s="208" t="s">
        <v>130</v>
      </c>
      <c r="L114" s="46"/>
      <c r="M114" s="213" t="s">
        <v>19</v>
      </c>
      <c r="N114" s="214" t="s">
        <v>44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0.22</v>
      </c>
      <c r="T114" s="216">
        <f>S114*H114</f>
        <v>802.34000000000003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131</v>
      </c>
      <c r="AT114" s="217" t="s">
        <v>126</v>
      </c>
      <c r="AU114" s="217" t="s">
        <v>83</v>
      </c>
      <c r="AY114" s="19" t="s">
        <v>124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81</v>
      </c>
      <c r="BK114" s="218">
        <f>ROUND(I114*H114,1)</f>
        <v>0</v>
      </c>
      <c r="BL114" s="19" t="s">
        <v>131</v>
      </c>
      <c r="BM114" s="217" t="s">
        <v>157</v>
      </c>
    </row>
    <row r="115" s="2" customFormat="1">
      <c r="A115" s="40"/>
      <c r="B115" s="41"/>
      <c r="C115" s="42"/>
      <c r="D115" s="219" t="s">
        <v>133</v>
      </c>
      <c r="E115" s="42"/>
      <c r="F115" s="220" t="s">
        <v>158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133</v>
      </c>
      <c r="AU115" s="19" t="s">
        <v>83</v>
      </c>
    </row>
    <row r="116" s="13" customFormat="1">
      <c r="A116" s="13"/>
      <c r="B116" s="224"/>
      <c r="C116" s="225"/>
      <c r="D116" s="226" t="s">
        <v>135</v>
      </c>
      <c r="E116" s="227" t="s">
        <v>19</v>
      </c>
      <c r="F116" s="228" t="s">
        <v>148</v>
      </c>
      <c r="G116" s="225"/>
      <c r="H116" s="227" t="s">
        <v>19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135</v>
      </c>
      <c r="AU116" s="234" t="s">
        <v>83</v>
      </c>
      <c r="AV116" s="13" t="s">
        <v>81</v>
      </c>
      <c r="AW116" s="13" t="s">
        <v>33</v>
      </c>
      <c r="AX116" s="13" t="s">
        <v>73</v>
      </c>
      <c r="AY116" s="234" t="s">
        <v>124</v>
      </c>
    </row>
    <row r="117" s="14" customFormat="1">
      <c r="A117" s="14"/>
      <c r="B117" s="235"/>
      <c r="C117" s="236"/>
      <c r="D117" s="226" t="s">
        <v>135</v>
      </c>
      <c r="E117" s="237" t="s">
        <v>19</v>
      </c>
      <c r="F117" s="238" t="s">
        <v>149</v>
      </c>
      <c r="G117" s="236"/>
      <c r="H117" s="239">
        <v>2566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135</v>
      </c>
      <c r="AU117" s="245" t="s">
        <v>83</v>
      </c>
      <c r="AV117" s="14" t="s">
        <v>83</v>
      </c>
      <c r="AW117" s="14" t="s">
        <v>33</v>
      </c>
      <c r="AX117" s="14" t="s">
        <v>73</v>
      </c>
      <c r="AY117" s="245" t="s">
        <v>124</v>
      </c>
    </row>
    <row r="118" s="13" customFormat="1">
      <c r="A118" s="13"/>
      <c r="B118" s="224"/>
      <c r="C118" s="225"/>
      <c r="D118" s="226" t="s">
        <v>135</v>
      </c>
      <c r="E118" s="227" t="s">
        <v>19</v>
      </c>
      <c r="F118" s="228" t="s">
        <v>150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135</v>
      </c>
      <c r="AU118" s="234" t="s">
        <v>83</v>
      </c>
      <c r="AV118" s="13" t="s">
        <v>81</v>
      </c>
      <c r="AW118" s="13" t="s">
        <v>33</v>
      </c>
      <c r="AX118" s="13" t="s">
        <v>73</v>
      </c>
      <c r="AY118" s="234" t="s">
        <v>124</v>
      </c>
    </row>
    <row r="119" s="14" customFormat="1">
      <c r="A119" s="14"/>
      <c r="B119" s="235"/>
      <c r="C119" s="236"/>
      <c r="D119" s="226" t="s">
        <v>135</v>
      </c>
      <c r="E119" s="237" t="s">
        <v>19</v>
      </c>
      <c r="F119" s="238" t="s">
        <v>151</v>
      </c>
      <c r="G119" s="236"/>
      <c r="H119" s="239">
        <v>1081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135</v>
      </c>
      <c r="AU119" s="245" t="s">
        <v>83</v>
      </c>
      <c r="AV119" s="14" t="s">
        <v>83</v>
      </c>
      <c r="AW119" s="14" t="s">
        <v>33</v>
      </c>
      <c r="AX119" s="14" t="s">
        <v>73</v>
      </c>
      <c r="AY119" s="245" t="s">
        <v>124</v>
      </c>
    </row>
    <row r="120" s="15" customFormat="1">
      <c r="A120" s="15"/>
      <c r="B120" s="246"/>
      <c r="C120" s="247"/>
      <c r="D120" s="226" t="s">
        <v>135</v>
      </c>
      <c r="E120" s="248" t="s">
        <v>19</v>
      </c>
      <c r="F120" s="249" t="s">
        <v>154</v>
      </c>
      <c r="G120" s="247"/>
      <c r="H120" s="250">
        <v>3647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135</v>
      </c>
      <c r="AU120" s="256" t="s">
        <v>83</v>
      </c>
      <c r="AV120" s="15" t="s">
        <v>131</v>
      </c>
      <c r="AW120" s="15" t="s">
        <v>33</v>
      </c>
      <c r="AX120" s="15" t="s">
        <v>81</v>
      </c>
      <c r="AY120" s="256" t="s">
        <v>124</v>
      </c>
    </row>
    <row r="121" s="2" customFormat="1" ht="24.15" customHeight="1">
      <c r="A121" s="40"/>
      <c r="B121" s="41"/>
      <c r="C121" s="206" t="s">
        <v>159</v>
      </c>
      <c r="D121" s="206" t="s">
        <v>126</v>
      </c>
      <c r="E121" s="207" t="s">
        <v>160</v>
      </c>
      <c r="F121" s="208" t="s">
        <v>161</v>
      </c>
      <c r="G121" s="209" t="s">
        <v>162</v>
      </c>
      <c r="H121" s="210">
        <v>1274</v>
      </c>
      <c r="I121" s="211"/>
      <c r="J121" s="212">
        <f>ROUND(I121*H121,1)</f>
        <v>0</v>
      </c>
      <c r="K121" s="208" t="s">
        <v>130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0.28999999999999998</v>
      </c>
      <c r="T121" s="216">
        <f>S121*H121</f>
        <v>369.45999999999998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131</v>
      </c>
      <c r="AT121" s="217" t="s">
        <v>126</v>
      </c>
      <c r="AU121" s="217" t="s">
        <v>83</v>
      </c>
      <c r="AY121" s="19" t="s">
        <v>124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ROUND(I121*H121,1)</f>
        <v>0</v>
      </c>
      <c r="BL121" s="19" t="s">
        <v>131</v>
      </c>
      <c r="BM121" s="217" t="s">
        <v>163</v>
      </c>
    </row>
    <row r="122" s="2" customFormat="1">
      <c r="A122" s="40"/>
      <c r="B122" s="41"/>
      <c r="C122" s="42"/>
      <c r="D122" s="219" t="s">
        <v>133</v>
      </c>
      <c r="E122" s="42"/>
      <c r="F122" s="220" t="s">
        <v>164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133</v>
      </c>
      <c r="AU122" s="19" t="s">
        <v>83</v>
      </c>
    </row>
    <row r="123" s="13" customFormat="1">
      <c r="A123" s="13"/>
      <c r="B123" s="224"/>
      <c r="C123" s="225"/>
      <c r="D123" s="226" t="s">
        <v>135</v>
      </c>
      <c r="E123" s="227" t="s">
        <v>19</v>
      </c>
      <c r="F123" s="228" t="s">
        <v>165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135</v>
      </c>
      <c r="AU123" s="234" t="s">
        <v>83</v>
      </c>
      <c r="AV123" s="13" t="s">
        <v>81</v>
      </c>
      <c r="AW123" s="13" t="s">
        <v>33</v>
      </c>
      <c r="AX123" s="13" t="s">
        <v>73</v>
      </c>
      <c r="AY123" s="234" t="s">
        <v>124</v>
      </c>
    </row>
    <row r="124" s="14" customFormat="1">
      <c r="A124" s="14"/>
      <c r="B124" s="235"/>
      <c r="C124" s="236"/>
      <c r="D124" s="226" t="s">
        <v>135</v>
      </c>
      <c r="E124" s="237" t="s">
        <v>19</v>
      </c>
      <c r="F124" s="238" t="s">
        <v>166</v>
      </c>
      <c r="G124" s="236"/>
      <c r="H124" s="239">
        <v>644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135</v>
      </c>
      <c r="AU124" s="245" t="s">
        <v>83</v>
      </c>
      <c r="AV124" s="14" t="s">
        <v>83</v>
      </c>
      <c r="AW124" s="14" t="s">
        <v>33</v>
      </c>
      <c r="AX124" s="14" t="s">
        <v>73</v>
      </c>
      <c r="AY124" s="245" t="s">
        <v>124</v>
      </c>
    </row>
    <row r="125" s="13" customFormat="1">
      <c r="A125" s="13"/>
      <c r="B125" s="224"/>
      <c r="C125" s="225"/>
      <c r="D125" s="226" t="s">
        <v>135</v>
      </c>
      <c r="E125" s="227" t="s">
        <v>19</v>
      </c>
      <c r="F125" s="228" t="s">
        <v>167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135</v>
      </c>
      <c r="AU125" s="234" t="s">
        <v>83</v>
      </c>
      <c r="AV125" s="13" t="s">
        <v>81</v>
      </c>
      <c r="AW125" s="13" t="s">
        <v>33</v>
      </c>
      <c r="AX125" s="13" t="s">
        <v>73</v>
      </c>
      <c r="AY125" s="234" t="s">
        <v>124</v>
      </c>
    </row>
    <row r="126" s="14" customFormat="1">
      <c r="A126" s="14"/>
      <c r="B126" s="235"/>
      <c r="C126" s="236"/>
      <c r="D126" s="226" t="s">
        <v>135</v>
      </c>
      <c r="E126" s="237" t="s">
        <v>19</v>
      </c>
      <c r="F126" s="238" t="s">
        <v>168</v>
      </c>
      <c r="G126" s="236"/>
      <c r="H126" s="239">
        <v>630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135</v>
      </c>
      <c r="AU126" s="245" t="s">
        <v>83</v>
      </c>
      <c r="AV126" s="14" t="s">
        <v>83</v>
      </c>
      <c r="AW126" s="14" t="s">
        <v>33</v>
      </c>
      <c r="AX126" s="14" t="s">
        <v>73</v>
      </c>
      <c r="AY126" s="245" t="s">
        <v>124</v>
      </c>
    </row>
    <row r="127" s="15" customFormat="1">
      <c r="A127" s="15"/>
      <c r="B127" s="246"/>
      <c r="C127" s="247"/>
      <c r="D127" s="226" t="s">
        <v>135</v>
      </c>
      <c r="E127" s="248" t="s">
        <v>19</v>
      </c>
      <c r="F127" s="249" t="s">
        <v>154</v>
      </c>
      <c r="G127" s="247"/>
      <c r="H127" s="250">
        <v>1274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135</v>
      </c>
      <c r="AU127" s="256" t="s">
        <v>83</v>
      </c>
      <c r="AV127" s="15" t="s">
        <v>131</v>
      </c>
      <c r="AW127" s="15" t="s">
        <v>33</v>
      </c>
      <c r="AX127" s="15" t="s">
        <v>81</v>
      </c>
      <c r="AY127" s="256" t="s">
        <v>124</v>
      </c>
    </row>
    <row r="128" s="2" customFormat="1" ht="16.5" customHeight="1">
      <c r="A128" s="40"/>
      <c r="B128" s="41"/>
      <c r="C128" s="206" t="s">
        <v>169</v>
      </c>
      <c r="D128" s="206" t="s">
        <v>126</v>
      </c>
      <c r="E128" s="207" t="s">
        <v>170</v>
      </c>
      <c r="F128" s="208" t="s">
        <v>171</v>
      </c>
      <c r="G128" s="209" t="s">
        <v>129</v>
      </c>
      <c r="H128" s="210">
        <v>650</v>
      </c>
      <c r="I128" s="211"/>
      <c r="J128" s="212">
        <f>ROUND(I128*H128,1)</f>
        <v>0</v>
      </c>
      <c r="K128" s="208" t="s">
        <v>130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131</v>
      </c>
      <c r="AT128" s="217" t="s">
        <v>126</v>
      </c>
      <c r="AU128" s="217" t="s">
        <v>83</v>
      </c>
      <c r="AY128" s="19" t="s">
        <v>124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ROUND(I128*H128,1)</f>
        <v>0</v>
      </c>
      <c r="BL128" s="19" t="s">
        <v>131</v>
      </c>
      <c r="BM128" s="217" t="s">
        <v>172</v>
      </c>
    </row>
    <row r="129" s="2" customFormat="1">
      <c r="A129" s="40"/>
      <c r="B129" s="41"/>
      <c r="C129" s="42"/>
      <c r="D129" s="219" t="s">
        <v>133</v>
      </c>
      <c r="E129" s="42"/>
      <c r="F129" s="220" t="s">
        <v>173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133</v>
      </c>
      <c r="AU129" s="19" t="s">
        <v>83</v>
      </c>
    </row>
    <row r="130" s="2" customFormat="1" ht="21.75" customHeight="1">
      <c r="A130" s="40"/>
      <c r="B130" s="41"/>
      <c r="C130" s="206" t="s">
        <v>174</v>
      </c>
      <c r="D130" s="206" t="s">
        <v>126</v>
      </c>
      <c r="E130" s="207" t="s">
        <v>175</v>
      </c>
      <c r="F130" s="208" t="s">
        <v>176</v>
      </c>
      <c r="G130" s="209" t="s">
        <v>177</v>
      </c>
      <c r="H130" s="210">
        <v>45.600000000000001</v>
      </c>
      <c r="I130" s="211"/>
      <c r="J130" s="212">
        <f>ROUND(I130*H130,1)</f>
        <v>0</v>
      </c>
      <c r="K130" s="208" t="s">
        <v>130</v>
      </c>
      <c r="L130" s="46"/>
      <c r="M130" s="213" t="s">
        <v>19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131</v>
      </c>
      <c r="AT130" s="217" t="s">
        <v>126</v>
      </c>
      <c r="AU130" s="217" t="s">
        <v>83</v>
      </c>
      <c r="AY130" s="19" t="s">
        <v>124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81</v>
      </c>
      <c r="BK130" s="218">
        <f>ROUND(I130*H130,1)</f>
        <v>0</v>
      </c>
      <c r="BL130" s="19" t="s">
        <v>131</v>
      </c>
      <c r="BM130" s="217" t="s">
        <v>178</v>
      </c>
    </row>
    <row r="131" s="2" customFormat="1">
      <c r="A131" s="40"/>
      <c r="B131" s="41"/>
      <c r="C131" s="42"/>
      <c r="D131" s="219" t="s">
        <v>133</v>
      </c>
      <c r="E131" s="42"/>
      <c r="F131" s="220" t="s">
        <v>179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133</v>
      </c>
      <c r="AU131" s="19" t="s">
        <v>83</v>
      </c>
    </row>
    <row r="132" s="14" customFormat="1">
      <c r="A132" s="14"/>
      <c r="B132" s="235"/>
      <c r="C132" s="236"/>
      <c r="D132" s="226" t="s">
        <v>135</v>
      </c>
      <c r="E132" s="237" t="s">
        <v>19</v>
      </c>
      <c r="F132" s="238" t="s">
        <v>180</v>
      </c>
      <c r="G132" s="236"/>
      <c r="H132" s="239">
        <v>22.800000000000001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135</v>
      </c>
      <c r="AU132" s="245" t="s">
        <v>83</v>
      </c>
      <c r="AV132" s="14" t="s">
        <v>83</v>
      </c>
      <c r="AW132" s="14" t="s">
        <v>33</v>
      </c>
      <c r="AX132" s="14" t="s">
        <v>73</v>
      </c>
      <c r="AY132" s="245" t="s">
        <v>124</v>
      </c>
    </row>
    <row r="133" s="14" customFormat="1">
      <c r="A133" s="14"/>
      <c r="B133" s="235"/>
      <c r="C133" s="236"/>
      <c r="D133" s="226" t="s">
        <v>135</v>
      </c>
      <c r="E133" s="237" t="s">
        <v>19</v>
      </c>
      <c r="F133" s="238" t="s">
        <v>180</v>
      </c>
      <c r="G133" s="236"/>
      <c r="H133" s="239">
        <v>22.800000000000001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135</v>
      </c>
      <c r="AU133" s="245" t="s">
        <v>83</v>
      </c>
      <c r="AV133" s="14" t="s">
        <v>83</v>
      </c>
      <c r="AW133" s="14" t="s">
        <v>33</v>
      </c>
      <c r="AX133" s="14" t="s">
        <v>73</v>
      </c>
      <c r="AY133" s="245" t="s">
        <v>124</v>
      </c>
    </row>
    <row r="134" s="15" customFormat="1">
      <c r="A134" s="15"/>
      <c r="B134" s="246"/>
      <c r="C134" s="247"/>
      <c r="D134" s="226" t="s">
        <v>135</v>
      </c>
      <c r="E134" s="248" t="s">
        <v>19</v>
      </c>
      <c r="F134" s="249" t="s">
        <v>154</v>
      </c>
      <c r="G134" s="247"/>
      <c r="H134" s="250">
        <v>45.600000000000001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135</v>
      </c>
      <c r="AU134" s="256" t="s">
        <v>83</v>
      </c>
      <c r="AV134" s="15" t="s">
        <v>131</v>
      </c>
      <c r="AW134" s="15" t="s">
        <v>33</v>
      </c>
      <c r="AX134" s="15" t="s">
        <v>81</v>
      </c>
      <c r="AY134" s="256" t="s">
        <v>124</v>
      </c>
    </row>
    <row r="135" s="2" customFormat="1" ht="21.75" customHeight="1">
      <c r="A135" s="40"/>
      <c r="B135" s="41"/>
      <c r="C135" s="206" t="s">
        <v>181</v>
      </c>
      <c r="D135" s="206" t="s">
        <v>126</v>
      </c>
      <c r="E135" s="207" t="s">
        <v>182</v>
      </c>
      <c r="F135" s="208" t="s">
        <v>183</v>
      </c>
      <c r="G135" s="209" t="s">
        <v>177</v>
      </c>
      <c r="H135" s="210">
        <v>91.200000000000003</v>
      </c>
      <c r="I135" s="211"/>
      <c r="J135" s="212">
        <f>ROUND(I135*H135,1)</f>
        <v>0</v>
      </c>
      <c r="K135" s="208" t="s">
        <v>130</v>
      </c>
      <c r="L135" s="46"/>
      <c r="M135" s="213" t="s">
        <v>19</v>
      </c>
      <c r="N135" s="214" t="s">
        <v>44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131</v>
      </c>
      <c r="AT135" s="217" t="s">
        <v>126</v>
      </c>
      <c r="AU135" s="217" t="s">
        <v>83</v>
      </c>
      <c r="AY135" s="19" t="s">
        <v>124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81</v>
      </c>
      <c r="BK135" s="218">
        <f>ROUND(I135*H135,1)</f>
        <v>0</v>
      </c>
      <c r="BL135" s="19" t="s">
        <v>131</v>
      </c>
      <c r="BM135" s="217" t="s">
        <v>184</v>
      </c>
    </row>
    <row r="136" s="2" customFormat="1">
      <c r="A136" s="40"/>
      <c r="B136" s="41"/>
      <c r="C136" s="42"/>
      <c r="D136" s="219" t="s">
        <v>133</v>
      </c>
      <c r="E136" s="42"/>
      <c r="F136" s="220" t="s">
        <v>185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133</v>
      </c>
      <c r="AU136" s="19" t="s">
        <v>83</v>
      </c>
    </row>
    <row r="137" s="14" customFormat="1">
      <c r="A137" s="14"/>
      <c r="B137" s="235"/>
      <c r="C137" s="236"/>
      <c r="D137" s="226" t="s">
        <v>135</v>
      </c>
      <c r="E137" s="237" t="s">
        <v>19</v>
      </c>
      <c r="F137" s="238" t="s">
        <v>186</v>
      </c>
      <c r="G137" s="236"/>
      <c r="H137" s="239">
        <v>91.200000000000003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135</v>
      </c>
      <c r="AU137" s="245" t="s">
        <v>83</v>
      </c>
      <c r="AV137" s="14" t="s">
        <v>83</v>
      </c>
      <c r="AW137" s="14" t="s">
        <v>33</v>
      </c>
      <c r="AX137" s="14" t="s">
        <v>81</v>
      </c>
      <c r="AY137" s="245" t="s">
        <v>124</v>
      </c>
    </row>
    <row r="138" s="2" customFormat="1" ht="21.75" customHeight="1">
      <c r="A138" s="40"/>
      <c r="B138" s="41"/>
      <c r="C138" s="206" t="s">
        <v>187</v>
      </c>
      <c r="D138" s="206" t="s">
        <v>126</v>
      </c>
      <c r="E138" s="207" t="s">
        <v>188</v>
      </c>
      <c r="F138" s="208" t="s">
        <v>189</v>
      </c>
      <c r="G138" s="209" t="s">
        <v>177</v>
      </c>
      <c r="H138" s="210">
        <v>91.200000000000003</v>
      </c>
      <c r="I138" s="211"/>
      <c r="J138" s="212">
        <f>ROUND(I138*H138,1)</f>
        <v>0</v>
      </c>
      <c r="K138" s="208" t="s">
        <v>130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131</v>
      </c>
      <c r="AT138" s="217" t="s">
        <v>126</v>
      </c>
      <c r="AU138" s="217" t="s">
        <v>83</v>
      </c>
      <c r="AY138" s="19" t="s">
        <v>124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ROUND(I138*H138,1)</f>
        <v>0</v>
      </c>
      <c r="BL138" s="19" t="s">
        <v>131</v>
      </c>
      <c r="BM138" s="217" t="s">
        <v>190</v>
      </c>
    </row>
    <row r="139" s="2" customFormat="1">
      <c r="A139" s="40"/>
      <c r="B139" s="41"/>
      <c r="C139" s="42"/>
      <c r="D139" s="219" t="s">
        <v>133</v>
      </c>
      <c r="E139" s="42"/>
      <c r="F139" s="220" t="s">
        <v>191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133</v>
      </c>
      <c r="AU139" s="19" t="s">
        <v>83</v>
      </c>
    </row>
    <row r="140" s="14" customFormat="1">
      <c r="A140" s="14"/>
      <c r="B140" s="235"/>
      <c r="C140" s="236"/>
      <c r="D140" s="226" t="s">
        <v>135</v>
      </c>
      <c r="E140" s="237" t="s">
        <v>19</v>
      </c>
      <c r="F140" s="238" t="s">
        <v>186</v>
      </c>
      <c r="G140" s="236"/>
      <c r="H140" s="239">
        <v>91.200000000000003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135</v>
      </c>
      <c r="AU140" s="245" t="s">
        <v>83</v>
      </c>
      <c r="AV140" s="14" t="s">
        <v>83</v>
      </c>
      <c r="AW140" s="14" t="s">
        <v>33</v>
      </c>
      <c r="AX140" s="14" t="s">
        <v>81</v>
      </c>
      <c r="AY140" s="245" t="s">
        <v>124</v>
      </c>
    </row>
    <row r="141" s="2" customFormat="1" ht="24.15" customHeight="1">
      <c r="A141" s="40"/>
      <c r="B141" s="41"/>
      <c r="C141" s="206" t="s">
        <v>192</v>
      </c>
      <c r="D141" s="206" t="s">
        <v>126</v>
      </c>
      <c r="E141" s="207" t="s">
        <v>193</v>
      </c>
      <c r="F141" s="208" t="s">
        <v>194</v>
      </c>
      <c r="G141" s="209" t="s">
        <v>177</v>
      </c>
      <c r="H141" s="210">
        <v>175</v>
      </c>
      <c r="I141" s="211"/>
      <c r="J141" s="212">
        <f>ROUND(I141*H141,1)</f>
        <v>0</v>
      </c>
      <c r="K141" s="208" t="s">
        <v>130</v>
      </c>
      <c r="L141" s="46"/>
      <c r="M141" s="213" t="s">
        <v>19</v>
      </c>
      <c r="N141" s="214" t="s">
        <v>44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131</v>
      </c>
      <c r="AT141" s="217" t="s">
        <v>126</v>
      </c>
      <c r="AU141" s="217" t="s">
        <v>83</v>
      </c>
      <c r="AY141" s="19" t="s">
        <v>124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81</v>
      </c>
      <c r="BK141" s="218">
        <f>ROUND(I141*H141,1)</f>
        <v>0</v>
      </c>
      <c r="BL141" s="19" t="s">
        <v>131</v>
      </c>
      <c r="BM141" s="217" t="s">
        <v>195</v>
      </c>
    </row>
    <row r="142" s="2" customFormat="1">
      <c r="A142" s="40"/>
      <c r="B142" s="41"/>
      <c r="C142" s="42"/>
      <c r="D142" s="219" t="s">
        <v>133</v>
      </c>
      <c r="E142" s="42"/>
      <c r="F142" s="220" t="s">
        <v>196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133</v>
      </c>
      <c r="AU142" s="19" t="s">
        <v>83</v>
      </c>
    </row>
    <row r="143" s="14" customFormat="1">
      <c r="A143" s="14"/>
      <c r="B143" s="235"/>
      <c r="C143" s="236"/>
      <c r="D143" s="226" t="s">
        <v>135</v>
      </c>
      <c r="E143" s="237" t="s">
        <v>19</v>
      </c>
      <c r="F143" s="238" t="s">
        <v>197</v>
      </c>
      <c r="G143" s="236"/>
      <c r="H143" s="239">
        <v>175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135</v>
      </c>
      <c r="AU143" s="245" t="s">
        <v>83</v>
      </c>
      <c r="AV143" s="14" t="s">
        <v>83</v>
      </c>
      <c r="AW143" s="14" t="s">
        <v>33</v>
      </c>
      <c r="AX143" s="14" t="s">
        <v>73</v>
      </c>
      <c r="AY143" s="245" t="s">
        <v>124</v>
      </c>
    </row>
    <row r="144" s="15" customFormat="1">
      <c r="A144" s="15"/>
      <c r="B144" s="246"/>
      <c r="C144" s="247"/>
      <c r="D144" s="226" t="s">
        <v>135</v>
      </c>
      <c r="E144" s="248" t="s">
        <v>19</v>
      </c>
      <c r="F144" s="249" t="s">
        <v>154</v>
      </c>
      <c r="G144" s="247"/>
      <c r="H144" s="250">
        <v>175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135</v>
      </c>
      <c r="AU144" s="256" t="s">
        <v>83</v>
      </c>
      <c r="AV144" s="15" t="s">
        <v>131</v>
      </c>
      <c r="AW144" s="15" t="s">
        <v>33</v>
      </c>
      <c r="AX144" s="15" t="s">
        <v>81</v>
      </c>
      <c r="AY144" s="256" t="s">
        <v>124</v>
      </c>
    </row>
    <row r="145" s="2" customFormat="1" ht="24.15" customHeight="1">
      <c r="A145" s="40"/>
      <c r="B145" s="41"/>
      <c r="C145" s="206" t="s">
        <v>198</v>
      </c>
      <c r="D145" s="206" t="s">
        <v>126</v>
      </c>
      <c r="E145" s="207" t="s">
        <v>199</v>
      </c>
      <c r="F145" s="208" t="s">
        <v>200</v>
      </c>
      <c r="G145" s="209" t="s">
        <v>129</v>
      </c>
      <c r="H145" s="210">
        <v>875</v>
      </c>
      <c r="I145" s="211"/>
      <c r="J145" s="212">
        <f>ROUND(I145*H145,1)</f>
        <v>0</v>
      </c>
      <c r="K145" s="208" t="s">
        <v>130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0.00084999999999999995</v>
      </c>
      <c r="R145" s="215">
        <f>Q145*H145</f>
        <v>0.74374999999999991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131</v>
      </c>
      <c r="AT145" s="217" t="s">
        <v>126</v>
      </c>
      <c r="AU145" s="217" t="s">
        <v>83</v>
      </c>
      <c r="AY145" s="19" t="s">
        <v>124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81</v>
      </c>
      <c r="BK145" s="218">
        <f>ROUND(I145*H145,1)</f>
        <v>0</v>
      </c>
      <c r="BL145" s="19" t="s">
        <v>131</v>
      </c>
      <c r="BM145" s="217" t="s">
        <v>201</v>
      </c>
    </row>
    <row r="146" s="2" customFormat="1">
      <c r="A146" s="40"/>
      <c r="B146" s="41"/>
      <c r="C146" s="42"/>
      <c r="D146" s="219" t="s">
        <v>133</v>
      </c>
      <c r="E146" s="42"/>
      <c r="F146" s="220" t="s">
        <v>202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133</v>
      </c>
      <c r="AU146" s="19" t="s">
        <v>83</v>
      </c>
    </row>
    <row r="147" s="14" customFormat="1">
      <c r="A147" s="14"/>
      <c r="B147" s="235"/>
      <c r="C147" s="236"/>
      <c r="D147" s="226" t="s">
        <v>135</v>
      </c>
      <c r="E147" s="237" t="s">
        <v>19</v>
      </c>
      <c r="F147" s="238" t="s">
        <v>203</v>
      </c>
      <c r="G147" s="236"/>
      <c r="H147" s="239">
        <v>875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135</v>
      </c>
      <c r="AU147" s="245" t="s">
        <v>83</v>
      </c>
      <c r="AV147" s="14" t="s">
        <v>83</v>
      </c>
      <c r="AW147" s="14" t="s">
        <v>33</v>
      </c>
      <c r="AX147" s="14" t="s">
        <v>73</v>
      </c>
      <c r="AY147" s="245" t="s">
        <v>124</v>
      </c>
    </row>
    <row r="148" s="15" customFormat="1">
      <c r="A148" s="15"/>
      <c r="B148" s="246"/>
      <c r="C148" s="247"/>
      <c r="D148" s="226" t="s">
        <v>135</v>
      </c>
      <c r="E148" s="248" t="s">
        <v>19</v>
      </c>
      <c r="F148" s="249" t="s">
        <v>154</v>
      </c>
      <c r="G148" s="247"/>
      <c r="H148" s="250">
        <v>875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135</v>
      </c>
      <c r="AU148" s="256" t="s">
        <v>83</v>
      </c>
      <c r="AV148" s="15" t="s">
        <v>131</v>
      </c>
      <c r="AW148" s="15" t="s">
        <v>33</v>
      </c>
      <c r="AX148" s="15" t="s">
        <v>81</v>
      </c>
      <c r="AY148" s="256" t="s">
        <v>124</v>
      </c>
    </row>
    <row r="149" s="2" customFormat="1" ht="24.15" customHeight="1">
      <c r="A149" s="40"/>
      <c r="B149" s="41"/>
      <c r="C149" s="206" t="s">
        <v>8</v>
      </c>
      <c r="D149" s="206" t="s">
        <v>126</v>
      </c>
      <c r="E149" s="207" t="s">
        <v>204</v>
      </c>
      <c r="F149" s="208" t="s">
        <v>205</v>
      </c>
      <c r="G149" s="209" t="s">
        <v>129</v>
      </c>
      <c r="H149" s="210">
        <v>875</v>
      </c>
      <c r="I149" s="211"/>
      <c r="J149" s="212">
        <f>ROUND(I149*H149,1)</f>
        <v>0</v>
      </c>
      <c r="K149" s="208" t="s">
        <v>130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131</v>
      </c>
      <c r="AT149" s="217" t="s">
        <v>126</v>
      </c>
      <c r="AU149" s="217" t="s">
        <v>83</v>
      </c>
      <c r="AY149" s="19" t="s">
        <v>124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81</v>
      </c>
      <c r="BK149" s="218">
        <f>ROUND(I149*H149,1)</f>
        <v>0</v>
      </c>
      <c r="BL149" s="19" t="s">
        <v>131</v>
      </c>
      <c r="BM149" s="217" t="s">
        <v>206</v>
      </c>
    </row>
    <row r="150" s="2" customFormat="1">
      <c r="A150" s="40"/>
      <c r="B150" s="41"/>
      <c r="C150" s="42"/>
      <c r="D150" s="219" t="s">
        <v>133</v>
      </c>
      <c r="E150" s="42"/>
      <c r="F150" s="220" t="s">
        <v>207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133</v>
      </c>
      <c r="AU150" s="19" t="s">
        <v>83</v>
      </c>
    </row>
    <row r="151" s="2" customFormat="1" ht="37.8" customHeight="1">
      <c r="A151" s="40"/>
      <c r="B151" s="41"/>
      <c r="C151" s="206" t="s">
        <v>208</v>
      </c>
      <c r="D151" s="206" t="s">
        <v>126</v>
      </c>
      <c r="E151" s="207" t="s">
        <v>209</v>
      </c>
      <c r="F151" s="208" t="s">
        <v>210</v>
      </c>
      <c r="G151" s="209" t="s">
        <v>177</v>
      </c>
      <c r="H151" s="210">
        <v>396.5</v>
      </c>
      <c r="I151" s="211"/>
      <c r="J151" s="212">
        <f>ROUND(I151*H151,1)</f>
        <v>0</v>
      </c>
      <c r="K151" s="208" t="s">
        <v>130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131</v>
      </c>
      <c r="AT151" s="217" t="s">
        <v>126</v>
      </c>
      <c r="AU151" s="217" t="s">
        <v>83</v>
      </c>
      <c r="AY151" s="19" t="s">
        <v>124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81</v>
      </c>
      <c r="BK151" s="218">
        <f>ROUND(I151*H151,1)</f>
        <v>0</v>
      </c>
      <c r="BL151" s="19" t="s">
        <v>131</v>
      </c>
      <c r="BM151" s="217" t="s">
        <v>211</v>
      </c>
    </row>
    <row r="152" s="2" customFormat="1">
      <c r="A152" s="40"/>
      <c r="B152" s="41"/>
      <c r="C152" s="42"/>
      <c r="D152" s="219" t="s">
        <v>133</v>
      </c>
      <c r="E152" s="42"/>
      <c r="F152" s="220" t="s">
        <v>212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133</v>
      </c>
      <c r="AU152" s="19" t="s">
        <v>83</v>
      </c>
    </row>
    <row r="153" s="14" customFormat="1">
      <c r="A153" s="14"/>
      <c r="B153" s="235"/>
      <c r="C153" s="236"/>
      <c r="D153" s="226" t="s">
        <v>135</v>
      </c>
      <c r="E153" s="237" t="s">
        <v>19</v>
      </c>
      <c r="F153" s="238" t="s">
        <v>213</v>
      </c>
      <c r="G153" s="236"/>
      <c r="H153" s="239">
        <v>45.600000000000001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135</v>
      </c>
      <c r="AU153" s="245" t="s">
        <v>83</v>
      </c>
      <c r="AV153" s="14" t="s">
        <v>83</v>
      </c>
      <c r="AW153" s="14" t="s">
        <v>33</v>
      </c>
      <c r="AX153" s="14" t="s">
        <v>73</v>
      </c>
      <c r="AY153" s="245" t="s">
        <v>124</v>
      </c>
    </row>
    <row r="154" s="14" customFormat="1">
      <c r="A154" s="14"/>
      <c r="B154" s="235"/>
      <c r="C154" s="236"/>
      <c r="D154" s="226" t="s">
        <v>135</v>
      </c>
      <c r="E154" s="237" t="s">
        <v>19</v>
      </c>
      <c r="F154" s="238" t="s">
        <v>214</v>
      </c>
      <c r="G154" s="236"/>
      <c r="H154" s="239">
        <v>91.200000000000003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135</v>
      </c>
      <c r="AU154" s="245" t="s">
        <v>83</v>
      </c>
      <c r="AV154" s="14" t="s">
        <v>83</v>
      </c>
      <c r="AW154" s="14" t="s">
        <v>33</v>
      </c>
      <c r="AX154" s="14" t="s">
        <v>73</v>
      </c>
      <c r="AY154" s="245" t="s">
        <v>124</v>
      </c>
    </row>
    <row r="155" s="14" customFormat="1">
      <c r="A155" s="14"/>
      <c r="B155" s="235"/>
      <c r="C155" s="236"/>
      <c r="D155" s="226" t="s">
        <v>135</v>
      </c>
      <c r="E155" s="237" t="s">
        <v>19</v>
      </c>
      <c r="F155" s="238" t="s">
        <v>214</v>
      </c>
      <c r="G155" s="236"/>
      <c r="H155" s="239">
        <v>91.200000000000003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135</v>
      </c>
      <c r="AU155" s="245" t="s">
        <v>83</v>
      </c>
      <c r="AV155" s="14" t="s">
        <v>83</v>
      </c>
      <c r="AW155" s="14" t="s">
        <v>33</v>
      </c>
      <c r="AX155" s="14" t="s">
        <v>73</v>
      </c>
      <c r="AY155" s="245" t="s">
        <v>124</v>
      </c>
    </row>
    <row r="156" s="14" customFormat="1">
      <c r="A156" s="14"/>
      <c r="B156" s="235"/>
      <c r="C156" s="236"/>
      <c r="D156" s="226" t="s">
        <v>135</v>
      </c>
      <c r="E156" s="237" t="s">
        <v>19</v>
      </c>
      <c r="F156" s="238" t="s">
        <v>215</v>
      </c>
      <c r="G156" s="236"/>
      <c r="H156" s="239">
        <v>130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135</v>
      </c>
      <c r="AU156" s="245" t="s">
        <v>83</v>
      </c>
      <c r="AV156" s="14" t="s">
        <v>83</v>
      </c>
      <c r="AW156" s="14" t="s">
        <v>33</v>
      </c>
      <c r="AX156" s="14" t="s">
        <v>73</v>
      </c>
      <c r="AY156" s="245" t="s">
        <v>124</v>
      </c>
    </row>
    <row r="157" s="14" customFormat="1">
      <c r="A157" s="14"/>
      <c r="B157" s="235"/>
      <c r="C157" s="236"/>
      <c r="D157" s="226" t="s">
        <v>135</v>
      </c>
      <c r="E157" s="237" t="s">
        <v>19</v>
      </c>
      <c r="F157" s="238" t="s">
        <v>216</v>
      </c>
      <c r="G157" s="236"/>
      <c r="H157" s="239">
        <v>28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135</v>
      </c>
      <c r="AU157" s="245" t="s">
        <v>83</v>
      </c>
      <c r="AV157" s="14" t="s">
        <v>83</v>
      </c>
      <c r="AW157" s="14" t="s">
        <v>33</v>
      </c>
      <c r="AX157" s="14" t="s">
        <v>73</v>
      </c>
      <c r="AY157" s="245" t="s">
        <v>124</v>
      </c>
    </row>
    <row r="158" s="14" customFormat="1">
      <c r="A158" s="14"/>
      <c r="B158" s="235"/>
      <c r="C158" s="236"/>
      <c r="D158" s="226" t="s">
        <v>135</v>
      </c>
      <c r="E158" s="237" t="s">
        <v>19</v>
      </c>
      <c r="F158" s="238" t="s">
        <v>217</v>
      </c>
      <c r="G158" s="236"/>
      <c r="H158" s="239">
        <v>10.5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135</v>
      </c>
      <c r="AU158" s="245" t="s">
        <v>83</v>
      </c>
      <c r="AV158" s="14" t="s">
        <v>83</v>
      </c>
      <c r="AW158" s="14" t="s">
        <v>33</v>
      </c>
      <c r="AX158" s="14" t="s">
        <v>73</v>
      </c>
      <c r="AY158" s="245" t="s">
        <v>124</v>
      </c>
    </row>
    <row r="159" s="15" customFormat="1">
      <c r="A159" s="15"/>
      <c r="B159" s="246"/>
      <c r="C159" s="247"/>
      <c r="D159" s="226" t="s">
        <v>135</v>
      </c>
      <c r="E159" s="248" t="s">
        <v>19</v>
      </c>
      <c r="F159" s="249" t="s">
        <v>154</v>
      </c>
      <c r="G159" s="247"/>
      <c r="H159" s="250">
        <v>396.5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6" t="s">
        <v>135</v>
      </c>
      <c r="AU159" s="256" t="s">
        <v>83</v>
      </c>
      <c r="AV159" s="15" t="s">
        <v>131</v>
      </c>
      <c r="AW159" s="15" t="s">
        <v>33</v>
      </c>
      <c r="AX159" s="15" t="s">
        <v>81</v>
      </c>
      <c r="AY159" s="256" t="s">
        <v>124</v>
      </c>
    </row>
    <row r="160" s="2" customFormat="1" ht="37.8" customHeight="1">
      <c r="A160" s="40"/>
      <c r="B160" s="41"/>
      <c r="C160" s="206" t="s">
        <v>218</v>
      </c>
      <c r="D160" s="206" t="s">
        <v>126</v>
      </c>
      <c r="E160" s="207" t="s">
        <v>219</v>
      </c>
      <c r="F160" s="208" t="s">
        <v>220</v>
      </c>
      <c r="G160" s="209" t="s">
        <v>177</v>
      </c>
      <c r="H160" s="210">
        <v>1982.5</v>
      </c>
      <c r="I160" s="211"/>
      <c r="J160" s="212">
        <f>ROUND(I160*H160,1)</f>
        <v>0</v>
      </c>
      <c r="K160" s="208" t="s">
        <v>130</v>
      </c>
      <c r="L160" s="46"/>
      <c r="M160" s="213" t="s">
        <v>19</v>
      </c>
      <c r="N160" s="214" t="s">
        <v>44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131</v>
      </c>
      <c r="AT160" s="217" t="s">
        <v>126</v>
      </c>
      <c r="AU160" s="217" t="s">
        <v>83</v>
      </c>
      <c r="AY160" s="19" t="s">
        <v>124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81</v>
      </c>
      <c r="BK160" s="218">
        <f>ROUND(I160*H160,1)</f>
        <v>0</v>
      </c>
      <c r="BL160" s="19" t="s">
        <v>131</v>
      </c>
      <c r="BM160" s="217" t="s">
        <v>221</v>
      </c>
    </row>
    <row r="161" s="2" customFormat="1">
      <c r="A161" s="40"/>
      <c r="B161" s="41"/>
      <c r="C161" s="42"/>
      <c r="D161" s="219" t="s">
        <v>133</v>
      </c>
      <c r="E161" s="42"/>
      <c r="F161" s="220" t="s">
        <v>222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133</v>
      </c>
      <c r="AU161" s="19" t="s">
        <v>83</v>
      </c>
    </row>
    <row r="162" s="14" customFormat="1">
      <c r="A162" s="14"/>
      <c r="B162" s="235"/>
      <c r="C162" s="236"/>
      <c r="D162" s="226" t="s">
        <v>135</v>
      </c>
      <c r="E162" s="237" t="s">
        <v>19</v>
      </c>
      <c r="F162" s="238" t="s">
        <v>223</v>
      </c>
      <c r="G162" s="236"/>
      <c r="H162" s="239">
        <v>1982.5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135</v>
      </c>
      <c r="AU162" s="245" t="s">
        <v>83</v>
      </c>
      <c r="AV162" s="14" t="s">
        <v>83</v>
      </c>
      <c r="AW162" s="14" t="s">
        <v>33</v>
      </c>
      <c r="AX162" s="14" t="s">
        <v>81</v>
      </c>
      <c r="AY162" s="245" t="s">
        <v>124</v>
      </c>
    </row>
    <row r="163" s="2" customFormat="1" ht="24.15" customHeight="1">
      <c r="A163" s="40"/>
      <c r="B163" s="41"/>
      <c r="C163" s="206" t="s">
        <v>224</v>
      </c>
      <c r="D163" s="206" t="s">
        <v>126</v>
      </c>
      <c r="E163" s="207" t="s">
        <v>225</v>
      </c>
      <c r="F163" s="208" t="s">
        <v>226</v>
      </c>
      <c r="G163" s="209" t="s">
        <v>177</v>
      </c>
      <c r="H163" s="210">
        <v>396.5</v>
      </c>
      <c r="I163" s="211"/>
      <c r="J163" s="212">
        <f>ROUND(I163*H163,1)</f>
        <v>0</v>
      </c>
      <c r="K163" s="208" t="s">
        <v>130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131</v>
      </c>
      <c r="AT163" s="217" t="s">
        <v>126</v>
      </c>
      <c r="AU163" s="217" t="s">
        <v>83</v>
      </c>
      <c r="AY163" s="19" t="s">
        <v>124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81</v>
      </c>
      <c r="BK163" s="218">
        <f>ROUND(I163*H163,1)</f>
        <v>0</v>
      </c>
      <c r="BL163" s="19" t="s">
        <v>131</v>
      </c>
      <c r="BM163" s="217" t="s">
        <v>227</v>
      </c>
    </row>
    <row r="164" s="2" customFormat="1">
      <c r="A164" s="40"/>
      <c r="B164" s="41"/>
      <c r="C164" s="42"/>
      <c r="D164" s="219" t="s">
        <v>133</v>
      </c>
      <c r="E164" s="42"/>
      <c r="F164" s="220" t="s">
        <v>228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133</v>
      </c>
      <c r="AU164" s="19" t="s">
        <v>83</v>
      </c>
    </row>
    <row r="165" s="14" customFormat="1">
      <c r="A165" s="14"/>
      <c r="B165" s="235"/>
      <c r="C165" s="236"/>
      <c r="D165" s="226" t="s">
        <v>135</v>
      </c>
      <c r="E165" s="237" t="s">
        <v>19</v>
      </c>
      <c r="F165" s="238" t="s">
        <v>213</v>
      </c>
      <c r="G165" s="236"/>
      <c r="H165" s="239">
        <v>45.600000000000001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135</v>
      </c>
      <c r="AU165" s="245" t="s">
        <v>83</v>
      </c>
      <c r="AV165" s="14" t="s">
        <v>83</v>
      </c>
      <c r="AW165" s="14" t="s">
        <v>33</v>
      </c>
      <c r="AX165" s="14" t="s">
        <v>73</v>
      </c>
      <c r="AY165" s="245" t="s">
        <v>124</v>
      </c>
    </row>
    <row r="166" s="14" customFormat="1">
      <c r="A166" s="14"/>
      <c r="B166" s="235"/>
      <c r="C166" s="236"/>
      <c r="D166" s="226" t="s">
        <v>135</v>
      </c>
      <c r="E166" s="237" t="s">
        <v>19</v>
      </c>
      <c r="F166" s="238" t="s">
        <v>214</v>
      </c>
      <c r="G166" s="236"/>
      <c r="H166" s="239">
        <v>91.200000000000003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135</v>
      </c>
      <c r="AU166" s="245" t="s">
        <v>83</v>
      </c>
      <c r="AV166" s="14" t="s">
        <v>83</v>
      </c>
      <c r="AW166" s="14" t="s">
        <v>33</v>
      </c>
      <c r="AX166" s="14" t="s">
        <v>73</v>
      </c>
      <c r="AY166" s="245" t="s">
        <v>124</v>
      </c>
    </row>
    <row r="167" s="14" customFormat="1">
      <c r="A167" s="14"/>
      <c r="B167" s="235"/>
      <c r="C167" s="236"/>
      <c r="D167" s="226" t="s">
        <v>135</v>
      </c>
      <c r="E167" s="237" t="s">
        <v>19</v>
      </c>
      <c r="F167" s="238" t="s">
        <v>214</v>
      </c>
      <c r="G167" s="236"/>
      <c r="H167" s="239">
        <v>91.200000000000003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135</v>
      </c>
      <c r="AU167" s="245" t="s">
        <v>83</v>
      </c>
      <c r="AV167" s="14" t="s">
        <v>83</v>
      </c>
      <c r="AW167" s="14" t="s">
        <v>33</v>
      </c>
      <c r="AX167" s="14" t="s">
        <v>73</v>
      </c>
      <c r="AY167" s="245" t="s">
        <v>124</v>
      </c>
    </row>
    <row r="168" s="14" customFormat="1">
      <c r="A168" s="14"/>
      <c r="B168" s="235"/>
      <c r="C168" s="236"/>
      <c r="D168" s="226" t="s">
        <v>135</v>
      </c>
      <c r="E168" s="237" t="s">
        <v>19</v>
      </c>
      <c r="F168" s="238" t="s">
        <v>215</v>
      </c>
      <c r="G168" s="236"/>
      <c r="H168" s="239">
        <v>130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135</v>
      </c>
      <c r="AU168" s="245" t="s">
        <v>83</v>
      </c>
      <c r="AV168" s="14" t="s">
        <v>83</v>
      </c>
      <c r="AW168" s="14" t="s">
        <v>33</v>
      </c>
      <c r="AX168" s="14" t="s">
        <v>73</v>
      </c>
      <c r="AY168" s="245" t="s">
        <v>124</v>
      </c>
    </row>
    <row r="169" s="14" customFormat="1">
      <c r="A169" s="14"/>
      <c r="B169" s="235"/>
      <c r="C169" s="236"/>
      <c r="D169" s="226" t="s">
        <v>135</v>
      </c>
      <c r="E169" s="237" t="s">
        <v>19</v>
      </c>
      <c r="F169" s="238" t="s">
        <v>216</v>
      </c>
      <c r="G169" s="236"/>
      <c r="H169" s="239">
        <v>28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135</v>
      </c>
      <c r="AU169" s="245" t="s">
        <v>83</v>
      </c>
      <c r="AV169" s="14" t="s">
        <v>83</v>
      </c>
      <c r="AW169" s="14" t="s">
        <v>33</v>
      </c>
      <c r="AX169" s="14" t="s">
        <v>73</v>
      </c>
      <c r="AY169" s="245" t="s">
        <v>124</v>
      </c>
    </row>
    <row r="170" s="14" customFormat="1">
      <c r="A170" s="14"/>
      <c r="B170" s="235"/>
      <c r="C170" s="236"/>
      <c r="D170" s="226" t="s">
        <v>135</v>
      </c>
      <c r="E170" s="237" t="s">
        <v>19</v>
      </c>
      <c r="F170" s="238" t="s">
        <v>217</v>
      </c>
      <c r="G170" s="236"/>
      <c r="H170" s="239">
        <v>10.5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135</v>
      </c>
      <c r="AU170" s="245" t="s">
        <v>83</v>
      </c>
      <c r="AV170" s="14" t="s">
        <v>83</v>
      </c>
      <c r="AW170" s="14" t="s">
        <v>33</v>
      </c>
      <c r="AX170" s="14" t="s">
        <v>73</v>
      </c>
      <c r="AY170" s="245" t="s">
        <v>124</v>
      </c>
    </row>
    <row r="171" s="15" customFormat="1">
      <c r="A171" s="15"/>
      <c r="B171" s="246"/>
      <c r="C171" s="247"/>
      <c r="D171" s="226" t="s">
        <v>135</v>
      </c>
      <c r="E171" s="248" t="s">
        <v>19</v>
      </c>
      <c r="F171" s="249" t="s">
        <v>154</v>
      </c>
      <c r="G171" s="247"/>
      <c r="H171" s="250">
        <v>396.5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135</v>
      </c>
      <c r="AU171" s="256" t="s">
        <v>83</v>
      </c>
      <c r="AV171" s="15" t="s">
        <v>131</v>
      </c>
      <c r="AW171" s="15" t="s">
        <v>33</v>
      </c>
      <c r="AX171" s="15" t="s">
        <v>81</v>
      </c>
      <c r="AY171" s="256" t="s">
        <v>124</v>
      </c>
    </row>
    <row r="172" s="2" customFormat="1" ht="24.15" customHeight="1">
      <c r="A172" s="40"/>
      <c r="B172" s="41"/>
      <c r="C172" s="206" t="s">
        <v>229</v>
      </c>
      <c r="D172" s="206" t="s">
        <v>126</v>
      </c>
      <c r="E172" s="207" t="s">
        <v>230</v>
      </c>
      <c r="F172" s="208" t="s">
        <v>231</v>
      </c>
      <c r="G172" s="209" t="s">
        <v>177</v>
      </c>
      <c r="H172" s="210">
        <v>396.5</v>
      </c>
      <c r="I172" s="211"/>
      <c r="J172" s="212">
        <f>ROUND(I172*H172,1)</f>
        <v>0</v>
      </c>
      <c r="K172" s="208" t="s">
        <v>130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131</v>
      </c>
      <c r="AT172" s="217" t="s">
        <v>126</v>
      </c>
      <c r="AU172" s="217" t="s">
        <v>83</v>
      </c>
      <c r="AY172" s="19" t="s">
        <v>124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81</v>
      </c>
      <c r="BK172" s="218">
        <f>ROUND(I172*H172,1)</f>
        <v>0</v>
      </c>
      <c r="BL172" s="19" t="s">
        <v>131</v>
      </c>
      <c r="BM172" s="217" t="s">
        <v>232</v>
      </c>
    </row>
    <row r="173" s="2" customFormat="1">
      <c r="A173" s="40"/>
      <c r="B173" s="41"/>
      <c r="C173" s="42"/>
      <c r="D173" s="219" t="s">
        <v>133</v>
      </c>
      <c r="E173" s="42"/>
      <c r="F173" s="220" t="s">
        <v>233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133</v>
      </c>
      <c r="AU173" s="19" t="s">
        <v>83</v>
      </c>
    </row>
    <row r="174" s="14" customFormat="1">
      <c r="A174" s="14"/>
      <c r="B174" s="235"/>
      <c r="C174" s="236"/>
      <c r="D174" s="226" t="s">
        <v>135</v>
      </c>
      <c r="E174" s="237" t="s">
        <v>19</v>
      </c>
      <c r="F174" s="238" t="s">
        <v>234</v>
      </c>
      <c r="G174" s="236"/>
      <c r="H174" s="239">
        <v>396.5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135</v>
      </c>
      <c r="AU174" s="245" t="s">
        <v>83</v>
      </c>
      <c r="AV174" s="14" t="s">
        <v>83</v>
      </c>
      <c r="AW174" s="14" t="s">
        <v>33</v>
      </c>
      <c r="AX174" s="14" t="s">
        <v>73</v>
      </c>
      <c r="AY174" s="245" t="s">
        <v>124</v>
      </c>
    </row>
    <row r="175" s="15" customFormat="1">
      <c r="A175" s="15"/>
      <c r="B175" s="246"/>
      <c r="C175" s="247"/>
      <c r="D175" s="226" t="s">
        <v>135</v>
      </c>
      <c r="E175" s="248" t="s">
        <v>19</v>
      </c>
      <c r="F175" s="249" t="s">
        <v>154</v>
      </c>
      <c r="G175" s="247"/>
      <c r="H175" s="250">
        <v>396.5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135</v>
      </c>
      <c r="AU175" s="256" t="s">
        <v>83</v>
      </c>
      <c r="AV175" s="15" t="s">
        <v>131</v>
      </c>
      <c r="AW175" s="15" t="s">
        <v>33</v>
      </c>
      <c r="AX175" s="15" t="s">
        <v>81</v>
      </c>
      <c r="AY175" s="256" t="s">
        <v>124</v>
      </c>
    </row>
    <row r="176" s="2" customFormat="1" ht="24.15" customHeight="1">
      <c r="A176" s="40"/>
      <c r="B176" s="41"/>
      <c r="C176" s="206" t="s">
        <v>235</v>
      </c>
      <c r="D176" s="206" t="s">
        <v>126</v>
      </c>
      <c r="E176" s="207" t="s">
        <v>236</v>
      </c>
      <c r="F176" s="208" t="s">
        <v>237</v>
      </c>
      <c r="G176" s="209" t="s">
        <v>238</v>
      </c>
      <c r="H176" s="210">
        <v>713.70000000000005</v>
      </c>
      <c r="I176" s="211"/>
      <c r="J176" s="212">
        <f>ROUND(I176*H176,1)</f>
        <v>0</v>
      </c>
      <c r="K176" s="208" t="s">
        <v>130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131</v>
      </c>
      <c r="AT176" s="217" t="s">
        <v>126</v>
      </c>
      <c r="AU176" s="217" t="s">
        <v>83</v>
      </c>
      <c r="AY176" s="19" t="s">
        <v>124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81</v>
      </c>
      <c r="BK176" s="218">
        <f>ROUND(I176*H176,1)</f>
        <v>0</v>
      </c>
      <c r="BL176" s="19" t="s">
        <v>131</v>
      </c>
      <c r="BM176" s="217" t="s">
        <v>239</v>
      </c>
    </row>
    <row r="177" s="2" customFormat="1">
      <c r="A177" s="40"/>
      <c r="B177" s="41"/>
      <c r="C177" s="42"/>
      <c r="D177" s="219" t="s">
        <v>133</v>
      </c>
      <c r="E177" s="42"/>
      <c r="F177" s="220" t="s">
        <v>240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133</v>
      </c>
      <c r="AU177" s="19" t="s">
        <v>83</v>
      </c>
    </row>
    <row r="178" s="14" customFormat="1">
      <c r="A178" s="14"/>
      <c r="B178" s="235"/>
      <c r="C178" s="236"/>
      <c r="D178" s="226" t="s">
        <v>135</v>
      </c>
      <c r="E178" s="237" t="s">
        <v>19</v>
      </c>
      <c r="F178" s="238" t="s">
        <v>241</v>
      </c>
      <c r="G178" s="236"/>
      <c r="H178" s="239">
        <v>713.70000000000005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135</v>
      </c>
      <c r="AU178" s="245" t="s">
        <v>83</v>
      </c>
      <c r="AV178" s="14" t="s">
        <v>83</v>
      </c>
      <c r="AW178" s="14" t="s">
        <v>33</v>
      </c>
      <c r="AX178" s="14" t="s">
        <v>81</v>
      </c>
      <c r="AY178" s="245" t="s">
        <v>124</v>
      </c>
    </row>
    <row r="179" s="2" customFormat="1" ht="24.15" customHeight="1">
      <c r="A179" s="40"/>
      <c r="B179" s="41"/>
      <c r="C179" s="206" t="s">
        <v>242</v>
      </c>
      <c r="D179" s="206" t="s">
        <v>126</v>
      </c>
      <c r="E179" s="207" t="s">
        <v>243</v>
      </c>
      <c r="F179" s="208" t="s">
        <v>244</v>
      </c>
      <c r="G179" s="209" t="s">
        <v>129</v>
      </c>
      <c r="H179" s="210">
        <v>4457</v>
      </c>
      <c r="I179" s="211"/>
      <c r="J179" s="212">
        <f>ROUND(I179*H179,1)</f>
        <v>0</v>
      </c>
      <c r="K179" s="208" t="s">
        <v>130</v>
      </c>
      <c r="L179" s="46"/>
      <c r="M179" s="213" t="s">
        <v>19</v>
      </c>
      <c r="N179" s="214" t="s">
        <v>44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131</v>
      </c>
      <c r="AT179" s="217" t="s">
        <v>126</v>
      </c>
      <c r="AU179" s="217" t="s">
        <v>83</v>
      </c>
      <c r="AY179" s="19" t="s">
        <v>124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81</v>
      </c>
      <c r="BK179" s="218">
        <f>ROUND(I179*H179,1)</f>
        <v>0</v>
      </c>
      <c r="BL179" s="19" t="s">
        <v>131</v>
      </c>
      <c r="BM179" s="217" t="s">
        <v>245</v>
      </c>
    </row>
    <row r="180" s="2" customFormat="1">
      <c r="A180" s="40"/>
      <c r="B180" s="41"/>
      <c r="C180" s="42"/>
      <c r="D180" s="219" t="s">
        <v>133</v>
      </c>
      <c r="E180" s="42"/>
      <c r="F180" s="220" t="s">
        <v>246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133</v>
      </c>
      <c r="AU180" s="19" t="s">
        <v>83</v>
      </c>
    </row>
    <row r="181" s="14" customFormat="1">
      <c r="A181" s="14"/>
      <c r="B181" s="235"/>
      <c r="C181" s="236"/>
      <c r="D181" s="226" t="s">
        <v>135</v>
      </c>
      <c r="E181" s="237" t="s">
        <v>19</v>
      </c>
      <c r="F181" s="238" t="s">
        <v>247</v>
      </c>
      <c r="G181" s="236"/>
      <c r="H181" s="239">
        <v>4457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135</v>
      </c>
      <c r="AU181" s="245" t="s">
        <v>83</v>
      </c>
      <c r="AV181" s="14" t="s">
        <v>83</v>
      </c>
      <c r="AW181" s="14" t="s">
        <v>33</v>
      </c>
      <c r="AX181" s="14" t="s">
        <v>81</v>
      </c>
      <c r="AY181" s="245" t="s">
        <v>124</v>
      </c>
    </row>
    <row r="182" s="2" customFormat="1" ht="24.15" customHeight="1">
      <c r="A182" s="40"/>
      <c r="B182" s="41"/>
      <c r="C182" s="206" t="s">
        <v>248</v>
      </c>
      <c r="D182" s="206" t="s">
        <v>126</v>
      </c>
      <c r="E182" s="207" t="s">
        <v>249</v>
      </c>
      <c r="F182" s="208" t="s">
        <v>250</v>
      </c>
      <c r="G182" s="209" t="s">
        <v>177</v>
      </c>
      <c r="H182" s="210">
        <v>136.5</v>
      </c>
      <c r="I182" s="211"/>
      <c r="J182" s="212">
        <f>ROUND(I182*H182,1)</f>
        <v>0</v>
      </c>
      <c r="K182" s="208" t="s">
        <v>130</v>
      </c>
      <c r="L182" s="46"/>
      <c r="M182" s="213" t="s">
        <v>19</v>
      </c>
      <c r="N182" s="214" t="s">
        <v>44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131</v>
      </c>
      <c r="AT182" s="217" t="s">
        <v>126</v>
      </c>
      <c r="AU182" s="217" t="s">
        <v>83</v>
      </c>
      <c r="AY182" s="19" t="s">
        <v>124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81</v>
      </c>
      <c r="BK182" s="218">
        <f>ROUND(I182*H182,1)</f>
        <v>0</v>
      </c>
      <c r="BL182" s="19" t="s">
        <v>131</v>
      </c>
      <c r="BM182" s="217" t="s">
        <v>251</v>
      </c>
    </row>
    <row r="183" s="2" customFormat="1">
      <c r="A183" s="40"/>
      <c r="B183" s="41"/>
      <c r="C183" s="42"/>
      <c r="D183" s="219" t="s">
        <v>133</v>
      </c>
      <c r="E183" s="42"/>
      <c r="F183" s="220" t="s">
        <v>252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133</v>
      </c>
      <c r="AU183" s="19" t="s">
        <v>83</v>
      </c>
    </row>
    <row r="184" s="14" customFormat="1">
      <c r="A184" s="14"/>
      <c r="B184" s="235"/>
      <c r="C184" s="236"/>
      <c r="D184" s="226" t="s">
        <v>135</v>
      </c>
      <c r="E184" s="237" t="s">
        <v>19</v>
      </c>
      <c r="F184" s="238" t="s">
        <v>253</v>
      </c>
      <c r="G184" s="236"/>
      <c r="H184" s="239">
        <v>136.5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135</v>
      </c>
      <c r="AU184" s="245" t="s">
        <v>83</v>
      </c>
      <c r="AV184" s="14" t="s">
        <v>83</v>
      </c>
      <c r="AW184" s="14" t="s">
        <v>33</v>
      </c>
      <c r="AX184" s="14" t="s">
        <v>73</v>
      </c>
      <c r="AY184" s="245" t="s">
        <v>124</v>
      </c>
    </row>
    <row r="185" s="15" customFormat="1">
      <c r="A185" s="15"/>
      <c r="B185" s="246"/>
      <c r="C185" s="247"/>
      <c r="D185" s="226" t="s">
        <v>135</v>
      </c>
      <c r="E185" s="248" t="s">
        <v>19</v>
      </c>
      <c r="F185" s="249" t="s">
        <v>154</v>
      </c>
      <c r="G185" s="247"/>
      <c r="H185" s="250">
        <v>136.5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135</v>
      </c>
      <c r="AU185" s="256" t="s">
        <v>83</v>
      </c>
      <c r="AV185" s="15" t="s">
        <v>131</v>
      </c>
      <c r="AW185" s="15" t="s">
        <v>33</v>
      </c>
      <c r="AX185" s="15" t="s">
        <v>81</v>
      </c>
      <c r="AY185" s="256" t="s">
        <v>124</v>
      </c>
    </row>
    <row r="186" s="2" customFormat="1" ht="16.5" customHeight="1">
      <c r="A186" s="40"/>
      <c r="B186" s="41"/>
      <c r="C186" s="257" t="s">
        <v>254</v>
      </c>
      <c r="D186" s="257" t="s">
        <v>255</v>
      </c>
      <c r="E186" s="258" t="s">
        <v>256</v>
      </c>
      <c r="F186" s="259" t="s">
        <v>257</v>
      </c>
      <c r="G186" s="260" t="s">
        <v>238</v>
      </c>
      <c r="H186" s="261">
        <v>1298.56</v>
      </c>
      <c r="I186" s="262"/>
      <c r="J186" s="263">
        <f>ROUND(I186*H186,1)</f>
        <v>0</v>
      </c>
      <c r="K186" s="259" t="s">
        <v>130</v>
      </c>
      <c r="L186" s="264"/>
      <c r="M186" s="265" t="s">
        <v>19</v>
      </c>
      <c r="N186" s="266" t="s">
        <v>44</v>
      </c>
      <c r="O186" s="86"/>
      <c r="P186" s="215">
        <f>O186*H186</f>
        <v>0</v>
      </c>
      <c r="Q186" s="215">
        <v>1</v>
      </c>
      <c r="R186" s="215">
        <f>Q186*H186</f>
        <v>1298.56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181</v>
      </c>
      <c r="AT186" s="217" t="s">
        <v>255</v>
      </c>
      <c r="AU186" s="217" t="s">
        <v>83</v>
      </c>
      <c r="AY186" s="19" t="s">
        <v>124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81</v>
      </c>
      <c r="BK186" s="218">
        <f>ROUND(I186*H186,1)</f>
        <v>0</v>
      </c>
      <c r="BL186" s="19" t="s">
        <v>131</v>
      </c>
      <c r="BM186" s="217" t="s">
        <v>258</v>
      </c>
    </row>
    <row r="187" s="14" customFormat="1">
      <c r="A187" s="14"/>
      <c r="B187" s="235"/>
      <c r="C187" s="236"/>
      <c r="D187" s="226" t="s">
        <v>135</v>
      </c>
      <c r="E187" s="237" t="s">
        <v>19</v>
      </c>
      <c r="F187" s="238" t="s">
        <v>259</v>
      </c>
      <c r="G187" s="236"/>
      <c r="H187" s="239">
        <v>1298.56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135</v>
      </c>
      <c r="AU187" s="245" t="s">
        <v>83</v>
      </c>
      <c r="AV187" s="14" t="s">
        <v>83</v>
      </c>
      <c r="AW187" s="14" t="s">
        <v>33</v>
      </c>
      <c r="AX187" s="14" t="s">
        <v>81</v>
      </c>
      <c r="AY187" s="245" t="s">
        <v>124</v>
      </c>
    </row>
    <row r="188" s="2" customFormat="1" ht="37.8" customHeight="1">
      <c r="A188" s="40"/>
      <c r="B188" s="41"/>
      <c r="C188" s="206" t="s">
        <v>7</v>
      </c>
      <c r="D188" s="206" t="s">
        <v>126</v>
      </c>
      <c r="E188" s="207" t="s">
        <v>260</v>
      </c>
      <c r="F188" s="208" t="s">
        <v>261</v>
      </c>
      <c r="G188" s="209" t="s">
        <v>177</v>
      </c>
      <c r="H188" s="210">
        <v>28</v>
      </c>
      <c r="I188" s="211"/>
      <c r="J188" s="212">
        <f>ROUND(I188*H188,1)</f>
        <v>0</v>
      </c>
      <c r="K188" s="208" t="s">
        <v>130</v>
      </c>
      <c r="L188" s="46"/>
      <c r="M188" s="213" t="s">
        <v>19</v>
      </c>
      <c r="N188" s="214" t="s">
        <v>44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131</v>
      </c>
      <c r="AT188" s="217" t="s">
        <v>126</v>
      </c>
      <c r="AU188" s="217" t="s">
        <v>83</v>
      </c>
      <c r="AY188" s="19" t="s">
        <v>124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81</v>
      </c>
      <c r="BK188" s="218">
        <f>ROUND(I188*H188,1)</f>
        <v>0</v>
      </c>
      <c r="BL188" s="19" t="s">
        <v>131</v>
      </c>
      <c r="BM188" s="217" t="s">
        <v>262</v>
      </c>
    </row>
    <row r="189" s="2" customFormat="1">
      <c r="A189" s="40"/>
      <c r="B189" s="41"/>
      <c r="C189" s="42"/>
      <c r="D189" s="219" t="s">
        <v>133</v>
      </c>
      <c r="E189" s="42"/>
      <c r="F189" s="220" t="s">
        <v>263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133</v>
      </c>
      <c r="AU189" s="19" t="s">
        <v>83</v>
      </c>
    </row>
    <row r="190" s="14" customFormat="1">
      <c r="A190" s="14"/>
      <c r="B190" s="235"/>
      <c r="C190" s="236"/>
      <c r="D190" s="226" t="s">
        <v>135</v>
      </c>
      <c r="E190" s="237" t="s">
        <v>19</v>
      </c>
      <c r="F190" s="238" t="s">
        <v>264</v>
      </c>
      <c r="G190" s="236"/>
      <c r="H190" s="239">
        <v>28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135</v>
      </c>
      <c r="AU190" s="245" t="s">
        <v>83</v>
      </c>
      <c r="AV190" s="14" t="s">
        <v>83</v>
      </c>
      <c r="AW190" s="14" t="s">
        <v>33</v>
      </c>
      <c r="AX190" s="14" t="s">
        <v>73</v>
      </c>
      <c r="AY190" s="245" t="s">
        <v>124</v>
      </c>
    </row>
    <row r="191" s="15" customFormat="1">
      <c r="A191" s="15"/>
      <c r="B191" s="246"/>
      <c r="C191" s="247"/>
      <c r="D191" s="226" t="s">
        <v>135</v>
      </c>
      <c r="E191" s="248" t="s">
        <v>19</v>
      </c>
      <c r="F191" s="249" t="s">
        <v>154</v>
      </c>
      <c r="G191" s="247"/>
      <c r="H191" s="250">
        <v>28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135</v>
      </c>
      <c r="AU191" s="256" t="s">
        <v>83</v>
      </c>
      <c r="AV191" s="15" t="s">
        <v>131</v>
      </c>
      <c r="AW191" s="15" t="s">
        <v>33</v>
      </c>
      <c r="AX191" s="15" t="s">
        <v>81</v>
      </c>
      <c r="AY191" s="256" t="s">
        <v>124</v>
      </c>
    </row>
    <row r="192" s="2" customFormat="1" ht="16.5" customHeight="1">
      <c r="A192" s="40"/>
      <c r="B192" s="41"/>
      <c r="C192" s="257" t="s">
        <v>265</v>
      </c>
      <c r="D192" s="257" t="s">
        <v>255</v>
      </c>
      <c r="E192" s="258" t="s">
        <v>266</v>
      </c>
      <c r="F192" s="259" t="s">
        <v>267</v>
      </c>
      <c r="G192" s="260" t="s">
        <v>238</v>
      </c>
      <c r="H192" s="261">
        <v>140</v>
      </c>
      <c r="I192" s="262"/>
      <c r="J192" s="263">
        <f>ROUND(I192*H192,1)</f>
        <v>0</v>
      </c>
      <c r="K192" s="259" t="s">
        <v>130</v>
      </c>
      <c r="L192" s="264"/>
      <c r="M192" s="265" t="s">
        <v>19</v>
      </c>
      <c r="N192" s="266" t="s">
        <v>44</v>
      </c>
      <c r="O192" s="86"/>
      <c r="P192" s="215">
        <f>O192*H192</f>
        <v>0</v>
      </c>
      <c r="Q192" s="215">
        <v>1</v>
      </c>
      <c r="R192" s="215">
        <f>Q192*H192</f>
        <v>140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181</v>
      </c>
      <c r="AT192" s="217" t="s">
        <v>255</v>
      </c>
      <c r="AU192" s="217" t="s">
        <v>83</v>
      </c>
      <c r="AY192" s="19" t="s">
        <v>124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81</v>
      </c>
      <c r="BK192" s="218">
        <f>ROUND(I192*H192,1)</f>
        <v>0</v>
      </c>
      <c r="BL192" s="19" t="s">
        <v>131</v>
      </c>
      <c r="BM192" s="217" t="s">
        <v>268</v>
      </c>
    </row>
    <row r="193" s="14" customFormat="1">
      <c r="A193" s="14"/>
      <c r="B193" s="235"/>
      <c r="C193" s="236"/>
      <c r="D193" s="226" t="s">
        <v>135</v>
      </c>
      <c r="E193" s="237" t="s">
        <v>19</v>
      </c>
      <c r="F193" s="238" t="s">
        <v>269</v>
      </c>
      <c r="G193" s="236"/>
      <c r="H193" s="239">
        <v>140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135</v>
      </c>
      <c r="AU193" s="245" t="s">
        <v>83</v>
      </c>
      <c r="AV193" s="14" t="s">
        <v>83</v>
      </c>
      <c r="AW193" s="14" t="s">
        <v>33</v>
      </c>
      <c r="AX193" s="14" t="s">
        <v>81</v>
      </c>
      <c r="AY193" s="245" t="s">
        <v>124</v>
      </c>
    </row>
    <row r="194" s="2" customFormat="1" ht="24.15" customHeight="1">
      <c r="A194" s="40"/>
      <c r="B194" s="41"/>
      <c r="C194" s="206" t="s">
        <v>270</v>
      </c>
      <c r="D194" s="206" t="s">
        <v>126</v>
      </c>
      <c r="E194" s="207" t="s">
        <v>271</v>
      </c>
      <c r="F194" s="208" t="s">
        <v>272</v>
      </c>
      <c r="G194" s="209" t="s">
        <v>129</v>
      </c>
      <c r="H194" s="210">
        <v>620</v>
      </c>
      <c r="I194" s="211"/>
      <c r="J194" s="212">
        <f>ROUND(I194*H194,1)</f>
        <v>0</v>
      </c>
      <c r="K194" s="208" t="s">
        <v>130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131</v>
      </c>
      <c r="AT194" s="217" t="s">
        <v>126</v>
      </c>
      <c r="AU194" s="217" t="s">
        <v>83</v>
      </c>
      <c r="AY194" s="19" t="s">
        <v>124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81</v>
      </c>
      <c r="BK194" s="218">
        <f>ROUND(I194*H194,1)</f>
        <v>0</v>
      </c>
      <c r="BL194" s="19" t="s">
        <v>131</v>
      </c>
      <c r="BM194" s="217" t="s">
        <v>273</v>
      </c>
    </row>
    <row r="195" s="2" customFormat="1">
      <c r="A195" s="40"/>
      <c r="B195" s="41"/>
      <c r="C195" s="42"/>
      <c r="D195" s="219" t="s">
        <v>133</v>
      </c>
      <c r="E195" s="42"/>
      <c r="F195" s="220" t="s">
        <v>274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133</v>
      </c>
      <c r="AU195" s="19" t="s">
        <v>83</v>
      </c>
    </row>
    <row r="196" s="14" customFormat="1">
      <c r="A196" s="14"/>
      <c r="B196" s="235"/>
      <c r="C196" s="236"/>
      <c r="D196" s="226" t="s">
        <v>135</v>
      </c>
      <c r="E196" s="237" t="s">
        <v>19</v>
      </c>
      <c r="F196" s="238" t="s">
        <v>275</v>
      </c>
      <c r="G196" s="236"/>
      <c r="H196" s="239">
        <v>620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135</v>
      </c>
      <c r="AU196" s="245" t="s">
        <v>83</v>
      </c>
      <c r="AV196" s="14" t="s">
        <v>83</v>
      </c>
      <c r="AW196" s="14" t="s">
        <v>33</v>
      </c>
      <c r="AX196" s="14" t="s">
        <v>81</v>
      </c>
      <c r="AY196" s="245" t="s">
        <v>124</v>
      </c>
    </row>
    <row r="197" s="2" customFormat="1" ht="16.5" customHeight="1">
      <c r="A197" s="40"/>
      <c r="B197" s="41"/>
      <c r="C197" s="257" t="s">
        <v>276</v>
      </c>
      <c r="D197" s="257" t="s">
        <v>255</v>
      </c>
      <c r="E197" s="258" t="s">
        <v>277</v>
      </c>
      <c r="F197" s="259" t="s">
        <v>278</v>
      </c>
      <c r="G197" s="260" t="s">
        <v>279</v>
      </c>
      <c r="H197" s="261">
        <v>12.4</v>
      </c>
      <c r="I197" s="262"/>
      <c r="J197" s="263">
        <f>ROUND(I197*H197,1)</f>
        <v>0</v>
      </c>
      <c r="K197" s="259" t="s">
        <v>130</v>
      </c>
      <c r="L197" s="264"/>
      <c r="M197" s="265" t="s">
        <v>19</v>
      </c>
      <c r="N197" s="266" t="s">
        <v>44</v>
      </c>
      <c r="O197" s="86"/>
      <c r="P197" s="215">
        <f>O197*H197</f>
        <v>0</v>
      </c>
      <c r="Q197" s="215">
        <v>0.001</v>
      </c>
      <c r="R197" s="215">
        <f>Q197*H197</f>
        <v>0.012400000000000001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181</v>
      </c>
      <c r="AT197" s="217" t="s">
        <v>255</v>
      </c>
      <c r="AU197" s="217" t="s">
        <v>83</v>
      </c>
      <c r="AY197" s="19" t="s">
        <v>124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81</v>
      </c>
      <c r="BK197" s="218">
        <f>ROUND(I197*H197,1)</f>
        <v>0</v>
      </c>
      <c r="BL197" s="19" t="s">
        <v>131</v>
      </c>
      <c r="BM197" s="217" t="s">
        <v>280</v>
      </c>
    </row>
    <row r="198" s="14" customFormat="1">
      <c r="A198" s="14"/>
      <c r="B198" s="235"/>
      <c r="C198" s="236"/>
      <c r="D198" s="226" t="s">
        <v>135</v>
      </c>
      <c r="E198" s="236"/>
      <c r="F198" s="238" t="s">
        <v>281</v>
      </c>
      <c r="G198" s="236"/>
      <c r="H198" s="239">
        <v>12.4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135</v>
      </c>
      <c r="AU198" s="245" t="s">
        <v>83</v>
      </c>
      <c r="AV198" s="14" t="s">
        <v>83</v>
      </c>
      <c r="AW198" s="14" t="s">
        <v>4</v>
      </c>
      <c r="AX198" s="14" t="s">
        <v>81</v>
      </c>
      <c r="AY198" s="245" t="s">
        <v>124</v>
      </c>
    </row>
    <row r="199" s="2" customFormat="1" ht="21.75" customHeight="1">
      <c r="A199" s="40"/>
      <c r="B199" s="41"/>
      <c r="C199" s="206" t="s">
        <v>282</v>
      </c>
      <c r="D199" s="206" t="s">
        <v>126</v>
      </c>
      <c r="E199" s="207" t="s">
        <v>283</v>
      </c>
      <c r="F199" s="208" t="s">
        <v>284</v>
      </c>
      <c r="G199" s="209" t="s">
        <v>129</v>
      </c>
      <c r="H199" s="210">
        <v>2480</v>
      </c>
      <c r="I199" s="211"/>
      <c r="J199" s="212">
        <f>ROUND(I199*H199,1)</f>
        <v>0</v>
      </c>
      <c r="K199" s="208" t="s">
        <v>130</v>
      </c>
      <c r="L199" s="46"/>
      <c r="M199" s="213" t="s">
        <v>19</v>
      </c>
      <c r="N199" s="214" t="s">
        <v>44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131</v>
      </c>
      <c r="AT199" s="217" t="s">
        <v>126</v>
      </c>
      <c r="AU199" s="217" t="s">
        <v>83</v>
      </c>
      <c r="AY199" s="19" t="s">
        <v>124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ROUND(I199*H199,1)</f>
        <v>0</v>
      </c>
      <c r="BL199" s="19" t="s">
        <v>131</v>
      </c>
      <c r="BM199" s="217" t="s">
        <v>285</v>
      </c>
    </row>
    <row r="200" s="2" customFormat="1">
      <c r="A200" s="40"/>
      <c r="B200" s="41"/>
      <c r="C200" s="42"/>
      <c r="D200" s="219" t="s">
        <v>133</v>
      </c>
      <c r="E200" s="42"/>
      <c r="F200" s="220" t="s">
        <v>286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133</v>
      </c>
      <c r="AU200" s="19" t="s">
        <v>83</v>
      </c>
    </row>
    <row r="201" s="13" customFormat="1">
      <c r="A201" s="13"/>
      <c r="B201" s="224"/>
      <c r="C201" s="225"/>
      <c r="D201" s="226" t="s">
        <v>135</v>
      </c>
      <c r="E201" s="227" t="s">
        <v>19</v>
      </c>
      <c r="F201" s="228" t="s">
        <v>287</v>
      </c>
      <c r="G201" s="225"/>
      <c r="H201" s="227" t="s">
        <v>19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135</v>
      </c>
      <c r="AU201" s="234" t="s">
        <v>83</v>
      </c>
      <c r="AV201" s="13" t="s">
        <v>81</v>
      </c>
      <c r="AW201" s="13" t="s">
        <v>33</v>
      </c>
      <c r="AX201" s="13" t="s">
        <v>73</v>
      </c>
      <c r="AY201" s="234" t="s">
        <v>124</v>
      </c>
    </row>
    <row r="202" s="14" customFormat="1">
      <c r="A202" s="14"/>
      <c r="B202" s="235"/>
      <c r="C202" s="236"/>
      <c r="D202" s="226" t="s">
        <v>135</v>
      </c>
      <c r="E202" s="237" t="s">
        <v>19</v>
      </c>
      <c r="F202" s="238" t="s">
        <v>288</v>
      </c>
      <c r="G202" s="236"/>
      <c r="H202" s="239">
        <v>2480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135</v>
      </c>
      <c r="AU202" s="245" t="s">
        <v>83</v>
      </c>
      <c r="AV202" s="14" t="s">
        <v>83</v>
      </c>
      <c r="AW202" s="14" t="s">
        <v>33</v>
      </c>
      <c r="AX202" s="14" t="s">
        <v>81</v>
      </c>
      <c r="AY202" s="245" t="s">
        <v>124</v>
      </c>
    </row>
    <row r="203" s="2" customFormat="1" ht="16.5" customHeight="1">
      <c r="A203" s="40"/>
      <c r="B203" s="41"/>
      <c r="C203" s="257" t="s">
        <v>289</v>
      </c>
      <c r="D203" s="257" t="s">
        <v>255</v>
      </c>
      <c r="E203" s="258" t="s">
        <v>290</v>
      </c>
      <c r="F203" s="259" t="s">
        <v>291</v>
      </c>
      <c r="G203" s="260" t="s">
        <v>238</v>
      </c>
      <c r="H203" s="261">
        <v>198.40000000000001</v>
      </c>
      <c r="I203" s="262"/>
      <c r="J203" s="263">
        <f>ROUND(I203*H203,1)</f>
        <v>0</v>
      </c>
      <c r="K203" s="259" t="s">
        <v>130</v>
      </c>
      <c r="L203" s="264"/>
      <c r="M203" s="265" t="s">
        <v>19</v>
      </c>
      <c r="N203" s="266" t="s">
        <v>44</v>
      </c>
      <c r="O203" s="86"/>
      <c r="P203" s="215">
        <f>O203*H203</f>
        <v>0</v>
      </c>
      <c r="Q203" s="215">
        <v>1</v>
      </c>
      <c r="R203" s="215">
        <f>Q203*H203</f>
        <v>198.40000000000001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181</v>
      </c>
      <c r="AT203" s="217" t="s">
        <v>255</v>
      </c>
      <c r="AU203" s="217" t="s">
        <v>83</v>
      </c>
      <c r="AY203" s="19" t="s">
        <v>124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81</v>
      </c>
      <c r="BK203" s="218">
        <f>ROUND(I203*H203,1)</f>
        <v>0</v>
      </c>
      <c r="BL203" s="19" t="s">
        <v>131</v>
      </c>
      <c r="BM203" s="217" t="s">
        <v>292</v>
      </c>
    </row>
    <row r="204" s="14" customFormat="1">
      <c r="A204" s="14"/>
      <c r="B204" s="235"/>
      <c r="C204" s="236"/>
      <c r="D204" s="226" t="s">
        <v>135</v>
      </c>
      <c r="E204" s="237" t="s">
        <v>19</v>
      </c>
      <c r="F204" s="238" t="s">
        <v>293</v>
      </c>
      <c r="G204" s="236"/>
      <c r="H204" s="239">
        <v>198.40000000000001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135</v>
      </c>
      <c r="AU204" s="245" t="s">
        <v>83</v>
      </c>
      <c r="AV204" s="14" t="s">
        <v>83</v>
      </c>
      <c r="AW204" s="14" t="s">
        <v>33</v>
      </c>
      <c r="AX204" s="14" t="s">
        <v>81</v>
      </c>
      <c r="AY204" s="245" t="s">
        <v>124</v>
      </c>
    </row>
    <row r="205" s="12" customFormat="1" ht="22.8" customHeight="1">
      <c r="A205" s="12"/>
      <c r="B205" s="190"/>
      <c r="C205" s="191"/>
      <c r="D205" s="192" t="s">
        <v>72</v>
      </c>
      <c r="E205" s="204" t="s">
        <v>131</v>
      </c>
      <c r="F205" s="204" t="s">
        <v>294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SUM(P206:P209)</f>
        <v>0</v>
      </c>
      <c r="Q205" s="198"/>
      <c r="R205" s="199">
        <f>SUM(R206:R209)</f>
        <v>19.853085</v>
      </c>
      <c r="S205" s="198"/>
      <c r="T205" s="200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81</v>
      </c>
      <c r="AT205" s="202" t="s">
        <v>72</v>
      </c>
      <c r="AU205" s="202" t="s">
        <v>81</v>
      </c>
      <c r="AY205" s="201" t="s">
        <v>124</v>
      </c>
      <c r="BK205" s="203">
        <f>SUM(BK206:BK209)</f>
        <v>0</v>
      </c>
    </row>
    <row r="206" s="2" customFormat="1" ht="21.75" customHeight="1">
      <c r="A206" s="40"/>
      <c r="B206" s="41"/>
      <c r="C206" s="206" t="s">
        <v>295</v>
      </c>
      <c r="D206" s="206" t="s">
        <v>126</v>
      </c>
      <c r="E206" s="207" t="s">
        <v>296</v>
      </c>
      <c r="F206" s="208" t="s">
        <v>297</v>
      </c>
      <c r="G206" s="209" t="s">
        <v>177</v>
      </c>
      <c r="H206" s="210">
        <v>10.5</v>
      </c>
      <c r="I206" s="211"/>
      <c r="J206" s="212">
        <f>ROUND(I206*H206,1)</f>
        <v>0</v>
      </c>
      <c r="K206" s="208" t="s">
        <v>130</v>
      </c>
      <c r="L206" s="46"/>
      <c r="M206" s="213" t="s">
        <v>19</v>
      </c>
      <c r="N206" s="214" t="s">
        <v>44</v>
      </c>
      <c r="O206" s="86"/>
      <c r="P206" s="215">
        <f>O206*H206</f>
        <v>0</v>
      </c>
      <c r="Q206" s="215">
        <v>1.8907700000000001</v>
      </c>
      <c r="R206" s="215">
        <f>Q206*H206</f>
        <v>19.853085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131</v>
      </c>
      <c r="AT206" s="217" t="s">
        <v>126</v>
      </c>
      <c r="AU206" s="217" t="s">
        <v>83</v>
      </c>
      <c r="AY206" s="19" t="s">
        <v>124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81</v>
      </c>
      <c r="BK206" s="218">
        <f>ROUND(I206*H206,1)</f>
        <v>0</v>
      </c>
      <c r="BL206" s="19" t="s">
        <v>131</v>
      </c>
      <c r="BM206" s="217" t="s">
        <v>298</v>
      </c>
    </row>
    <row r="207" s="2" customFormat="1">
      <c r="A207" s="40"/>
      <c r="B207" s="41"/>
      <c r="C207" s="42"/>
      <c r="D207" s="219" t="s">
        <v>133</v>
      </c>
      <c r="E207" s="42"/>
      <c r="F207" s="220" t="s">
        <v>299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133</v>
      </c>
      <c r="AU207" s="19" t="s">
        <v>83</v>
      </c>
    </row>
    <row r="208" s="14" customFormat="1">
      <c r="A208" s="14"/>
      <c r="B208" s="235"/>
      <c r="C208" s="236"/>
      <c r="D208" s="226" t="s">
        <v>135</v>
      </c>
      <c r="E208" s="237" t="s">
        <v>19</v>
      </c>
      <c r="F208" s="238" t="s">
        <v>300</v>
      </c>
      <c r="G208" s="236"/>
      <c r="H208" s="239">
        <v>10.5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135</v>
      </c>
      <c r="AU208" s="245" t="s">
        <v>83</v>
      </c>
      <c r="AV208" s="14" t="s">
        <v>83</v>
      </c>
      <c r="AW208" s="14" t="s">
        <v>33</v>
      </c>
      <c r="AX208" s="14" t="s">
        <v>73</v>
      </c>
      <c r="AY208" s="245" t="s">
        <v>124</v>
      </c>
    </row>
    <row r="209" s="15" customFormat="1">
      <c r="A209" s="15"/>
      <c r="B209" s="246"/>
      <c r="C209" s="247"/>
      <c r="D209" s="226" t="s">
        <v>135</v>
      </c>
      <c r="E209" s="248" t="s">
        <v>19</v>
      </c>
      <c r="F209" s="249" t="s">
        <v>154</v>
      </c>
      <c r="G209" s="247"/>
      <c r="H209" s="250">
        <v>10.5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135</v>
      </c>
      <c r="AU209" s="256" t="s">
        <v>83</v>
      </c>
      <c r="AV209" s="15" t="s">
        <v>131</v>
      </c>
      <c r="AW209" s="15" t="s">
        <v>33</v>
      </c>
      <c r="AX209" s="15" t="s">
        <v>81</v>
      </c>
      <c r="AY209" s="256" t="s">
        <v>124</v>
      </c>
    </row>
    <row r="210" s="12" customFormat="1" ht="22.8" customHeight="1">
      <c r="A210" s="12"/>
      <c r="B210" s="190"/>
      <c r="C210" s="191"/>
      <c r="D210" s="192" t="s">
        <v>72</v>
      </c>
      <c r="E210" s="204" t="s">
        <v>159</v>
      </c>
      <c r="F210" s="204" t="s">
        <v>301</v>
      </c>
      <c r="G210" s="191"/>
      <c r="H210" s="191"/>
      <c r="I210" s="194"/>
      <c r="J210" s="205">
        <f>BK210</f>
        <v>0</v>
      </c>
      <c r="K210" s="191"/>
      <c r="L210" s="196"/>
      <c r="M210" s="197"/>
      <c r="N210" s="198"/>
      <c r="O210" s="198"/>
      <c r="P210" s="199">
        <f>SUM(P211:P286)</f>
        <v>0</v>
      </c>
      <c r="Q210" s="198"/>
      <c r="R210" s="199">
        <f>SUM(R211:R286)</f>
        <v>4239.5914000000002</v>
      </c>
      <c r="S210" s="198"/>
      <c r="T210" s="200">
        <f>SUM(T211:T286)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81</v>
      </c>
      <c r="AT210" s="202" t="s">
        <v>72</v>
      </c>
      <c r="AU210" s="202" t="s">
        <v>81</v>
      </c>
      <c r="AY210" s="201" t="s">
        <v>124</v>
      </c>
      <c r="BK210" s="203">
        <f>SUM(BK211:BK286)</f>
        <v>0</v>
      </c>
    </row>
    <row r="211" s="2" customFormat="1" ht="21.75" customHeight="1">
      <c r="A211" s="40"/>
      <c r="B211" s="41"/>
      <c r="C211" s="206" t="s">
        <v>216</v>
      </c>
      <c r="D211" s="206" t="s">
        <v>126</v>
      </c>
      <c r="E211" s="207" t="s">
        <v>302</v>
      </c>
      <c r="F211" s="208" t="s">
        <v>303</v>
      </c>
      <c r="G211" s="209" t="s">
        <v>129</v>
      </c>
      <c r="H211" s="210">
        <v>8</v>
      </c>
      <c r="I211" s="211"/>
      <c r="J211" s="212">
        <f>ROUND(I211*H211,1)</f>
        <v>0</v>
      </c>
      <c r="K211" s="208" t="s">
        <v>130</v>
      </c>
      <c r="L211" s="46"/>
      <c r="M211" s="213" t="s">
        <v>19</v>
      </c>
      <c r="N211" s="214" t="s">
        <v>44</v>
      </c>
      <c r="O211" s="86"/>
      <c r="P211" s="215">
        <f>O211*H211</f>
        <v>0</v>
      </c>
      <c r="Q211" s="215">
        <v>0.23000000000000001</v>
      </c>
      <c r="R211" s="215">
        <f>Q211*H211</f>
        <v>1.8400000000000001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131</v>
      </c>
      <c r="AT211" s="217" t="s">
        <v>126</v>
      </c>
      <c r="AU211" s="217" t="s">
        <v>83</v>
      </c>
      <c r="AY211" s="19" t="s">
        <v>124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81</v>
      </c>
      <c r="BK211" s="218">
        <f>ROUND(I211*H211,1)</f>
        <v>0</v>
      </c>
      <c r="BL211" s="19" t="s">
        <v>131</v>
      </c>
      <c r="BM211" s="217" t="s">
        <v>304</v>
      </c>
    </row>
    <row r="212" s="2" customFormat="1">
      <c r="A212" s="40"/>
      <c r="B212" s="41"/>
      <c r="C212" s="42"/>
      <c r="D212" s="219" t="s">
        <v>133</v>
      </c>
      <c r="E212" s="42"/>
      <c r="F212" s="220" t="s">
        <v>305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133</v>
      </c>
      <c r="AU212" s="19" t="s">
        <v>83</v>
      </c>
    </row>
    <row r="213" s="13" customFormat="1">
      <c r="A213" s="13"/>
      <c r="B213" s="224"/>
      <c r="C213" s="225"/>
      <c r="D213" s="226" t="s">
        <v>135</v>
      </c>
      <c r="E213" s="227" t="s">
        <v>19</v>
      </c>
      <c r="F213" s="228" t="s">
        <v>306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135</v>
      </c>
      <c r="AU213" s="234" t="s">
        <v>83</v>
      </c>
      <c r="AV213" s="13" t="s">
        <v>81</v>
      </c>
      <c r="AW213" s="13" t="s">
        <v>33</v>
      </c>
      <c r="AX213" s="13" t="s">
        <v>73</v>
      </c>
      <c r="AY213" s="234" t="s">
        <v>124</v>
      </c>
    </row>
    <row r="214" s="14" customFormat="1">
      <c r="A214" s="14"/>
      <c r="B214" s="235"/>
      <c r="C214" s="236"/>
      <c r="D214" s="226" t="s">
        <v>135</v>
      </c>
      <c r="E214" s="237" t="s">
        <v>19</v>
      </c>
      <c r="F214" s="238" t="s">
        <v>181</v>
      </c>
      <c r="G214" s="236"/>
      <c r="H214" s="239">
        <v>8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135</v>
      </c>
      <c r="AU214" s="245" t="s">
        <v>83</v>
      </c>
      <c r="AV214" s="14" t="s">
        <v>83</v>
      </c>
      <c r="AW214" s="14" t="s">
        <v>33</v>
      </c>
      <c r="AX214" s="14" t="s">
        <v>81</v>
      </c>
      <c r="AY214" s="245" t="s">
        <v>124</v>
      </c>
    </row>
    <row r="215" s="2" customFormat="1" ht="21.75" customHeight="1">
      <c r="A215" s="40"/>
      <c r="B215" s="41"/>
      <c r="C215" s="206" t="s">
        <v>307</v>
      </c>
      <c r="D215" s="206" t="s">
        <v>126</v>
      </c>
      <c r="E215" s="207" t="s">
        <v>308</v>
      </c>
      <c r="F215" s="208" t="s">
        <v>309</v>
      </c>
      <c r="G215" s="209" t="s">
        <v>129</v>
      </c>
      <c r="H215" s="210">
        <v>7038</v>
      </c>
      <c r="I215" s="211"/>
      <c r="J215" s="212">
        <f>ROUND(I215*H215,1)</f>
        <v>0</v>
      </c>
      <c r="K215" s="208" t="s">
        <v>130</v>
      </c>
      <c r="L215" s="46"/>
      <c r="M215" s="213" t="s">
        <v>19</v>
      </c>
      <c r="N215" s="214" t="s">
        <v>44</v>
      </c>
      <c r="O215" s="86"/>
      <c r="P215" s="215">
        <f>O215*H215</f>
        <v>0</v>
      </c>
      <c r="Q215" s="215">
        <v>0.34499999999999997</v>
      </c>
      <c r="R215" s="215">
        <f>Q215*H215</f>
        <v>2428.1099999999997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131</v>
      </c>
      <c r="AT215" s="217" t="s">
        <v>126</v>
      </c>
      <c r="AU215" s="217" t="s">
        <v>83</v>
      </c>
      <c r="AY215" s="19" t="s">
        <v>124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81</v>
      </c>
      <c r="BK215" s="218">
        <f>ROUND(I215*H215,1)</f>
        <v>0</v>
      </c>
      <c r="BL215" s="19" t="s">
        <v>131</v>
      </c>
      <c r="BM215" s="217" t="s">
        <v>310</v>
      </c>
    </row>
    <row r="216" s="2" customFormat="1">
      <c r="A216" s="40"/>
      <c r="B216" s="41"/>
      <c r="C216" s="42"/>
      <c r="D216" s="219" t="s">
        <v>133</v>
      </c>
      <c r="E216" s="42"/>
      <c r="F216" s="220" t="s">
        <v>311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133</v>
      </c>
      <c r="AU216" s="19" t="s">
        <v>83</v>
      </c>
    </row>
    <row r="217" s="13" customFormat="1">
      <c r="A217" s="13"/>
      <c r="B217" s="224"/>
      <c r="C217" s="225"/>
      <c r="D217" s="226" t="s">
        <v>135</v>
      </c>
      <c r="E217" s="227" t="s">
        <v>19</v>
      </c>
      <c r="F217" s="228" t="s">
        <v>312</v>
      </c>
      <c r="G217" s="225"/>
      <c r="H217" s="227" t="s">
        <v>19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135</v>
      </c>
      <c r="AU217" s="234" t="s">
        <v>83</v>
      </c>
      <c r="AV217" s="13" t="s">
        <v>81</v>
      </c>
      <c r="AW217" s="13" t="s">
        <v>33</v>
      </c>
      <c r="AX217" s="13" t="s">
        <v>73</v>
      </c>
      <c r="AY217" s="234" t="s">
        <v>124</v>
      </c>
    </row>
    <row r="218" s="14" customFormat="1">
      <c r="A218" s="14"/>
      <c r="B218" s="235"/>
      <c r="C218" s="236"/>
      <c r="D218" s="226" t="s">
        <v>135</v>
      </c>
      <c r="E218" s="237" t="s">
        <v>19</v>
      </c>
      <c r="F218" s="238" t="s">
        <v>313</v>
      </c>
      <c r="G218" s="236"/>
      <c r="H218" s="239">
        <v>3177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135</v>
      </c>
      <c r="AU218" s="245" t="s">
        <v>83</v>
      </c>
      <c r="AV218" s="14" t="s">
        <v>83</v>
      </c>
      <c r="AW218" s="14" t="s">
        <v>33</v>
      </c>
      <c r="AX218" s="14" t="s">
        <v>73</v>
      </c>
      <c r="AY218" s="245" t="s">
        <v>124</v>
      </c>
    </row>
    <row r="219" s="14" customFormat="1">
      <c r="A219" s="14"/>
      <c r="B219" s="235"/>
      <c r="C219" s="236"/>
      <c r="D219" s="226" t="s">
        <v>135</v>
      </c>
      <c r="E219" s="237" t="s">
        <v>19</v>
      </c>
      <c r="F219" s="238" t="s">
        <v>313</v>
      </c>
      <c r="G219" s="236"/>
      <c r="H219" s="239">
        <v>3177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135</v>
      </c>
      <c r="AU219" s="245" t="s">
        <v>83</v>
      </c>
      <c r="AV219" s="14" t="s">
        <v>83</v>
      </c>
      <c r="AW219" s="14" t="s">
        <v>33</v>
      </c>
      <c r="AX219" s="14" t="s">
        <v>73</v>
      </c>
      <c r="AY219" s="245" t="s">
        <v>124</v>
      </c>
    </row>
    <row r="220" s="13" customFormat="1">
      <c r="A220" s="13"/>
      <c r="B220" s="224"/>
      <c r="C220" s="225"/>
      <c r="D220" s="226" t="s">
        <v>135</v>
      </c>
      <c r="E220" s="227" t="s">
        <v>19</v>
      </c>
      <c r="F220" s="228" t="s">
        <v>314</v>
      </c>
      <c r="G220" s="225"/>
      <c r="H220" s="227" t="s">
        <v>19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135</v>
      </c>
      <c r="AU220" s="234" t="s">
        <v>83</v>
      </c>
      <c r="AV220" s="13" t="s">
        <v>81</v>
      </c>
      <c r="AW220" s="13" t="s">
        <v>33</v>
      </c>
      <c r="AX220" s="13" t="s">
        <v>73</v>
      </c>
      <c r="AY220" s="234" t="s">
        <v>124</v>
      </c>
    </row>
    <row r="221" s="14" customFormat="1">
      <c r="A221" s="14"/>
      <c r="B221" s="235"/>
      <c r="C221" s="236"/>
      <c r="D221" s="226" t="s">
        <v>135</v>
      </c>
      <c r="E221" s="237" t="s">
        <v>19</v>
      </c>
      <c r="F221" s="238" t="s">
        <v>315</v>
      </c>
      <c r="G221" s="236"/>
      <c r="H221" s="239">
        <v>684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135</v>
      </c>
      <c r="AU221" s="245" t="s">
        <v>83</v>
      </c>
      <c r="AV221" s="14" t="s">
        <v>83</v>
      </c>
      <c r="AW221" s="14" t="s">
        <v>33</v>
      </c>
      <c r="AX221" s="14" t="s">
        <v>73</v>
      </c>
      <c r="AY221" s="245" t="s">
        <v>124</v>
      </c>
    </row>
    <row r="222" s="15" customFormat="1">
      <c r="A222" s="15"/>
      <c r="B222" s="246"/>
      <c r="C222" s="247"/>
      <c r="D222" s="226" t="s">
        <v>135</v>
      </c>
      <c r="E222" s="248" t="s">
        <v>19</v>
      </c>
      <c r="F222" s="249" t="s">
        <v>154</v>
      </c>
      <c r="G222" s="247"/>
      <c r="H222" s="250">
        <v>7038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135</v>
      </c>
      <c r="AU222" s="256" t="s">
        <v>83</v>
      </c>
      <c r="AV222" s="15" t="s">
        <v>131</v>
      </c>
      <c r="AW222" s="15" t="s">
        <v>33</v>
      </c>
      <c r="AX222" s="15" t="s">
        <v>81</v>
      </c>
      <c r="AY222" s="256" t="s">
        <v>124</v>
      </c>
    </row>
    <row r="223" s="2" customFormat="1" ht="21.75" customHeight="1">
      <c r="A223" s="40"/>
      <c r="B223" s="41"/>
      <c r="C223" s="206" t="s">
        <v>316</v>
      </c>
      <c r="D223" s="206" t="s">
        <v>126</v>
      </c>
      <c r="E223" s="207" t="s">
        <v>317</v>
      </c>
      <c r="F223" s="208" t="s">
        <v>318</v>
      </c>
      <c r="G223" s="209" t="s">
        <v>129</v>
      </c>
      <c r="H223" s="210">
        <v>588</v>
      </c>
      <c r="I223" s="211"/>
      <c r="J223" s="212">
        <f>ROUND(I223*H223,1)</f>
        <v>0</v>
      </c>
      <c r="K223" s="208" t="s">
        <v>130</v>
      </c>
      <c r="L223" s="46"/>
      <c r="M223" s="213" t="s">
        <v>19</v>
      </c>
      <c r="N223" s="214" t="s">
        <v>44</v>
      </c>
      <c r="O223" s="86"/>
      <c r="P223" s="215">
        <f>O223*H223</f>
        <v>0</v>
      </c>
      <c r="Q223" s="215">
        <v>0.46000000000000002</v>
      </c>
      <c r="R223" s="215">
        <f>Q223*H223</f>
        <v>270.48000000000002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131</v>
      </c>
      <c r="AT223" s="217" t="s">
        <v>126</v>
      </c>
      <c r="AU223" s="217" t="s">
        <v>83</v>
      </c>
      <c r="AY223" s="19" t="s">
        <v>124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81</v>
      </c>
      <c r="BK223" s="218">
        <f>ROUND(I223*H223,1)</f>
        <v>0</v>
      </c>
      <c r="BL223" s="19" t="s">
        <v>131</v>
      </c>
      <c r="BM223" s="217" t="s">
        <v>319</v>
      </c>
    </row>
    <row r="224" s="2" customFormat="1">
      <c r="A224" s="40"/>
      <c r="B224" s="41"/>
      <c r="C224" s="42"/>
      <c r="D224" s="219" t="s">
        <v>133</v>
      </c>
      <c r="E224" s="42"/>
      <c r="F224" s="220" t="s">
        <v>320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133</v>
      </c>
      <c r="AU224" s="19" t="s">
        <v>83</v>
      </c>
    </row>
    <row r="225" s="13" customFormat="1">
      <c r="A225" s="13"/>
      <c r="B225" s="224"/>
      <c r="C225" s="225"/>
      <c r="D225" s="226" t="s">
        <v>135</v>
      </c>
      <c r="E225" s="227" t="s">
        <v>19</v>
      </c>
      <c r="F225" s="228" t="s">
        <v>321</v>
      </c>
      <c r="G225" s="225"/>
      <c r="H225" s="227" t="s">
        <v>19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135</v>
      </c>
      <c r="AU225" s="234" t="s">
        <v>83</v>
      </c>
      <c r="AV225" s="13" t="s">
        <v>81</v>
      </c>
      <c r="AW225" s="13" t="s">
        <v>33</v>
      </c>
      <c r="AX225" s="13" t="s">
        <v>73</v>
      </c>
      <c r="AY225" s="234" t="s">
        <v>124</v>
      </c>
    </row>
    <row r="226" s="14" customFormat="1">
      <c r="A226" s="14"/>
      <c r="B226" s="235"/>
      <c r="C226" s="236"/>
      <c r="D226" s="226" t="s">
        <v>135</v>
      </c>
      <c r="E226" s="237" t="s">
        <v>19</v>
      </c>
      <c r="F226" s="238" t="s">
        <v>322</v>
      </c>
      <c r="G226" s="236"/>
      <c r="H226" s="239">
        <v>168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135</v>
      </c>
      <c r="AU226" s="245" t="s">
        <v>83</v>
      </c>
      <c r="AV226" s="14" t="s">
        <v>83</v>
      </c>
      <c r="AW226" s="14" t="s">
        <v>33</v>
      </c>
      <c r="AX226" s="14" t="s">
        <v>73</v>
      </c>
      <c r="AY226" s="245" t="s">
        <v>124</v>
      </c>
    </row>
    <row r="227" s="13" customFormat="1">
      <c r="A227" s="13"/>
      <c r="B227" s="224"/>
      <c r="C227" s="225"/>
      <c r="D227" s="226" t="s">
        <v>135</v>
      </c>
      <c r="E227" s="227" t="s">
        <v>19</v>
      </c>
      <c r="F227" s="228" t="s">
        <v>323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135</v>
      </c>
      <c r="AU227" s="234" t="s">
        <v>83</v>
      </c>
      <c r="AV227" s="13" t="s">
        <v>81</v>
      </c>
      <c r="AW227" s="13" t="s">
        <v>33</v>
      </c>
      <c r="AX227" s="13" t="s">
        <v>73</v>
      </c>
      <c r="AY227" s="234" t="s">
        <v>124</v>
      </c>
    </row>
    <row r="228" s="14" customFormat="1">
      <c r="A228" s="14"/>
      <c r="B228" s="235"/>
      <c r="C228" s="236"/>
      <c r="D228" s="226" t="s">
        <v>135</v>
      </c>
      <c r="E228" s="237" t="s">
        <v>19</v>
      </c>
      <c r="F228" s="238" t="s">
        <v>324</v>
      </c>
      <c r="G228" s="236"/>
      <c r="H228" s="239">
        <v>420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135</v>
      </c>
      <c r="AU228" s="245" t="s">
        <v>83</v>
      </c>
      <c r="AV228" s="14" t="s">
        <v>83</v>
      </c>
      <c r="AW228" s="14" t="s">
        <v>33</v>
      </c>
      <c r="AX228" s="14" t="s">
        <v>73</v>
      </c>
      <c r="AY228" s="245" t="s">
        <v>124</v>
      </c>
    </row>
    <row r="229" s="15" customFormat="1">
      <c r="A229" s="15"/>
      <c r="B229" s="246"/>
      <c r="C229" s="247"/>
      <c r="D229" s="226" t="s">
        <v>135</v>
      </c>
      <c r="E229" s="248" t="s">
        <v>19</v>
      </c>
      <c r="F229" s="249" t="s">
        <v>154</v>
      </c>
      <c r="G229" s="247"/>
      <c r="H229" s="250">
        <v>588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135</v>
      </c>
      <c r="AU229" s="256" t="s">
        <v>83</v>
      </c>
      <c r="AV229" s="15" t="s">
        <v>131</v>
      </c>
      <c r="AW229" s="15" t="s">
        <v>33</v>
      </c>
      <c r="AX229" s="15" t="s">
        <v>81</v>
      </c>
      <c r="AY229" s="256" t="s">
        <v>124</v>
      </c>
    </row>
    <row r="230" s="2" customFormat="1" ht="24.15" customHeight="1">
      <c r="A230" s="40"/>
      <c r="B230" s="41"/>
      <c r="C230" s="206" t="s">
        <v>325</v>
      </c>
      <c r="D230" s="206" t="s">
        <v>126</v>
      </c>
      <c r="E230" s="207" t="s">
        <v>326</v>
      </c>
      <c r="F230" s="208" t="s">
        <v>327</v>
      </c>
      <c r="G230" s="209" t="s">
        <v>129</v>
      </c>
      <c r="H230" s="210">
        <v>3177</v>
      </c>
      <c r="I230" s="211"/>
      <c r="J230" s="212">
        <f>ROUND(I230*H230,1)</f>
        <v>0</v>
      </c>
      <c r="K230" s="208" t="s">
        <v>130</v>
      </c>
      <c r="L230" s="46"/>
      <c r="M230" s="213" t="s">
        <v>19</v>
      </c>
      <c r="N230" s="214" t="s">
        <v>44</v>
      </c>
      <c r="O230" s="86"/>
      <c r="P230" s="215">
        <f>O230*H230</f>
        <v>0</v>
      </c>
      <c r="Q230" s="215">
        <v>0.13188</v>
      </c>
      <c r="R230" s="215">
        <f>Q230*H230</f>
        <v>418.98275999999998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131</v>
      </c>
      <c r="AT230" s="217" t="s">
        <v>126</v>
      </c>
      <c r="AU230" s="217" t="s">
        <v>83</v>
      </c>
      <c r="AY230" s="19" t="s">
        <v>124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81</v>
      </c>
      <c r="BK230" s="218">
        <f>ROUND(I230*H230,1)</f>
        <v>0</v>
      </c>
      <c r="BL230" s="19" t="s">
        <v>131</v>
      </c>
      <c r="BM230" s="217" t="s">
        <v>328</v>
      </c>
    </row>
    <row r="231" s="2" customFormat="1">
      <c r="A231" s="40"/>
      <c r="B231" s="41"/>
      <c r="C231" s="42"/>
      <c r="D231" s="219" t="s">
        <v>133</v>
      </c>
      <c r="E231" s="42"/>
      <c r="F231" s="220" t="s">
        <v>329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133</v>
      </c>
      <c r="AU231" s="19" t="s">
        <v>83</v>
      </c>
    </row>
    <row r="232" s="13" customFormat="1">
      <c r="A232" s="13"/>
      <c r="B232" s="224"/>
      <c r="C232" s="225"/>
      <c r="D232" s="226" t="s">
        <v>135</v>
      </c>
      <c r="E232" s="227" t="s">
        <v>19</v>
      </c>
      <c r="F232" s="228" t="s">
        <v>330</v>
      </c>
      <c r="G232" s="225"/>
      <c r="H232" s="227" t="s">
        <v>19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135</v>
      </c>
      <c r="AU232" s="234" t="s">
        <v>83</v>
      </c>
      <c r="AV232" s="13" t="s">
        <v>81</v>
      </c>
      <c r="AW232" s="13" t="s">
        <v>33</v>
      </c>
      <c r="AX232" s="13" t="s">
        <v>73</v>
      </c>
      <c r="AY232" s="234" t="s">
        <v>124</v>
      </c>
    </row>
    <row r="233" s="14" customFormat="1">
      <c r="A233" s="14"/>
      <c r="B233" s="235"/>
      <c r="C233" s="236"/>
      <c r="D233" s="226" t="s">
        <v>135</v>
      </c>
      <c r="E233" s="237" t="s">
        <v>19</v>
      </c>
      <c r="F233" s="238" t="s">
        <v>313</v>
      </c>
      <c r="G233" s="236"/>
      <c r="H233" s="239">
        <v>3177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135</v>
      </c>
      <c r="AU233" s="245" t="s">
        <v>83</v>
      </c>
      <c r="AV233" s="14" t="s">
        <v>83</v>
      </c>
      <c r="AW233" s="14" t="s">
        <v>33</v>
      </c>
      <c r="AX233" s="14" t="s">
        <v>81</v>
      </c>
      <c r="AY233" s="245" t="s">
        <v>124</v>
      </c>
    </row>
    <row r="234" s="2" customFormat="1" ht="24.15" customHeight="1">
      <c r="A234" s="40"/>
      <c r="B234" s="41"/>
      <c r="C234" s="206" t="s">
        <v>331</v>
      </c>
      <c r="D234" s="206" t="s">
        <v>126</v>
      </c>
      <c r="E234" s="207" t="s">
        <v>332</v>
      </c>
      <c r="F234" s="208" t="s">
        <v>333</v>
      </c>
      <c r="G234" s="209" t="s">
        <v>129</v>
      </c>
      <c r="H234" s="210">
        <v>8</v>
      </c>
      <c r="I234" s="211"/>
      <c r="J234" s="212">
        <f>ROUND(I234*H234,1)</f>
        <v>0</v>
      </c>
      <c r="K234" s="208" t="s">
        <v>130</v>
      </c>
      <c r="L234" s="46"/>
      <c r="M234" s="213" t="s">
        <v>19</v>
      </c>
      <c r="N234" s="214" t="s">
        <v>44</v>
      </c>
      <c r="O234" s="86"/>
      <c r="P234" s="215">
        <f>O234*H234</f>
        <v>0</v>
      </c>
      <c r="Q234" s="215">
        <v>0.21099999999999999</v>
      </c>
      <c r="R234" s="215">
        <f>Q234*H234</f>
        <v>1.6879999999999999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131</v>
      </c>
      <c r="AT234" s="217" t="s">
        <v>126</v>
      </c>
      <c r="AU234" s="217" t="s">
        <v>83</v>
      </c>
      <c r="AY234" s="19" t="s">
        <v>124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81</v>
      </c>
      <c r="BK234" s="218">
        <f>ROUND(I234*H234,1)</f>
        <v>0</v>
      </c>
      <c r="BL234" s="19" t="s">
        <v>131</v>
      </c>
      <c r="BM234" s="217" t="s">
        <v>334</v>
      </c>
    </row>
    <row r="235" s="2" customFormat="1">
      <c r="A235" s="40"/>
      <c r="B235" s="41"/>
      <c r="C235" s="42"/>
      <c r="D235" s="219" t="s">
        <v>133</v>
      </c>
      <c r="E235" s="42"/>
      <c r="F235" s="220" t="s">
        <v>335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133</v>
      </c>
      <c r="AU235" s="19" t="s">
        <v>83</v>
      </c>
    </row>
    <row r="236" s="13" customFormat="1">
      <c r="A236" s="13"/>
      <c r="B236" s="224"/>
      <c r="C236" s="225"/>
      <c r="D236" s="226" t="s">
        <v>135</v>
      </c>
      <c r="E236" s="227" t="s">
        <v>19</v>
      </c>
      <c r="F236" s="228" t="s">
        <v>336</v>
      </c>
      <c r="G236" s="225"/>
      <c r="H236" s="227" t="s">
        <v>19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135</v>
      </c>
      <c r="AU236" s="234" t="s">
        <v>83</v>
      </c>
      <c r="AV236" s="13" t="s">
        <v>81</v>
      </c>
      <c r="AW236" s="13" t="s">
        <v>33</v>
      </c>
      <c r="AX236" s="13" t="s">
        <v>73</v>
      </c>
      <c r="AY236" s="234" t="s">
        <v>124</v>
      </c>
    </row>
    <row r="237" s="14" customFormat="1">
      <c r="A237" s="14"/>
      <c r="B237" s="235"/>
      <c r="C237" s="236"/>
      <c r="D237" s="226" t="s">
        <v>135</v>
      </c>
      <c r="E237" s="237" t="s">
        <v>19</v>
      </c>
      <c r="F237" s="238" t="s">
        <v>181</v>
      </c>
      <c r="G237" s="236"/>
      <c r="H237" s="239">
        <v>8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135</v>
      </c>
      <c r="AU237" s="245" t="s">
        <v>83</v>
      </c>
      <c r="AV237" s="14" t="s">
        <v>83</v>
      </c>
      <c r="AW237" s="14" t="s">
        <v>33</v>
      </c>
      <c r="AX237" s="14" t="s">
        <v>81</v>
      </c>
      <c r="AY237" s="245" t="s">
        <v>124</v>
      </c>
    </row>
    <row r="238" s="2" customFormat="1" ht="16.5" customHeight="1">
      <c r="A238" s="40"/>
      <c r="B238" s="41"/>
      <c r="C238" s="206" t="s">
        <v>337</v>
      </c>
      <c r="D238" s="206" t="s">
        <v>126</v>
      </c>
      <c r="E238" s="207" t="s">
        <v>338</v>
      </c>
      <c r="F238" s="208" t="s">
        <v>339</v>
      </c>
      <c r="G238" s="209" t="s">
        <v>129</v>
      </c>
      <c r="H238" s="210">
        <v>3185</v>
      </c>
      <c r="I238" s="211"/>
      <c r="J238" s="212">
        <f>ROUND(I238*H238,1)</f>
        <v>0</v>
      </c>
      <c r="K238" s="208" t="s">
        <v>130</v>
      </c>
      <c r="L238" s="46"/>
      <c r="M238" s="213" t="s">
        <v>19</v>
      </c>
      <c r="N238" s="214" t="s">
        <v>44</v>
      </c>
      <c r="O238" s="86"/>
      <c r="P238" s="215">
        <f>O238*H238</f>
        <v>0</v>
      </c>
      <c r="Q238" s="215">
        <v>0.00031</v>
      </c>
      <c r="R238" s="215">
        <f>Q238*H238</f>
        <v>0.98734999999999995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131</v>
      </c>
      <c r="AT238" s="217" t="s">
        <v>126</v>
      </c>
      <c r="AU238" s="217" t="s">
        <v>83</v>
      </c>
      <c r="AY238" s="19" t="s">
        <v>124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81</v>
      </c>
      <c r="BK238" s="218">
        <f>ROUND(I238*H238,1)</f>
        <v>0</v>
      </c>
      <c r="BL238" s="19" t="s">
        <v>131</v>
      </c>
      <c r="BM238" s="217" t="s">
        <v>340</v>
      </c>
    </row>
    <row r="239" s="2" customFormat="1">
      <c r="A239" s="40"/>
      <c r="B239" s="41"/>
      <c r="C239" s="42"/>
      <c r="D239" s="219" t="s">
        <v>133</v>
      </c>
      <c r="E239" s="42"/>
      <c r="F239" s="220" t="s">
        <v>341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133</v>
      </c>
      <c r="AU239" s="19" t="s">
        <v>83</v>
      </c>
    </row>
    <row r="240" s="13" customFormat="1">
      <c r="A240" s="13"/>
      <c r="B240" s="224"/>
      <c r="C240" s="225"/>
      <c r="D240" s="226" t="s">
        <v>135</v>
      </c>
      <c r="E240" s="227" t="s">
        <v>19</v>
      </c>
      <c r="F240" s="228" t="s">
        <v>330</v>
      </c>
      <c r="G240" s="225"/>
      <c r="H240" s="227" t="s">
        <v>19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135</v>
      </c>
      <c r="AU240" s="234" t="s">
        <v>83</v>
      </c>
      <c r="AV240" s="13" t="s">
        <v>81</v>
      </c>
      <c r="AW240" s="13" t="s">
        <v>33</v>
      </c>
      <c r="AX240" s="13" t="s">
        <v>73</v>
      </c>
      <c r="AY240" s="234" t="s">
        <v>124</v>
      </c>
    </row>
    <row r="241" s="14" customFormat="1">
      <c r="A241" s="14"/>
      <c r="B241" s="235"/>
      <c r="C241" s="236"/>
      <c r="D241" s="226" t="s">
        <v>135</v>
      </c>
      <c r="E241" s="237" t="s">
        <v>19</v>
      </c>
      <c r="F241" s="238" t="s">
        <v>313</v>
      </c>
      <c r="G241" s="236"/>
      <c r="H241" s="239">
        <v>3177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135</v>
      </c>
      <c r="AU241" s="245" t="s">
        <v>83</v>
      </c>
      <c r="AV241" s="14" t="s">
        <v>83</v>
      </c>
      <c r="AW241" s="14" t="s">
        <v>33</v>
      </c>
      <c r="AX241" s="14" t="s">
        <v>73</v>
      </c>
      <c r="AY241" s="245" t="s">
        <v>124</v>
      </c>
    </row>
    <row r="242" s="13" customFormat="1">
      <c r="A242" s="13"/>
      <c r="B242" s="224"/>
      <c r="C242" s="225"/>
      <c r="D242" s="226" t="s">
        <v>135</v>
      </c>
      <c r="E242" s="227" t="s">
        <v>19</v>
      </c>
      <c r="F242" s="228" t="s">
        <v>336</v>
      </c>
      <c r="G242" s="225"/>
      <c r="H242" s="227" t="s">
        <v>19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135</v>
      </c>
      <c r="AU242" s="234" t="s">
        <v>83</v>
      </c>
      <c r="AV242" s="13" t="s">
        <v>81</v>
      </c>
      <c r="AW242" s="13" t="s">
        <v>33</v>
      </c>
      <c r="AX242" s="13" t="s">
        <v>73</v>
      </c>
      <c r="AY242" s="234" t="s">
        <v>124</v>
      </c>
    </row>
    <row r="243" s="14" customFormat="1">
      <c r="A243" s="14"/>
      <c r="B243" s="235"/>
      <c r="C243" s="236"/>
      <c r="D243" s="226" t="s">
        <v>135</v>
      </c>
      <c r="E243" s="237" t="s">
        <v>19</v>
      </c>
      <c r="F243" s="238" t="s">
        <v>181</v>
      </c>
      <c r="G243" s="236"/>
      <c r="H243" s="239">
        <v>8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135</v>
      </c>
      <c r="AU243" s="245" t="s">
        <v>83</v>
      </c>
      <c r="AV243" s="14" t="s">
        <v>83</v>
      </c>
      <c r="AW243" s="14" t="s">
        <v>33</v>
      </c>
      <c r="AX243" s="14" t="s">
        <v>73</v>
      </c>
      <c r="AY243" s="245" t="s">
        <v>124</v>
      </c>
    </row>
    <row r="244" s="15" customFormat="1">
      <c r="A244" s="15"/>
      <c r="B244" s="246"/>
      <c r="C244" s="247"/>
      <c r="D244" s="226" t="s">
        <v>135</v>
      </c>
      <c r="E244" s="248" t="s">
        <v>19</v>
      </c>
      <c r="F244" s="249" t="s">
        <v>154</v>
      </c>
      <c r="G244" s="247"/>
      <c r="H244" s="250">
        <v>3185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135</v>
      </c>
      <c r="AU244" s="256" t="s">
        <v>83</v>
      </c>
      <c r="AV244" s="15" t="s">
        <v>131</v>
      </c>
      <c r="AW244" s="15" t="s">
        <v>33</v>
      </c>
      <c r="AX244" s="15" t="s">
        <v>81</v>
      </c>
      <c r="AY244" s="256" t="s">
        <v>124</v>
      </c>
    </row>
    <row r="245" s="2" customFormat="1" ht="16.5" customHeight="1">
      <c r="A245" s="40"/>
      <c r="B245" s="41"/>
      <c r="C245" s="206" t="s">
        <v>342</v>
      </c>
      <c r="D245" s="206" t="s">
        <v>126</v>
      </c>
      <c r="E245" s="207" t="s">
        <v>343</v>
      </c>
      <c r="F245" s="208" t="s">
        <v>344</v>
      </c>
      <c r="G245" s="209" t="s">
        <v>129</v>
      </c>
      <c r="H245" s="210">
        <v>6362</v>
      </c>
      <c r="I245" s="211"/>
      <c r="J245" s="212">
        <f>ROUND(I245*H245,1)</f>
        <v>0</v>
      </c>
      <c r="K245" s="208" t="s">
        <v>130</v>
      </c>
      <c r="L245" s="46"/>
      <c r="M245" s="213" t="s">
        <v>19</v>
      </c>
      <c r="N245" s="214" t="s">
        <v>44</v>
      </c>
      <c r="O245" s="86"/>
      <c r="P245" s="215">
        <f>O245*H245</f>
        <v>0</v>
      </c>
      <c r="Q245" s="215">
        <v>0.00071000000000000002</v>
      </c>
      <c r="R245" s="215">
        <f>Q245*H245</f>
        <v>4.5170200000000005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131</v>
      </c>
      <c r="AT245" s="217" t="s">
        <v>126</v>
      </c>
      <c r="AU245" s="217" t="s">
        <v>83</v>
      </c>
      <c r="AY245" s="19" t="s">
        <v>124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81</v>
      </c>
      <c r="BK245" s="218">
        <f>ROUND(I245*H245,1)</f>
        <v>0</v>
      </c>
      <c r="BL245" s="19" t="s">
        <v>131</v>
      </c>
      <c r="BM245" s="217" t="s">
        <v>345</v>
      </c>
    </row>
    <row r="246" s="2" customFormat="1">
      <c r="A246" s="40"/>
      <c r="B246" s="41"/>
      <c r="C246" s="42"/>
      <c r="D246" s="219" t="s">
        <v>133</v>
      </c>
      <c r="E246" s="42"/>
      <c r="F246" s="220" t="s">
        <v>346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133</v>
      </c>
      <c r="AU246" s="19" t="s">
        <v>83</v>
      </c>
    </row>
    <row r="247" s="13" customFormat="1">
      <c r="A247" s="13"/>
      <c r="B247" s="224"/>
      <c r="C247" s="225"/>
      <c r="D247" s="226" t="s">
        <v>135</v>
      </c>
      <c r="E247" s="227" t="s">
        <v>19</v>
      </c>
      <c r="F247" s="228" t="s">
        <v>330</v>
      </c>
      <c r="G247" s="225"/>
      <c r="H247" s="227" t="s">
        <v>19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135</v>
      </c>
      <c r="AU247" s="234" t="s">
        <v>83</v>
      </c>
      <c r="AV247" s="13" t="s">
        <v>81</v>
      </c>
      <c r="AW247" s="13" t="s">
        <v>33</v>
      </c>
      <c r="AX247" s="13" t="s">
        <v>73</v>
      </c>
      <c r="AY247" s="234" t="s">
        <v>124</v>
      </c>
    </row>
    <row r="248" s="14" customFormat="1">
      <c r="A248" s="14"/>
      <c r="B248" s="235"/>
      <c r="C248" s="236"/>
      <c r="D248" s="226" t="s">
        <v>135</v>
      </c>
      <c r="E248" s="237" t="s">
        <v>19</v>
      </c>
      <c r="F248" s="238" t="s">
        <v>347</v>
      </c>
      <c r="G248" s="236"/>
      <c r="H248" s="239">
        <v>6354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135</v>
      </c>
      <c r="AU248" s="245" t="s">
        <v>83</v>
      </c>
      <c r="AV248" s="14" t="s">
        <v>83</v>
      </c>
      <c r="AW248" s="14" t="s">
        <v>33</v>
      </c>
      <c r="AX248" s="14" t="s">
        <v>73</v>
      </c>
      <c r="AY248" s="245" t="s">
        <v>124</v>
      </c>
    </row>
    <row r="249" s="13" customFormat="1">
      <c r="A249" s="13"/>
      <c r="B249" s="224"/>
      <c r="C249" s="225"/>
      <c r="D249" s="226" t="s">
        <v>135</v>
      </c>
      <c r="E249" s="227" t="s">
        <v>19</v>
      </c>
      <c r="F249" s="228" t="s">
        <v>336</v>
      </c>
      <c r="G249" s="225"/>
      <c r="H249" s="227" t="s">
        <v>19</v>
      </c>
      <c r="I249" s="229"/>
      <c r="J249" s="225"/>
      <c r="K249" s="225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135</v>
      </c>
      <c r="AU249" s="234" t="s">
        <v>83</v>
      </c>
      <c r="AV249" s="13" t="s">
        <v>81</v>
      </c>
      <c r="AW249" s="13" t="s">
        <v>33</v>
      </c>
      <c r="AX249" s="13" t="s">
        <v>73</v>
      </c>
      <c r="AY249" s="234" t="s">
        <v>124</v>
      </c>
    </row>
    <row r="250" s="14" customFormat="1">
      <c r="A250" s="14"/>
      <c r="B250" s="235"/>
      <c r="C250" s="236"/>
      <c r="D250" s="226" t="s">
        <v>135</v>
      </c>
      <c r="E250" s="237" t="s">
        <v>19</v>
      </c>
      <c r="F250" s="238" t="s">
        <v>181</v>
      </c>
      <c r="G250" s="236"/>
      <c r="H250" s="239">
        <v>8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135</v>
      </c>
      <c r="AU250" s="245" t="s">
        <v>83</v>
      </c>
      <c r="AV250" s="14" t="s">
        <v>83</v>
      </c>
      <c r="AW250" s="14" t="s">
        <v>33</v>
      </c>
      <c r="AX250" s="14" t="s">
        <v>73</v>
      </c>
      <c r="AY250" s="245" t="s">
        <v>124</v>
      </c>
    </row>
    <row r="251" s="15" customFormat="1">
      <c r="A251" s="15"/>
      <c r="B251" s="246"/>
      <c r="C251" s="247"/>
      <c r="D251" s="226" t="s">
        <v>135</v>
      </c>
      <c r="E251" s="248" t="s">
        <v>19</v>
      </c>
      <c r="F251" s="249" t="s">
        <v>154</v>
      </c>
      <c r="G251" s="247"/>
      <c r="H251" s="250">
        <v>6362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135</v>
      </c>
      <c r="AU251" s="256" t="s">
        <v>83</v>
      </c>
      <c r="AV251" s="15" t="s">
        <v>131</v>
      </c>
      <c r="AW251" s="15" t="s">
        <v>33</v>
      </c>
      <c r="AX251" s="15" t="s">
        <v>81</v>
      </c>
      <c r="AY251" s="256" t="s">
        <v>124</v>
      </c>
    </row>
    <row r="252" s="2" customFormat="1" ht="24.15" customHeight="1">
      <c r="A252" s="40"/>
      <c r="B252" s="41"/>
      <c r="C252" s="206" t="s">
        <v>348</v>
      </c>
      <c r="D252" s="206" t="s">
        <v>126</v>
      </c>
      <c r="E252" s="207" t="s">
        <v>349</v>
      </c>
      <c r="F252" s="208" t="s">
        <v>350</v>
      </c>
      <c r="G252" s="209" t="s">
        <v>129</v>
      </c>
      <c r="H252" s="210">
        <v>3177</v>
      </c>
      <c r="I252" s="211"/>
      <c r="J252" s="212">
        <f>ROUND(I252*H252,1)</f>
        <v>0</v>
      </c>
      <c r="K252" s="208" t="s">
        <v>130</v>
      </c>
      <c r="L252" s="46"/>
      <c r="M252" s="213" t="s">
        <v>19</v>
      </c>
      <c r="N252" s="214" t="s">
        <v>44</v>
      </c>
      <c r="O252" s="86"/>
      <c r="P252" s="215">
        <f>O252*H252</f>
        <v>0</v>
      </c>
      <c r="Q252" s="215">
        <v>0.10373</v>
      </c>
      <c r="R252" s="215">
        <f>Q252*H252</f>
        <v>329.55020999999999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131</v>
      </c>
      <c r="AT252" s="217" t="s">
        <v>126</v>
      </c>
      <c r="AU252" s="217" t="s">
        <v>83</v>
      </c>
      <c r="AY252" s="19" t="s">
        <v>124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81</v>
      </c>
      <c r="BK252" s="218">
        <f>ROUND(I252*H252,1)</f>
        <v>0</v>
      </c>
      <c r="BL252" s="19" t="s">
        <v>131</v>
      </c>
      <c r="BM252" s="217" t="s">
        <v>351</v>
      </c>
    </row>
    <row r="253" s="2" customFormat="1">
      <c r="A253" s="40"/>
      <c r="B253" s="41"/>
      <c r="C253" s="42"/>
      <c r="D253" s="219" t="s">
        <v>133</v>
      </c>
      <c r="E253" s="42"/>
      <c r="F253" s="220" t="s">
        <v>352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133</v>
      </c>
      <c r="AU253" s="19" t="s">
        <v>83</v>
      </c>
    </row>
    <row r="254" s="13" customFormat="1">
      <c r="A254" s="13"/>
      <c r="B254" s="224"/>
      <c r="C254" s="225"/>
      <c r="D254" s="226" t="s">
        <v>135</v>
      </c>
      <c r="E254" s="227" t="s">
        <v>19</v>
      </c>
      <c r="F254" s="228" t="s">
        <v>330</v>
      </c>
      <c r="G254" s="225"/>
      <c r="H254" s="227" t="s">
        <v>19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135</v>
      </c>
      <c r="AU254" s="234" t="s">
        <v>83</v>
      </c>
      <c r="AV254" s="13" t="s">
        <v>81</v>
      </c>
      <c r="AW254" s="13" t="s">
        <v>33</v>
      </c>
      <c r="AX254" s="13" t="s">
        <v>73</v>
      </c>
      <c r="AY254" s="234" t="s">
        <v>124</v>
      </c>
    </row>
    <row r="255" s="14" customFormat="1">
      <c r="A255" s="14"/>
      <c r="B255" s="235"/>
      <c r="C255" s="236"/>
      <c r="D255" s="226" t="s">
        <v>135</v>
      </c>
      <c r="E255" s="237" t="s">
        <v>19</v>
      </c>
      <c r="F255" s="238" t="s">
        <v>313</v>
      </c>
      <c r="G255" s="236"/>
      <c r="H255" s="239">
        <v>3177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135</v>
      </c>
      <c r="AU255" s="245" t="s">
        <v>83</v>
      </c>
      <c r="AV255" s="14" t="s">
        <v>83</v>
      </c>
      <c r="AW255" s="14" t="s">
        <v>33</v>
      </c>
      <c r="AX255" s="14" t="s">
        <v>81</v>
      </c>
      <c r="AY255" s="245" t="s">
        <v>124</v>
      </c>
    </row>
    <row r="256" s="2" customFormat="1" ht="24.15" customHeight="1">
      <c r="A256" s="40"/>
      <c r="B256" s="41"/>
      <c r="C256" s="206" t="s">
        <v>353</v>
      </c>
      <c r="D256" s="206" t="s">
        <v>126</v>
      </c>
      <c r="E256" s="207" t="s">
        <v>354</v>
      </c>
      <c r="F256" s="208" t="s">
        <v>355</v>
      </c>
      <c r="G256" s="209" t="s">
        <v>129</v>
      </c>
      <c r="H256" s="210">
        <v>8</v>
      </c>
      <c r="I256" s="211"/>
      <c r="J256" s="212">
        <f>ROUND(I256*H256,1)</f>
        <v>0</v>
      </c>
      <c r="K256" s="208" t="s">
        <v>130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0.12966</v>
      </c>
      <c r="R256" s="215">
        <f>Q256*H256</f>
        <v>1.03728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131</v>
      </c>
      <c r="AT256" s="217" t="s">
        <v>126</v>
      </c>
      <c r="AU256" s="217" t="s">
        <v>83</v>
      </c>
      <c r="AY256" s="19" t="s">
        <v>124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81</v>
      </c>
      <c r="BK256" s="218">
        <f>ROUND(I256*H256,1)</f>
        <v>0</v>
      </c>
      <c r="BL256" s="19" t="s">
        <v>131</v>
      </c>
      <c r="BM256" s="217" t="s">
        <v>356</v>
      </c>
    </row>
    <row r="257" s="2" customFormat="1">
      <c r="A257" s="40"/>
      <c r="B257" s="41"/>
      <c r="C257" s="42"/>
      <c r="D257" s="219" t="s">
        <v>133</v>
      </c>
      <c r="E257" s="42"/>
      <c r="F257" s="220" t="s">
        <v>357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133</v>
      </c>
      <c r="AU257" s="19" t="s">
        <v>83</v>
      </c>
    </row>
    <row r="258" s="13" customFormat="1">
      <c r="A258" s="13"/>
      <c r="B258" s="224"/>
      <c r="C258" s="225"/>
      <c r="D258" s="226" t="s">
        <v>135</v>
      </c>
      <c r="E258" s="227" t="s">
        <v>19</v>
      </c>
      <c r="F258" s="228" t="s">
        <v>336</v>
      </c>
      <c r="G258" s="225"/>
      <c r="H258" s="227" t="s">
        <v>19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135</v>
      </c>
      <c r="AU258" s="234" t="s">
        <v>83</v>
      </c>
      <c r="AV258" s="13" t="s">
        <v>81</v>
      </c>
      <c r="AW258" s="13" t="s">
        <v>33</v>
      </c>
      <c r="AX258" s="13" t="s">
        <v>73</v>
      </c>
      <c r="AY258" s="234" t="s">
        <v>124</v>
      </c>
    </row>
    <row r="259" s="14" customFormat="1">
      <c r="A259" s="14"/>
      <c r="B259" s="235"/>
      <c r="C259" s="236"/>
      <c r="D259" s="226" t="s">
        <v>135</v>
      </c>
      <c r="E259" s="237" t="s">
        <v>19</v>
      </c>
      <c r="F259" s="238" t="s">
        <v>181</v>
      </c>
      <c r="G259" s="236"/>
      <c r="H259" s="239">
        <v>8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135</v>
      </c>
      <c r="AU259" s="245" t="s">
        <v>83</v>
      </c>
      <c r="AV259" s="14" t="s">
        <v>83</v>
      </c>
      <c r="AW259" s="14" t="s">
        <v>33</v>
      </c>
      <c r="AX259" s="14" t="s">
        <v>81</v>
      </c>
      <c r="AY259" s="245" t="s">
        <v>124</v>
      </c>
    </row>
    <row r="260" s="2" customFormat="1" ht="24.15" customHeight="1">
      <c r="A260" s="40"/>
      <c r="B260" s="41"/>
      <c r="C260" s="206" t="s">
        <v>358</v>
      </c>
      <c r="D260" s="206" t="s">
        <v>126</v>
      </c>
      <c r="E260" s="207" t="s">
        <v>359</v>
      </c>
      <c r="F260" s="208" t="s">
        <v>360</v>
      </c>
      <c r="G260" s="209" t="s">
        <v>129</v>
      </c>
      <c r="H260" s="210">
        <v>3177</v>
      </c>
      <c r="I260" s="211"/>
      <c r="J260" s="212">
        <f>ROUND(I260*H260,1)</f>
        <v>0</v>
      </c>
      <c r="K260" s="208" t="s">
        <v>130</v>
      </c>
      <c r="L260" s="46"/>
      <c r="M260" s="213" t="s">
        <v>19</v>
      </c>
      <c r="N260" s="214" t="s">
        <v>44</v>
      </c>
      <c r="O260" s="86"/>
      <c r="P260" s="215">
        <f>O260*H260</f>
        <v>0</v>
      </c>
      <c r="Q260" s="215">
        <v>0.15559000000000001</v>
      </c>
      <c r="R260" s="215">
        <f>Q260*H260</f>
        <v>494.30943000000002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131</v>
      </c>
      <c r="AT260" s="217" t="s">
        <v>126</v>
      </c>
      <c r="AU260" s="217" t="s">
        <v>83</v>
      </c>
      <c r="AY260" s="19" t="s">
        <v>124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81</v>
      </c>
      <c r="BK260" s="218">
        <f>ROUND(I260*H260,1)</f>
        <v>0</v>
      </c>
      <c r="BL260" s="19" t="s">
        <v>131</v>
      </c>
      <c r="BM260" s="217" t="s">
        <v>361</v>
      </c>
    </row>
    <row r="261" s="2" customFormat="1">
      <c r="A261" s="40"/>
      <c r="B261" s="41"/>
      <c r="C261" s="42"/>
      <c r="D261" s="219" t="s">
        <v>133</v>
      </c>
      <c r="E261" s="42"/>
      <c r="F261" s="220" t="s">
        <v>362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133</v>
      </c>
      <c r="AU261" s="19" t="s">
        <v>83</v>
      </c>
    </row>
    <row r="262" s="13" customFormat="1">
      <c r="A262" s="13"/>
      <c r="B262" s="224"/>
      <c r="C262" s="225"/>
      <c r="D262" s="226" t="s">
        <v>135</v>
      </c>
      <c r="E262" s="227" t="s">
        <v>19</v>
      </c>
      <c r="F262" s="228" t="s">
        <v>330</v>
      </c>
      <c r="G262" s="225"/>
      <c r="H262" s="227" t="s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135</v>
      </c>
      <c r="AU262" s="234" t="s">
        <v>83</v>
      </c>
      <c r="AV262" s="13" t="s">
        <v>81</v>
      </c>
      <c r="AW262" s="13" t="s">
        <v>33</v>
      </c>
      <c r="AX262" s="13" t="s">
        <v>73</v>
      </c>
      <c r="AY262" s="234" t="s">
        <v>124</v>
      </c>
    </row>
    <row r="263" s="14" customFormat="1">
      <c r="A263" s="14"/>
      <c r="B263" s="235"/>
      <c r="C263" s="236"/>
      <c r="D263" s="226" t="s">
        <v>135</v>
      </c>
      <c r="E263" s="237" t="s">
        <v>19</v>
      </c>
      <c r="F263" s="238" t="s">
        <v>313</v>
      </c>
      <c r="G263" s="236"/>
      <c r="H263" s="239">
        <v>3177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135</v>
      </c>
      <c r="AU263" s="245" t="s">
        <v>83</v>
      </c>
      <c r="AV263" s="14" t="s">
        <v>83</v>
      </c>
      <c r="AW263" s="14" t="s">
        <v>33</v>
      </c>
      <c r="AX263" s="14" t="s">
        <v>81</v>
      </c>
      <c r="AY263" s="245" t="s">
        <v>124</v>
      </c>
    </row>
    <row r="264" s="2" customFormat="1" ht="37.8" customHeight="1">
      <c r="A264" s="40"/>
      <c r="B264" s="41"/>
      <c r="C264" s="206" t="s">
        <v>363</v>
      </c>
      <c r="D264" s="206" t="s">
        <v>126</v>
      </c>
      <c r="E264" s="207" t="s">
        <v>364</v>
      </c>
      <c r="F264" s="208" t="s">
        <v>365</v>
      </c>
      <c r="G264" s="209" t="s">
        <v>129</v>
      </c>
      <c r="H264" s="210">
        <v>684</v>
      </c>
      <c r="I264" s="211"/>
      <c r="J264" s="212">
        <f>ROUND(I264*H264,1)</f>
        <v>0</v>
      </c>
      <c r="K264" s="208" t="s">
        <v>130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0.089219999999999994</v>
      </c>
      <c r="R264" s="215">
        <f>Q264*H264</f>
        <v>61.026479999999992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131</v>
      </c>
      <c r="AT264" s="217" t="s">
        <v>126</v>
      </c>
      <c r="AU264" s="217" t="s">
        <v>83</v>
      </c>
      <c r="AY264" s="19" t="s">
        <v>124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81</v>
      </c>
      <c r="BK264" s="218">
        <f>ROUND(I264*H264,1)</f>
        <v>0</v>
      </c>
      <c r="BL264" s="19" t="s">
        <v>131</v>
      </c>
      <c r="BM264" s="217" t="s">
        <v>366</v>
      </c>
    </row>
    <row r="265" s="2" customFormat="1">
      <c r="A265" s="40"/>
      <c r="B265" s="41"/>
      <c r="C265" s="42"/>
      <c r="D265" s="219" t="s">
        <v>133</v>
      </c>
      <c r="E265" s="42"/>
      <c r="F265" s="220" t="s">
        <v>367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133</v>
      </c>
      <c r="AU265" s="19" t="s">
        <v>83</v>
      </c>
    </row>
    <row r="266" s="13" customFormat="1">
      <c r="A266" s="13"/>
      <c r="B266" s="224"/>
      <c r="C266" s="225"/>
      <c r="D266" s="226" t="s">
        <v>135</v>
      </c>
      <c r="E266" s="227" t="s">
        <v>19</v>
      </c>
      <c r="F266" s="228" t="s">
        <v>368</v>
      </c>
      <c r="G266" s="225"/>
      <c r="H266" s="227" t="s">
        <v>19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135</v>
      </c>
      <c r="AU266" s="234" t="s">
        <v>83</v>
      </c>
      <c r="AV266" s="13" t="s">
        <v>81</v>
      </c>
      <c r="AW266" s="13" t="s">
        <v>33</v>
      </c>
      <c r="AX266" s="13" t="s">
        <v>73</v>
      </c>
      <c r="AY266" s="234" t="s">
        <v>124</v>
      </c>
    </row>
    <row r="267" s="14" customFormat="1">
      <c r="A267" s="14"/>
      <c r="B267" s="235"/>
      <c r="C267" s="236"/>
      <c r="D267" s="226" t="s">
        <v>135</v>
      </c>
      <c r="E267" s="237" t="s">
        <v>19</v>
      </c>
      <c r="F267" s="238" t="s">
        <v>315</v>
      </c>
      <c r="G267" s="236"/>
      <c r="H267" s="239">
        <v>684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135</v>
      </c>
      <c r="AU267" s="245" t="s">
        <v>83</v>
      </c>
      <c r="AV267" s="14" t="s">
        <v>83</v>
      </c>
      <c r="AW267" s="14" t="s">
        <v>33</v>
      </c>
      <c r="AX267" s="14" t="s">
        <v>81</v>
      </c>
      <c r="AY267" s="245" t="s">
        <v>124</v>
      </c>
    </row>
    <row r="268" s="2" customFormat="1" ht="16.5" customHeight="1">
      <c r="A268" s="40"/>
      <c r="B268" s="41"/>
      <c r="C268" s="257" t="s">
        <v>369</v>
      </c>
      <c r="D268" s="257" t="s">
        <v>255</v>
      </c>
      <c r="E268" s="258" t="s">
        <v>370</v>
      </c>
      <c r="F268" s="259" t="s">
        <v>371</v>
      </c>
      <c r="G268" s="260" t="s">
        <v>129</v>
      </c>
      <c r="H268" s="261">
        <v>677.71000000000004</v>
      </c>
      <c r="I268" s="262"/>
      <c r="J268" s="263">
        <f>ROUND(I268*H268,1)</f>
        <v>0</v>
      </c>
      <c r="K268" s="259" t="s">
        <v>130</v>
      </c>
      <c r="L268" s="264"/>
      <c r="M268" s="265" t="s">
        <v>19</v>
      </c>
      <c r="N268" s="266" t="s">
        <v>44</v>
      </c>
      <c r="O268" s="86"/>
      <c r="P268" s="215">
        <f>O268*H268</f>
        <v>0</v>
      </c>
      <c r="Q268" s="215">
        <v>0.13200000000000001</v>
      </c>
      <c r="R268" s="215">
        <f>Q268*H268</f>
        <v>89.457720000000009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181</v>
      </c>
      <c r="AT268" s="217" t="s">
        <v>255</v>
      </c>
      <c r="AU268" s="217" t="s">
        <v>83</v>
      </c>
      <c r="AY268" s="19" t="s">
        <v>124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81</v>
      </c>
      <c r="BK268" s="218">
        <f>ROUND(I268*H268,1)</f>
        <v>0</v>
      </c>
      <c r="BL268" s="19" t="s">
        <v>131</v>
      </c>
      <c r="BM268" s="217" t="s">
        <v>372</v>
      </c>
    </row>
    <row r="269" s="14" customFormat="1">
      <c r="A269" s="14"/>
      <c r="B269" s="235"/>
      <c r="C269" s="236"/>
      <c r="D269" s="226" t="s">
        <v>135</v>
      </c>
      <c r="E269" s="236"/>
      <c r="F269" s="238" t="s">
        <v>373</v>
      </c>
      <c r="G269" s="236"/>
      <c r="H269" s="239">
        <v>677.71000000000004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135</v>
      </c>
      <c r="AU269" s="245" t="s">
        <v>83</v>
      </c>
      <c r="AV269" s="14" t="s">
        <v>83</v>
      </c>
      <c r="AW269" s="14" t="s">
        <v>4</v>
      </c>
      <c r="AX269" s="14" t="s">
        <v>81</v>
      </c>
      <c r="AY269" s="245" t="s">
        <v>124</v>
      </c>
    </row>
    <row r="270" s="2" customFormat="1" ht="16.5" customHeight="1">
      <c r="A270" s="40"/>
      <c r="B270" s="41"/>
      <c r="C270" s="257" t="s">
        <v>374</v>
      </c>
      <c r="D270" s="257" t="s">
        <v>255</v>
      </c>
      <c r="E270" s="258" t="s">
        <v>375</v>
      </c>
      <c r="F270" s="259" t="s">
        <v>376</v>
      </c>
      <c r="G270" s="260" t="s">
        <v>129</v>
      </c>
      <c r="H270" s="261">
        <v>13.130000000000001</v>
      </c>
      <c r="I270" s="262"/>
      <c r="J270" s="263">
        <f>ROUND(I270*H270,1)</f>
        <v>0</v>
      </c>
      <c r="K270" s="259" t="s">
        <v>130</v>
      </c>
      <c r="L270" s="264"/>
      <c r="M270" s="265" t="s">
        <v>19</v>
      </c>
      <c r="N270" s="266" t="s">
        <v>44</v>
      </c>
      <c r="O270" s="86"/>
      <c r="P270" s="215">
        <f>O270*H270</f>
        <v>0</v>
      </c>
      <c r="Q270" s="215">
        <v>0.13100000000000001</v>
      </c>
      <c r="R270" s="215">
        <f>Q270*H270</f>
        <v>1.7200300000000002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181</v>
      </c>
      <c r="AT270" s="217" t="s">
        <v>255</v>
      </c>
      <c r="AU270" s="217" t="s">
        <v>83</v>
      </c>
      <c r="AY270" s="19" t="s">
        <v>124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81</v>
      </c>
      <c r="BK270" s="218">
        <f>ROUND(I270*H270,1)</f>
        <v>0</v>
      </c>
      <c r="BL270" s="19" t="s">
        <v>131</v>
      </c>
      <c r="BM270" s="217" t="s">
        <v>377</v>
      </c>
    </row>
    <row r="271" s="14" customFormat="1">
      <c r="A271" s="14"/>
      <c r="B271" s="235"/>
      <c r="C271" s="236"/>
      <c r="D271" s="226" t="s">
        <v>135</v>
      </c>
      <c r="E271" s="236"/>
      <c r="F271" s="238" t="s">
        <v>378</v>
      </c>
      <c r="G271" s="236"/>
      <c r="H271" s="239">
        <v>13.130000000000001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135</v>
      </c>
      <c r="AU271" s="245" t="s">
        <v>83</v>
      </c>
      <c r="AV271" s="14" t="s">
        <v>83</v>
      </c>
      <c r="AW271" s="14" t="s">
        <v>4</v>
      </c>
      <c r="AX271" s="14" t="s">
        <v>81</v>
      </c>
      <c r="AY271" s="245" t="s">
        <v>124</v>
      </c>
    </row>
    <row r="272" s="2" customFormat="1" ht="44.25" customHeight="1">
      <c r="A272" s="40"/>
      <c r="B272" s="41"/>
      <c r="C272" s="206" t="s">
        <v>379</v>
      </c>
      <c r="D272" s="206" t="s">
        <v>126</v>
      </c>
      <c r="E272" s="207" t="s">
        <v>380</v>
      </c>
      <c r="F272" s="208" t="s">
        <v>381</v>
      </c>
      <c r="G272" s="209" t="s">
        <v>129</v>
      </c>
      <c r="H272" s="210">
        <v>684</v>
      </c>
      <c r="I272" s="211"/>
      <c r="J272" s="212">
        <f>ROUND(I272*H272,1)</f>
        <v>0</v>
      </c>
      <c r="K272" s="208" t="s">
        <v>130</v>
      </c>
      <c r="L272" s="46"/>
      <c r="M272" s="213" t="s">
        <v>19</v>
      </c>
      <c r="N272" s="214" t="s">
        <v>44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131</v>
      </c>
      <c r="AT272" s="217" t="s">
        <v>126</v>
      </c>
      <c r="AU272" s="217" t="s">
        <v>83</v>
      </c>
      <c r="AY272" s="19" t="s">
        <v>124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81</v>
      </c>
      <c r="BK272" s="218">
        <f>ROUND(I272*H272,1)</f>
        <v>0</v>
      </c>
      <c r="BL272" s="19" t="s">
        <v>131</v>
      </c>
      <c r="BM272" s="217" t="s">
        <v>382</v>
      </c>
    </row>
    <row r="273" s="2" customFormat="1">
      <c r="A273" s="40"/>
      <c r="B273" s="41"/>
      <c r="C273" s="42"/>
      <c r="D273" s="219" t="s">
        <v>133</v>
      </c>
      <c r="E273" s="42"/>
      <c r="F273" s="220" t="s">
        <v>383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133</v>
      </c>
      <c r="AU273" s="19" t="s">
        <v>83</v>
      </c>
    </row>
    <row r="274" s="2" customFormat="1" ht="44.25" customHeight="1">
      <c r="A274" s="40"/>
      <c r="B274" s="41"/>
      <c r="C274" s="206" t="s">
        <v>384</v>
      </c>
      <c r="D274" s="206" t="s">
        <v>126</v>
      </c>
      <c r="E274" s="207" t="s">
        <v>385</v>
      </c>
      <c r="F274" s="208" t="s">
        <v>386</v>
      </c>
      <c r="G274" s="209" t="s">
        <v>129</v>
      </c>
      <c r="H274" s="210">
        <v>168</v>
      </c>
      <c r="I274" s="211"/>
      <c r="J274" s="212">
        <f>ROUND(I274*H274,1)</f>
        <v>0</v>
      </c>
      <c r="K274" s="208" t="s">
        <v>130</v>
      </c>
      <c r="L274" s="46"/>
      <c r="M274" s="213" t="s">
        <v>19</v>
      </c>
      <c r="N274" s="214" t="s">
        <v>44</v>
      </c>
      <c r="O274" s="86"/>
      <c r="P274" s="215">
        <f>O274*H274</f>
        <v>0</v>
      </c>
      <c r="Q274" s="215">
        <v>0.11162</v>
      </c>
      <c r="R274" s="215">
        <f>Q274*H274</f>
        <v>18.75216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131</v>
      </c>
      <c r="AT274" s="217" t="s">
        <v>126</v>
      </c>
      <c r="AU274" s="217" t="s">
        <v>83</v>
      </c>
      <c r="AY274" s="19" t="s">
        <v>124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81</v>
      </c>
      <c r="BK274" s="218">
        <f>ROUND(I274*H274,1)</f>
        <v>0</v>
      </c>
      <c r="BL274" s="19" t="s">
        <v>131</v>
      </c>
      <c r="BM274" s="217" t="s">
        <v>387</v>
      </c>
    </row>
    <row r="275" s="2" customFormat="1">
      <c r="A275" s="40"/>
      <c r="B275" s="41"/>
      <c r="C275" s="42"/>
      <c r="D275" s="219" t="s">
        <v>133</v>
      </c>
      <c r="E275" s="42"/>
      <c r="F275" s="220" t="s">
        <v>388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133</v>
      </c>
      <c r="AU275" s="19" t="s">
        <v>83</v>
      </c>
    </row>
    <row r="276" s="13" customFormat="1">
      <c r="A276" s="13"/>
      <c r="B276" s="224"/>
      <c r="C276" s="225"/>
      <c r="D276" s="226" t="s">
        <v>135</v>
      </c>
      <c r="E276" s="227" t="s">
        <v>19</v>
      </c>
      <c r="F276" s="228" t="s">
        <v>389</v>
      </c>
      <c r="G276" s="225"/>
      <c r="H276" s="227" t="s">
        <v>19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135</v>
      </c>
      <c r="AU276" s="234" t="s">
        <v>83</v>
      </c>
      <c r="AV276" s="13" t="s">
        <v>81</v>
      </c>
      <c r="AW276" s="13" t="s">
        <v>33</v>
      </c>
      <c r="AX276" s="13" t="s">
        <v>73</v>
      </c>
      <c r="AY276" s="234" t="s">
        <v>124</v>
      </c>
    </row>
    <row r="277" s="14" customFormat="1">
      <c r="A277" s="14"/>
      <c r="B277" s="235"/>
      <c r="C277" s="236"/>
      <c r="D277" s="226" t="s">
        <v>135</v>
      </c>
      <c r="E277" s="237" t="s">
        <v>19</v>
      </c>
      <c r="F277" s="238" t="s">
        <v>322</v>
      </c>
      <c r="G277" s="236"/>
      <c r="H277" s="239">
        <v>168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135</v>
      </c>
      <c r="AU277" s="245" t="s">
        <v>83</v>
      </c>
      <c r="AV277" s="14" t="s">
        <v>83</v>
      </c>
      <c r="AW277" s="14" t="s">
        <v>33</v>
      </c>
      <c r="AX277" s="14" t="s">
        <v>81</v>
      </c>
      <c r="AY277" s="245" t="s">
        <v>124</v>
      </c>
    </row>
    <row r="278" s="2" customFormat="1" ht="16.5" customHeight="1">
      <c r="A278" s="40"/>
      <c r="B278" s="41"/>
      <c r="C278" s="257" t="s">
        <v>390</v>
      </c>
      <c r="D278" s="257" t="s">
        <v>255</v>
      </c>
      <c r="E278" s="258" t="s">
        <v>391</v>
      </c>
      <c r="F278" s="259" t="s">
        <v>392</v>
      </c>
      <c r="G278" s="260" t="s">
        <v>129</v>
      </c>
      <c r="H278" s="261">
        <v>171.36000000000001</v>
      </c>
      <c r="I278" s="262"/>
      <c r="J278" s="263">
        <f>ROUND(I278*H278,1)</f>
        <v>0</v>
      </c>
      <c r="K278" s="259" t="s">
        <v>130</v>
      </c>
      <c r="L278" s="264"/>
      <c r="M278" s="265" t="s">
        <v>19</v>
      </c>
      <c r="N278" s="266" t="s">
        <v>44</v>
      </c>
      <c r="O278" s="86"/>
      <c r="P278" s="215">
        <f>O278*H278</f>
        <v>0</v>
      </c>
      <c r="Q278" s="215">
        <v>0.17599999999999999</v>
      </c>
      <c r="R278" s="215">
        <f>Q278*H278</f>
        <v>30.15936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181</v>
      </c>
      <c r="AT278" s="217" t="s">
        <v>255</v>
      </c>
      <c r="AU278" s="217" t="s">
        <v>83</v>
      </c>
      <c r="AY278" s="19" t="s">
        <v>124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81</v>
      </c>
      <c r="BK278" s="218">
        <f>ROUND(I278*H278,1)</f>
        <v>0</v>
      </c>
      <c r="BL278" s="19" t="s">
        <v>131</v>
      </c>
      <c r="BM278" s="217" t="s">
        <v>393</v>
      </c>
    </row>
    <row r="279" s="14" customFormat="1">
      <c r="A279" s="14"/>
      <c r="B279" s="235"/>
      <c r="C279" s="236"/>
      <c r="D279" s="226" t="s">
        <v>135</v>
      </c>
      <c r="E279" s="236"/>
      <c r="F279" s="238" t="s">
        <v>394</v>
      </c>
      <c r="G279" s="236"/>
      <c r="H279" s="239">
        <v>171.36000000000001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135</v>
      </c>
      <c r="AU279" s="245" t="s">
        <v>83</v>
      </c>
      <c r="AV279" s="14" t="s">
        <v>83</v>
      </c>
      <c r="AW279" s="14" t="s">
        <v>4</v>
      </c>
      <c r="AX279" s="14" t="s">
        <v>81</v>
      </c>
      <c r="AY279" s="245" t="s">
        <v>124</v>
      </c>
    </row>
    <row r="280" s="2" customFormat="1" ht="37.8" customHeight="1">
      <c r="A280" s="40"/>
      <c r="B280" s="41"/>
      <c r="C280" s="206" t="s">
        <v>395</v>
      </c>
      <c r="D280" s="206" t="s">
        <v>126</v>
      </c>
      <c r="E280" s="207" t="s">
        <v>396</v>
      </c>
      <c r="F280" s="208" t="s">
        <v>397</v>
      </c>
      <c r="G280" s="209" t="s">
        <v>129</v>
      </c>
      <c r="H280" s="210">
        <v>420</v>
      </c>
      <c r="I280" s="211"/>
      <c r="J280" s="212">
        <f>ROUND(I280*H280,1)</f>
        <v>0</v>
      </c>
      <c r="K280" s="208" t="s">
        <v>130</v>
      </c>
      <c r="L280" s="46"/>
      <c r="M280" s="213" t="s">
        <v>19</v>
      </c>
      <c r="N280" s="214" t="s">
        <v>44</v>
      </c>
      <c r="O280" s="86"/>
      <c r="P280" s="215">
        <f>O280*H280</f>
        <v>0</v>
      </c>
      <c r="Q280" s="215">
        <v>0.098000000000000004</v>
      </c>
      <c r="R280" s="215">
        <f>Q280*H280</f>
        <v>41.160000000000004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131</v>
      </c>
      <c r="AT280" s="217" t="s">
        <v>126</v>
      </c>
      <c r="AU280" s="217" t="s">
        <v>83</v>
      </c>
      <c r="AY280" s="19" t="s">
        <v>124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81</v>
      </c>
      <c r="BK280" s="218">
        <f>ROUND(I280*H280,1)</f>
        <v>0</v>
      </c>
      <c r="BL280" s="19" t="s">
        <v>131</v>
      </c>
      <c r="BM280" s="217" t="s">
        <v>398</v>
      </c>
    </row>
    <row r="281" s="2" customFormat="1">
      <c r="A281" s="40"/>
      <c r="B281" s="41"/>
      <c r="C281" s="42"/>
      <c r="D281" s="219" t="s">
        <v>133</v>
      </c>
      <c r="E281" s="42"/>
      <c r="F281" s="220" t="s">
        <v>399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133</v>
      </c>
      <c r="AU281" s="19" t="s">
        <v>83</v>
      </c>
    </row>
    <row r="282" s="13" customFormat="1">
      <c r="A282" s="13"/>
      <c r="B282" s="224"/>
      <c r="C282" s="225"/>
      <c r="D282" s="226" t="s">
        <v>135</v>
      </c>
      <c r="E282" s="227" t="s">
        <v>19</v>
      </c>
      <c r="F282" s="228" t="s">
        <v>400</v>
      </c>
      <c r="G282" s="225"/>
      <c r="H282" s="227" t="s">
        <v>19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135</v>
      </c>
      <c r="AU282" s="234" t="s">
        <v>83</v>
      </c>
      <c r="AV282" s="13" t="s">
        <v>81</v>
      </c>
      <c r="AW282" s="13" t="s">
        <v>33</v>
      </c>
      <c r="AX282" s="13" t="s">
        <v>73</v>
      </c>
      <c r="AY282" s="234" t="s">
        <v>124</v>
      </c>
    </row>
    <row r="283" s="14" customFormat="1">
      <c r="A283" s="14"/>
      <c r="B283" s="235"/>
      <c r="C283" s="236"/>
      <c r="D283" s="226" t="s">
        <v>135</v>
      </c>
      <c r="E283" s="237" t="s">
        <v>19</v>
      </c>
      <c r="F283" s="238" t="s">
        <v>324</v>
      </c>
      <c r="G283" s="236"/>
      <c r="H283" s="239">
        <v>420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135</v>
      </c>
      <c r="AU283" s="245" t="s">
        <v>83</v>
      </c>
      <c r="AV283" s="14" t="s">
        <v>83</v>
      </c>
      <c r="AW283" s="14" t="s">
        <v>33</v>
      </c>
      <c r="AX283" s="14" t="s">
        <v>81</v>
      </c>
      <c r="AY283" s="245" t="s">
        <v>124</v>
      </c>
    </row>
    <row r="284" s="2" customFormat="1" ht="16.5" customHeight="1">
      <c r="A284" s="40"/>
      <c r="B284" s="41"/>
      <c r="C284" s="257" t="s">
        <v>401</v>
      </c>
      <c r="D284" s="257" t="s">
        <v>255</v>
      </c>
      <c r="E284" s="258" t="s">
        <v>402</v>
      </c>
      <c r="F284" s="259" t="s">
        <v>403</v>
      </c>
      <c r="G284" s="260" t="s">
        <v>129</v>
      </c>
      <c r="H284" s="261">
        <v>424.19999999999999</v>
      </c>
      <c r="I284" s="262"/>
      <c r="J284" s="263">
        <f>ROUND(I284*H284,1)</f>
        <v>0</v>
      </c>
      <c r="K284" s="259" t="s">
        <v>130</v>
      </c>
      <c r="L284" s="264"/>
      <c r="M284" s="265" t="s">
        <v>19</v>
      </c>
      <c r="N284" s="266" t="s">
        <v>44</v>
      </c>
      <c r="O284" s="86"/>
      <c r="P284" s="215">
        <f>O284*H284</f>
        <v>0</v>
      </c>
      <c r="Q284" s="215">
        <v>0.108</v>
      </c>
      <c r="R284" s="215">
        <f>Q284*H284</f>
        <v>45.813600000000001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181</v>
      </c>
      <c r="AT284" s="217" t="s">
        <v>255</v>
      </c>
      <c r="AU284" s="217" t="s">
        <v>83</v>
      </c>
      <c r="AY284" s="19" t="s">
        <v>124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81</v>
      </c>
      <c r="BK284" s="218">
        <f>ROUND(I284*H284,1)</f>
        <v>0</v>
      </c>
      <c r="BL284" s="19" t="s">
        <v>131</v>
      </c>
      <c r="BM284" s="217" t="s">
        <v>404</v>
      </c>
    </row>
    <row r="285" s="14" customFormat="1">
      <c r="A285" s="14"/>
      <c r="B285" s="235"/>
      <c r="C285" s="236"/>
      <c r="D285" s="226" t="s">
        <v>135</v>
      </c>
      <c r="E285" s="237" t="s">
        <v>19</v>
      </c>
      <c r="F285" s="238" t="s">
        <v>324</v>
      </c>
      <c r="G285" s="236"/>
      <c r="H285" s="239">
        <v>420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135</v>
      </c>
      <c r="AU285" s="245" t="s">
        <v>83</v>
      </c>
      <c r="AV285" s="14" t="s">
        <v>83</v>
      </c>
      <c r="AW285" s="14" t="s">
        <v>33</v>
      </c>
      <c r="AX285" s="14" t="s">
        <v>81</v>
      </c>
      <c r="AY285" s="245" t="s">
        <v>124</v>
      </c>
    </row>
    <row r="286" s="14" customFormat="1">
      <c r="A286" s="14"/>
      <c r="B286" s="235"/>
      <c r="C286" s="236"/>
      <c r="D286" s="226" t="s">
        <v>135</v>
      </c>
      <c r="E286" s="236"/>
      <c r="F286" s="238" t="s">
        <v>405</v>
      </c>
      <c r="G286" s="236"/>
      <c r="H286" s="239">
        <v>424.19999999999999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135</v>
      </c>
      <c r="AU286" s="245" t="s">
        <v>83</v>
      </c>
      <c r="AV286" s="14" t="s">
        <v>83</v>
      </c>
      <c r="AW286" s="14" t="s">
        <v>4</v>
      </c>
      <c r="AX286" s="14" t="s">
        <v>81</v>
      </c>
      <c r="AY286" s="245" t="s">
        <v>124</v>
      </c>
    </row>
    <row r="287" s="12" customFormat="1" ht="22.8" customHeight="1">
      <c r="A287" s="12"/>
      <c r="B287" s="190"/>
      <c r="C287" s="191"/>
      <c r="D287" s="192" t="s">
        <v>72</v>
      </c>
      <c r="E287" s="204" t="s">
        <v>181</v>
      </c>
      <c r="F287" s="204" t="s">
        <v>406</v>
      </c>
      <c r="G287" s="191"/>
      <c r="H287" s="191"/>
      <c r="I287" s="194"/>
      <c r="J287" s="205">
        <f>BK287</f>
        <v>0</v>
      </c>
      <c r="K287" s="191"/>
      <c r="L287" s="196"/>
      <c r="M287" s="197"/>
      <c r="N287" s="198"/>
      <c r="O287" s="198"/>
      <c r="P287" s="199">
        <f>SUM(P288:P314)</f>
        <v>0</v>
      </c>
      <c r="Q287" s="198"/>
      <c r="R287" s="199">
        <f>SUM(R288:R314)</f>
        <v>12.47025</v>
      </c>
      <c r="S287" s="198"/>
      <c r="T287" s="200">
        <f>SUM(T288:T314)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81</v>
      </c>
      <c r="AT287" s="202" t="s">
        <v>72</v>
      </c>
      <c r="AU287" s="202" t="s">
        <v>81</v>
      </c>
      <c r="AY287" s="201" t="s">
        <v>124</v>
      </c>
      <c r="BK287" s="203">
        <f>SUM(BK288:BK314)</f>
        <v>0</v>
      </c>
    </row>
    <row r="288" s="2" customFormat="1" ht="24.15" customHeight="1">
      <c r="A288" s="40"/>
      <c r="B288" s="41"/>
      <c r="C288" s="206" t="s">
        <v>407</v>
      </c>
      <c r="D288" s="206" t="s">
        <v>126</v>
      </c>
      <c r="E288" s="207" t="s">
        <v>408</v>
      </c>
      <c r="F288" s="208" t="s">
        <v>409</v>
      </c>
      <c r="G288" s="209" t="s">
        <v>162</v>
      </c>
      <c r="H288" s="210">
        <v>70</v>
      </c>
      <c r="I288" s="211"/>
      <c r="J288" s="212">
        <f>ROUND(I288*H288,1)</f>
        <v>0</v>
      </c>
      <c r="K288" s="208" t="s">
        <v>19</v>
      </c>
      <c r="L288" s="46"/>
      <c r="M288" s="213" t="s">
        <v>19</v>
      </c>
      <c r="N288" s="214" t="s">
        <v>44</v>
      </c>
      <c r="O288" s="86"/>
      <c r="P288" s="215">
        <f>O288*H288</f>
        <v>0</v>
      </c>
      <c r="Q288" s="215">
        <v>0.0027599999999999999</v>
      </c>
      <c r="R288" s="215">
        <f>Q288*H288</f>
        <v>0.19319999999999998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131</v>
      </c>
      <c r="AT288" s="217" t="s">
        <v>126</v>
      </c>
      <c r="AU288" s="217" t="s">
        <v>83</v>
      </c>
      <c r="AY288" s="19" t="s">
        <v>124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81</v>
      </c>
      <c r="BK288" s="218">
        <f>ROUND(I288*H288,1)</f>
        <v>0</v>
      </c>
      <c r="BL288" s="19" t="s">
        <v>131</v>
      </c>
      <c r="BM288" s="217" t="s">
        <v>410</v>
      </c>
    </row>
    <row r="289" s="14" customFormat="1">
      <c r="A289" s="14"/>
      <c r="B289" s="235"/>
      <c r="C289" s="236"/>
      <c r="D289" s="226" t="s">
        <v>135</v>
      </c>
      <c r="E289" s="237" t="s">
        <v>19</v>
      </c>
      <c r="F289" s="238" t="s">
        <v>411</v>
      </c>
      <c r="G289" s="236"/>
      <c r="H289" s="239">
        <v>70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135</v>
      </c>
      <c r="AU289" s="245" t="s">
        <v>83</v>
      </c>
      <c r="AV289" s="14" t="s">
        <v>83</v>
      </c>
      <c r="AW289" s="14" t="s">
        <v>33</v>
      </c>
      <c r="AX289" s="14" t="s">
        <v>81</v>
      </c>
      <c r="AY289" s="245" t="s">
        <v>124</v>
      </c>
    </row>
    <row r="290" s="2" customFormat="1" ht="16.5" customHeight="1">
      <c r="A290" s="40"/>
      <c r="B290" s="41"/>
      <c r="C290" s="206" t="s">
        <v>412</v>
      </c>
      <c r="D290" s="206" t="s">
        <v>126</v>
      </c>
      <c r="E290" s="207" t="s">
        <v>413</v>
      </c>
      <c r="F290" s="208" t="s">
        <v>414</v>
      </c>
      <c r="G290" s="209" t="s">
        <v>162</v>
      </c>
      <c r="H290" s="210">
        <v>70</v>
      </c>
      <c r="I290" s="211"/>
      <c r="J290" s="212">
        <f>ROUND(I290*H290,1)</f>
        <v>0</v>
      </c>
      <c r="K290" s="208" t="s">
        <v>130</v>
      </c>
      <c r="L290" s="46"/>
      <c r="M290" s="213" t="s">
        <v>19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131</v>
      </c>
      <c r="AT290" s="217" t="s">
        <v>126</v>
      </c>
      <c r="AU290" s="217" t="s">
        <v>83</v>
      </c>
      <c r="AY290" s="19" t="s">
        <v>124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81</v>
      </c>
      <c r="BK290" s="218">
        <f>ROUND(I290*H290,1)</f>
        <v>0</v>
      </c>
      <c r="BL290" s="19" t="s">
        <v>131</v>
      </c>
      <c r="BM290" s="217" t="s">
        <v>415</v>
      </c>
    </row>
    <row r="291" s="2" customFormat="1">
      <c r="A291" s="40"/>
      <c r="B291" s="41"/>
      <c r="C291" s="42"/>
      <c r="D291" s="219" t="s">
        <v>133</v>
      </c>
      <c r="E291" s="42"/>
      <c r="F291" s="220" t="s">
        <v>416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133</v>
      </c>
      <c r="AU291" s="19" t="s">
        <v>83</v>
      </c>
    </row>
    <row r="292" s="14" customFormat="1">
      <c r="A292" s="14"/>
      <c r="B292" s="235"/>
      <c r="C292" s="236"/>
      <c r="D292" s="226" t="s">
        <v>135</v>
      </c>
      <c r="E292" s="237" t="s">
        <v>19</v>
      </c>
      <c r="F292" s="238" t="s">
        <v>411</v>
      </c>
      <c r="G292" s="236"/>
      <c r="H292" s="239">
        <v>70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135</v>
      </c>
      <c r="AU292" s="245" t="s">
        <v>83</v>
      </c>
      <c r="AV292" s="14" t="s">
        <v>83</v>
      </c>
      <c r="AW292" s="14" t="s">
        <v>33</v>
      </c>
      <c r="AX292" s="14" t="s">
        <v>81</v>
      </c>
      <c r="AY292" s="245" t="s">
        <v>124</v>
      </c>
    </row>
    <row r="293" s="2" customFormat="1" ht="24.15" customHeight="1">
      <c r="A293" s="40"/>
      <c r="B293" s="41"/>
      <c r="C293" s="206" t="s">
        <v>417</v>
      </c>
      <c r="D293" s="206" t="s">
        <v>126</v>
      </c>
      <c r="E293" s="207" t="s">
        <v>418</v>
      </c>
      <c r="F293" s="208" t="s">
        <v>419</v>
      </c>
      <c r="G293" s="209" t="s">
        <v>420</v>
      </c>
      <c r="H293" s="210">
        <v>1</v>
      </c>
      <c r="I293" s="211"/>
      <c r="J293" s="212">
        <f>ROUND(I293*H293,1)</f>
        <v>0</v>
      </c>
      <c r="K293" s="208" t="s">
        <v>130</v>
      </c>
      <c r="L293" s="46"/>
      <c r="M293" s="213" t="s">
        <v>19</v>
      </c>
      <c r="N293" s="214" t="s">
        <v>44</v>
      </c>
      <c r="O293" s="86"/>
      <c r="P293" s="215">
        <f>O293*H293</f>
        <v>0</v>
      </c>
      <c r="Q293" s="215">
        <v>1.92655</v>
      </c>
      <c r="R293" s="215">
        <f>Q293*H293</f>
        <v>1.92655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131</v>
      </c>
      <c r="AT293" s="217" t="s">
        <v>126</v>
      </c>
      <c r="AU293" s="217" t="s">
        <v>83</v>
      </c>
      <c r="AY293" s="19" t="s">
        <v>124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81</v>
      </c>
      <c r="BK293" s="218">
        <f>ROUND(I293*H293,1)</f>
        <v>0</v>
      </c>
      <c r="BL293" s="19" t="s">
        <v>131</v>
      </c>
      <c r="BM293" s="217" t="s">
        <v>421</v>
      </c>
    </row>
    <row r="294" s="2" customFormat="1">
      <c r="A294" s="40"/>
      <c r="B294" s="41"/>
      <c r="C294" s="42"/>
      <c r="D294" s="219" t="s">
        <v>133</v>
      </c>
      <c r="E294" s="42"/>
      <c r="F294" s="220" t="s">
        <v>422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133</v>
      </c>
      <c r="AU294" s="19" t="s">
        <v>83</v>
      </c>
    </row>
    <row r="295" s="2" customFormat="1" ht="16.5" customHeight="1">
      <c r="A295" s="40"/>
      <c r="B295" s="41"/>
      <c r="C295" s="257" t="s">
        <v>423</v>
      </c>
      <c r="D295" s="257" t="s">
        <v>255</v>
      </c>
      <c r="E295" s="258" t="s">
        <v>424</v>
      </c>
      <c r="F295" s="259" t="s">
        <v>425</v>
      </c>
      <c r="G295" s="260" t="s">
        <v>420</v>
      </c>
      <c r="H295" s="261">
        <v>1</v>
      </c>
      <c r="I295" s="262"/>
      <c r="J295" s="263">
        <f>ROUND(I295*H295,1)</f>
        <v>0</v>
      </c>
      <c r="K295" s="259" t="s">
        <v>130</v>
      </c>
      <c r="L295" s="264"/>
      <c r="M295" s="265" t="s">
        <v>19</v>
      </c>
      <c r="N295" s="266" t="s">
        <v>44</v>
      </c>
      <c r="O295" s="86"/>
      <c r="P295" s="215">
        <f>O295*H295</f>
        <v>0</v>
      </c>
      <c r="Q295" s="215">
        <v>1.817</v>
      </c>
      <c r="R295" s="215">
        <f>Q295*H295</f>
        <v>1.817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181</v>
      </c>
      <c r="AT295" s="217" t="s">
        <v>255</v>
      </c>
      <c r="AU295" s="217" t="s">
        <v>83</v>
      </c>
      <c r="AY295" s="19" t="s">
        <v>124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81</v>
      </c>
      <c r="BK295" s="218">
        <f>ROUND(I295*H295,1)</f>
        <v>0</v>
      </c>
      <c r="BL295" s="19" t="s">
        <v>131</v>
      </c>
      <c r="BM295" s="217" t="s">
        <v>426</v>
      </c>
    </row>
    <row r="296" s="2" customFormat="1" ht="16.5" customHeight="1">
      <c r="A296" s="40"/>
      <c r="B296" s="41"/>
      <c r="C296" s="257" t="s">
        <v>427</v>
      </c>
      <c r="D296" s="257" t="s">
        <v>255</v>
      </c>
      <c r="E296" s="258" t="s">
        <v>428</v>
      </c>
      <c r="F296" s="259" t="s">
        <v>429</v>
      </c>
      <c r="G296" s="260" t="s">
        <v>420</v>
      </c>
      <c r="H296" s="261">
        <v>1</v>
      </c>
      <c r="I296" s="262"/>
      <c r="J296" s="263">
        <f>ROUND(I296*H296,1)</f>
        <v>0</v>
      </c>
      <c r="K296" s="259" t="s">
        <v>19</v>
      </c>
      <c r="L296" s="264"/>
      <c r="M296" s="265" t="s">
        <v>19</v>
      </c>
      <c r="N296" s="266" t="s">
        <v>44</v>
      </c>
      <c r="O296" s="86"/>
      <c r="P296" s="215">
        <f>O296*H296</f>
        <v>0</v>
      </c>
      <c r="Q296" s="215">
        <v>0.254</v>
      </c>
      <c r="R296" s="215">
        <f>Q296*H296</f>
        <v>0.254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181</v>
      </c>
      <c r="AT296" s="217" t="s">
        <v>255</v>
      </c>
      <c r="AU296" s="217" t="s">
        <v>83</v>
      </c>
      <c r="AY296" s="19" t="s">
        <v>124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81</v>
      </c>
      <c r="BK296" s="218">
        <f>ROUND(I296*H296,1)</f>
        <v>0</v>
      </c>
      <c r="BL296" s="19" t="s">
        <v>131</v>
      </c>
      <c r="BM296" s="217" t="s">
        <v>430</v>
      </c>
    </row>
    <row r="297" s="2" customFormat="1" ht="16.5" customHeight="1">
      <c r="A297" s="40"/>
      <c r="B297" s="41"/>
      <c r="C297" s="257" t="s">
        <v>431</v>
      </c>
      <c r="D297" s="257" t="s">
        <v>255</v>
      </c>
      <c r="E297" s="258" t="s">
        <v>432</v>
      </c>
      <c r="F297" s="259" t="s">
        <v>433</v>
      </c>
      <c r="G297" s="260" t="s">
        <v>420</v>
      </c>
      <c r="H297" s="261">
        <v>1</v>
      </c>
      <c r="I297" s="262"/>
      <c r="J297" s="263">
        <f>ROUND(I297*H297,1)</f>
        <v>0</v>
      </c>
      <c r="K297" s="259" t="s">
        <v>19</v>
      </c>
      <c r="L297" s="264"/>
      <c r="M297" s="265" t="s">
        <v>19</v>
      </c>
      <c r="N297" s="266" t="s">
        <v>44</v>
      </c>
      <c r="O297" s="86"/>
      <c r="P297" s="215">
        <f>O297*H297</f>
        <v>0</v>
      </c>
      <c r="Q297" s="215">
        <v>0.50600000000000001</v>
      </c>
      <c r="R297" s="215">
        <f>Q297*H297</f>
        <v>0.50600000000000001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181</v>
      </c>
      <c r="AT297" s="217" t="s">
        <v>255</v>
      </c>
      <c r="AU297" s="217" t="s">
        <v>83</v>
      </c>
      <c r="AY297" s="19" t="s">
        <v>124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81</v>
      </c>
      <c r="BK297" s="218">
        <f>ROUND(I297*H297,1)</f>
        <v>0</v>
      </c>
      <c r="BL297" s="19" t="s">
        <v>131</v>
      </c>
      <c r="BM297" s="217" t="s">
        <v>434</v>
      </c>
    </row>
    <row r="298" s="2" customFormat="1" ht="16.5" customHeight="1">
      <c r="A298" s="40"/>
      <c r="B298" s="41"/>
      <c r="C298" s="257" t="s">
        <v>435</v>
      </c>
      <c r="D298" s="257" t="s">
        <v>255</v>
      </c>
      <c r="E298" s="258" t="s">
        <v>436</v>
      </c>
      <c r="F298" s="259" t="s">
        <v>437</v>
      </c>
      <c r="G298" s="260" t="s">
        <v>420</v>
      </c>
      <c r="H298" s="261">
        <v>2</v>
      </c>
      <c r="I298" s="262"/>
      <c r="J298" s="263">
        <f>ROUND(I298*H298,1)</f>
        <v>0</v>
      </c>
      <c r="K298" s="259" t="s">
        <v>19</v>
      </c>
      <c r="L298" s="264"/>
      <c r="M298" s="265" t="s">
        <v>19</v>
      </c>
      <c r="N298" s="266" t="s">
        <v>44</v>
      </c>
      <c r="O298" s="86"/>
      <c r="P298" s="215">
        <f>O298*H298</f>
        <v>0</v>
      </c>
      <c r="Q298" s="215">
        <v>1.0129999999999999</v>
      </c>
      <c r="R298" s="215">
        <f>Q298*H298</f>
        <v>2.0259999999999998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181</v>
      </c>
      <c r="AT298" s="217" t="s">
        <v>255</v>
      </c>
      <c r="AU298" s="217" t="s">
        <v>83</v>
      </c>
      <c r="AY298" s="19" t="s">
        <v>124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81</v>
      </c>
      <c r="BK298" s="218">
        <f>ROUND(I298*H298,1)</f>
        <v>0</v>
      </c>
      <c r="BL298" s="19" t="s">
        <v>131</v>
      </c>
      <c r="BM298" s="217" t="s">
        <v>438</v>
      </c>
    </row>
    <row r="299" s="2" customFormat="1" ht="16.5" customHeight="1">
      <c r="A299" s="40"/>
      <c r="B299" s="41"/>
      <c r="C299" s="257" t="s">
        <v>439</v>
      </c>
      <c r="D299" s="257" t="s">
        <v>255</v>
      </c>
      <c r="E299" s="258" t="s">
        <v>440</v>
      </c>
      <c r="F299" s="259" t="s">
        <v>441</v>
      </c>
      <c r="G299" s="260" t="s">
        <v>420</v>
      </c>
      <c r="H299" s="261">
        <v>1</v>
      </c>
      <c r="I299" s="262"/>
      <c r="J299" s="263">
        <f>ROUND(I299*H299,1)</f>
        <v>0</v>
      </c>
      <c r="K299" s="259" t="s">
        <v>130</v>
      </c>
      <c r="L299" s="264"/>
      <c r="M299" s="265" t="s">
        <v>19</v>
      </c>
      <c r="N299" s="266" t="s">
        <v>44</v>
      </c>
      <c r="O299" s="86"/>
      <c r="P299" s="215">
        <f>O299*H299</f>
        <v>0</v>
      </c>
      <c r="Q299" s="215">
        <v>0.033000000000000002</v>
      </c>
      <c r="R299" s="215">
        <f>Q299*H299</f>
        <v>0.033000000000000002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181</v>
      </c>
      <c r="AT299" s="217" t="s">
        <v>255</v>
      </c>
      <c r="AU299" s="217" t="s">
        <v>83</v>
      </c>
      <c r="AY299" s="19" t="s">
        <v>124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81</v>
      </c>
      <c r="BK299" s="218">
        <f>ROUND(I299*H299,1)</f>
        <v>0</v>
      </c>
      <c r="BL299" s="19" t="s">
        <v>131</v>
      </c>
      <c r="BM299" s="217" t="s">
        <v>442</v>
      </c>
    </row>
    <row r="300" s="2" customFormat="1" ht="16.5" customHeight="1">
      <c r="A300" s="40"/>
      <c r="B300" s="41"/>
      <c r="C300" s="257" t="s">
        <v>443</v>
      </c>
      <c r="D300" s="257" t="s">
        <v>255</v>
      </c>
      <c r="E300" s="258" t="s">
        <v>444</v>
      </c>
      <c r="F300" s="259" t="s">
        <v>445</v>
      </c>
      <c r="G300" s="260" t="s">
        <v>420</v>
      </c>
      <c r="H300" s="261">
        <v>1</v>
      </c>
      <c r="I300" s="262"/>
      <c r="J300" s="263">
        <f>ROUND(I300*H300,1)</f>
        <v>0</v>
      </c>
      <c r="K300" s="259" t="s">
        <v>130</v>
      </c>
      <c r="L300" s="264"/>
      <c r="M300" s="265" t="s">
        <v>19</v>
      </c>
      <c r="N300" s="266" t="s">
        <v>44</v>
      </c>
      <c r="O300" s="86"/>
      <c r="P300" s="215">
        <f>O300*H300</f>
        <v>0</v>
      </c>
      <c r="Q300" s="215">
        <v>0.54800000000000004</v>
      </c>
      <c r="R300" s="215">
        <f>Q300*H300</f>
        <v>0.54800000000000004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181</v>
      </c>
      <c r="AT300" s="217" t="s">
        <v>255</v>
      </c>
      <c r="AU300" s="217" t="s">
        <v>83</v>
      </c>
      <c r="AY300" s="19" t="s">
        <v>124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81</v>
      </c>
      <c r="BK300" s="218">
        <f>ROUND(I300*H300,1)</f>
        <v>0</v>
      </c>
      <c r="BL300" s="19" t="s">
        <v>131</v>
      </c>
      <c r="BM300" s="217" t="s">
        <v>446</v>
      </c>
    </row>
    <row r="301" s="2" customFormat="1" ht="16.5" customHeight="1">
      <c r="A301" s="40"/>
      <c r="B301" s="41"/>
      <c r="C301" s="257" t="s">
        <v>447</v>
      </c>
      <c r="D301" s="257" t="s">
        <v>255</v>
      </c>
      <c r="E301" s="258" t="s">
        <v>448</v>
      </c>
      <c r="F301" s="259" t="s">
        <v>449</v>
      </c>
      <c r="G301" s="260" t="s">
        <v>420</v>
      </c>
      <c r="H301" s="261">
        <v>1</v>
      </c>
      <c r="I301" s="262"/>
      <c r="J301" s="263">
        <f>ROUND(I301*H301,1)</f>
        <v>0</v>
      </c>
      <c r="K301" s="259" t="s">
        <v>130</v>
      </c>
      <c r="L301" s="264"/>
      <c r="M301" s="265" t="s">
        <v>19</v>
      </c>
      <c r="N301" s="266" t="s">
        <v>44</v>
      </c>
      <c r="O301" s="86"/>
      <c r="P301" s="215">
        <f>O301*H301</f>
        <v>0</v>
      </c>
      <c r="Q301" s="215">
        <v>1.6140000000000001</v>
      </c>
      <c r="R301" s="215">
        <f>Q301*H301</f>
        <v>1.6140000000000001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181</v>
      </c>
      <c r="AT301" s="217" t="s">
        <v>255</v>
      </c>
      <c r="AU301" s="217" t="s">
        <v>83</v>
      </c>
      <c r="AY301" s="19" t="s">
        <v>124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81</v>
      </c>
      <c r="BK301" s="218">
        <f>ROUND(I301*H301,1)</f>
        <v>0</v>
      </c>
      <c r="BL301" s="19" t="s">
        <v>131</v>
      </c>
      <c r="BM301" s="217" t="s">
        <v>450</v>
      </c>
    </row>
    <row r="302" s="2" customFormat="1" ht="16.5" customHeight="1">
      <c r="A302" s="40"/>
      <c r="B302" s="41"/>
      <c r="C302" s="257" t="s">
        <v>451</v>
      </c>
      <c r="D302" s="257" t="s">
        <v>255</v>
      </c>
      <c r="E302" s="258" t="s">
        <v>452</v>
      </c>
      <c r="F302" s="259" t="s">
        <v>453</v>
      </c>
      <c r="G302" s="260" t="s">
        <v>420</v>
      </c>
      <c r="H302" s="261">
        <v>1</v>
      </c>
      <c r="I302" s="262"/>
      <c r="J302" s="263">
        <f>ROUND(I302*H302,1)</f>
        <v>0</v>
      </c>
      <c r="K302" s="259" t="s">
        <v>130</v>
      </c>
      <c r="L302" s="264"/>
      <c r="M302" s="265" t="s">
        <v>19</v>
      </c>
      <c r="N302" s="266" t="s">
        <v>44</v>
      </c>
      <c r="O302" s="86"/>
      <c r="P302" s="215">
        <f>O302*H302</f>
        <v>0</v>
      </c>
      <c r="Q302" s="215">
        <v>0.19600000000000001</v>
      </c>
      <c r="R302" s="215">
        <f>Q302*H302</f>
        <v>0.19600000000000001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181</v>
      </c>
      <c r="AT302" s="217" t="s">
        <v>255</v>
      </c>
      <c r="AU302" s="217" t="s">
        <v>83</v>
      </c>
      <c r="AY302" s="19" t="s">
        <v>124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81</v>
      </c>
      <c r="BK302" s="218">
        <f>ROUND(I302*H302,1)</f>
        <v>0</v>
      </c>
      <c r="BL302" s="19" t="s">
        <v>131</v>
      </c>
      <c r="BM302" s="217" t="s">
        <v>454</v>
      </c>
    </row>
    <row r="303" s="2" customFormat="1" ht="16.5" customHeight="1">
      <c r="A303" s="40"/>
      <c r="B303" s="41"/>
      <c r="C303" s="206" t="s">
        <v>455</v>
      </c>
      <c r="D303" s="206" t="s">
        <v>126</v>
      </c>
      <c r="E303" s="207" t="s">
        <v>456</v>
      </c>
      <c r="F303" s="208" t="s">
        <v>457</v>
      </c>
      <c r="G303" s="209" t="s">
        <v>420</v>
      </c>
      <c r="H303" s="210">
        <v>4</v>
      </c>
      <c r="I303" s="211"/>
      <c r="J303" s="212">
        <f>ROUND(I303*H303,1)</f>
        <v>0</v>
      </c>
      <c r="K303" s="208" t="s">
        <v>19</v>
      </c>
      <c r="L303" s="46"/>
      <c r="M303" s="213" t="s">
        <v>19</v>
      </c>
      <c r="N303" s="214" t="s">
        <v>44</v>
      </c>
      <c r="O303" s="86"/>
      <c r="P303" s="215">
        <f>O303*H303</f>
        <v>0</v>
      </c>
      <c r="Q303" s="215">
        <v>0.34089999999999998</v>
      </c>
      <c r="R303" s="215">
        <f>Q303*H303</f>
        <v>1.3635999999999999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131</v>
      </c>
      <c r="AT303" s="217" t="s">
        <v>126</v>
      </c>
      <c r="AU303" s="217" t="s">
        <v>83</v>
      </c>
      <c r="AY303" s="19" t="s">
        <v>124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81</v>
      </c>
      <c r="BK303" s="218">
        <f>ROUND(I303*H303,1)</f>
        <v>0</v>
      </c>
      <c r="BL303" s="19" t="s">
        <v>131</v>
      </c>
      <c r="BM303" s="217" t="s">
        <v>458</v>
      </c>
    </row>
    <row r="304" s="2" customFormat="1" ht="16.5" customHeight="1">
      <c r="A304" s="40"/>
      <c r="B304" s="41"/>
      <c r="C304" s="257" t="s">
        <v>459</v>
      </c>
      <c r="D304" s="257" t="s">
        <v>255</v>
      </c>
      <c r="E304" s="258" t="s">
        <v>460</v>
      </c>
      <c r="F304" s="259" t="s">
        <v>461</v>
      </c>
      <c r="G304" s="260" t="s">
        <v>420</v>
      </c>
      <c r="H304" s="261">
        <v>4</v>
      </c>
      <c r="I304" s="262"/>
      <c r="J304" s="263">
        <f>ROUND(I304*H304,1)</f>
        <v>0</v>
      </c>
      <c r="K304" s="259" t="s">
        <v>130</v>
      </c>
      <c r="L304" s="264"/>
      <c r="M304" s="265" t="s">
        <v>19</v>
      </c>
      <c r="N304" s="266" t="s">
        <v>44</v>
      </c>
      <c r="O304" s="86"/>
      <c r="P304" s="215">
        <f>O304*H304</f>
        <v>0</v>
      </c>
      <c r="Q304" s="215">
        <v>0.071999999999999995</v>
      </c>
      <c r="R304" s="215">
        <f>Q304*H304</f>
        <v>0.28799999999999998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181</v>
      </c>
      <c r="AT304" s="217" t="s">
        <v>255</v>
      </c>
      <c r="AU304" s="217" t="s">
        <v>83</v>
      </c>
      <c r="AY304" s="19" t="s">
        <v>124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81</v>
      </c>
      <c r="BK304" s="218">
        <f>ROUND(I304*H304,1)</f>
        <v>0</v>
      </c>
      <c r="BL304" s="19" t="s">
        <v>131</v>
      </c>
      <c r="BM304" s="217" t="s">
        <v>462</v>
      </c>
    </row>
    <row r="305" s="2" customFormat="1" ht="16.5" customHeight="1">
      <c r="A305" s="40"/>
      <c r="B305" s="41"/>
      <c r="C305" s="257" t="s">
        <v>463</v>
      </c>
      <c r="D305" s="257" t="s">
        <v>255</v>
      </c>
      <c r="E305" s="258" t="s">
        <v>464</v>
      </c>
      <c r="F305" s="259" t="s">
        <v>465</v>
      </c>
      <c r="G305" s="260" t="s">
        <v>420</v>
      </c>
      <c r="H305" s="261">
        <v>4</v>
      </c>
      <c r="I305" s="262"/>
      <c r="J305" s="263">
        <f>ROUND(I305*H305,1)</f>
        <v>0</v>
      </c>
      <c r="K305" s="259" t="s">
        <v>130</v>
      </c>
      <c r="L305" s="264"/>
      <c r="M305" s="265" t="s">
        <v>19</v>
      </c>
      <c r="N305" s="266" t="s">
        <v>44</v>
      </c>
      <c r="O305" s="86"/>
      <c r="P305" s="215">
        <f>O305*H305</f>
        <v>0</v>
      </c>
      <c r="Q305" s="215">
        <v>0.080000000000000002</v>
      </c>
      <c r="R305" s="215">
        <f>Q305*H305</f>
        <v>0.32000000000000001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181</v>
      </c>
      <c r="AT305" s="217" t="s">
        <v>255</v>
      </c>
      <c r="AU305" s="217" t="s">
        <v>83</v>
      </c>
      <c r="AY305" s="19" t="s">
        <v>124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81</v>
      </c>
      <c r="BK305" s="218">
        <f>ROUND(I305*H305,1)</f>
        <v>0</v>
      </c>
      <c r="BL305" s="19" t="s">
        <v>131</v>
      </c>
      <c r="BM305" s="217" t="s">
        <v>466</v>
      </c>
    </row>
    <row r="306" s="2" customFormat="1" ht="16.5" customHeight="1">
      <c r="A306" s="40"/>
      <c r="B306" s="41"/>
      <c r="C306" s="257" t="s">
        <v>467</v>
      </c>
      <c r="D306" s="257" t="s">
        <v>255</v>
      </c>
      <c r="E306" s="258" t="s">
        <v>468</v>
      </c>
      <c r="F306" s="259" t="s">
        <v>469</v>
      </c>
      <c r="G306" s="260" t="s">
        <v>420</v>
      </c>
      <c r="H306" s="261">
        <v>4</v>
      </c>
      <c r="I306" s="262"/>
      <c r="J306" s="263">
        <f>ROUND(I306*H306,1)</f>
        <v>0</v>
      </c>
      <c r="K306" s="259" t="s">
        <v>130</v>
      </c>
      <c r="L306" s="264"/>
      <c r="M306" s="265" t="s">
        <v>19</v>
      </c>
      <c r="N306" s="266" t="s">
        <v>44</v>
      </c>
      <c r="O306" s="86"/>
      <c r="P306" s="215">
        <f>O306*H306</f>
        <v>0</v>
      </c>
      <c r="Q306" s="215">
        <v>0.040000000000000001</v>
      </c>
      <c r="R306" s="215">
        <f>Q306*H306</f>
        <v>0.16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181</v>
      </c>
      <c r="AT306" s="217" t="s">
        <v>255</v>
      </c>
      <c r="AU306" s="217" t="s">
        <v>83</v>
      </c>
      <c r="AY306" s="19" t="s">
        <v>124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81</v>
      </c>
      <c r="BK306" s="218">
        <f>ROUND(I306*H306,1)</f>
        <v>0</v>
      </c>
      <c r="BL306" s="19" t="s">
        <v>131</v>
      </c>
      <c r="BM306" s="217" t="s">
        <v>470</v>
      </c>
    </row>
    <row r="307" s="2" customFormat="1" ht="16.5" customHeight="1">
      <c r="A307" s="40"/>
      <c r="B307" s="41"/>
      <c r="C307" s="257" t="s">
        <v>471</v>
      </c>
      <c r="D307" s="257" t="s">
        <v>255</v>
      </c>
      <c r="E307" s="258" t="s">
        <v>472</v>
      </c>
      <c r="F307" s="259" t="s">
        <v>473</v>
      </c>
      <c r="G307" s="260" t="s">
        <v>420</v>
      </c>
      <c r="H307" s="261">
        <v>4</v>
      </c>
      <c r="I307" s="262"/>
      <c r="J307" s="263">
        <f>ROUND(I307*H307,1)</f>
        <v>0</v>
      </c>
      <c r="K307" s="259" t="s">
        <v>130</v>
      </c>
      <c r="L307" s="264"/>
      <c r="M307" s="265" t="s">
        <v>19</v>
      </c>
      <c r="N307" s="266" t="s">
        <v>44</v>
      </c>
      <c r="O307" s="86"/>
      <c r="P307" s="215">
        <f>O307*H307</f>
        <v>0</v>
      </c>
      <c r="Q307" s="215">
        <v>0.040000000000000001</v>
      </c>
      <c r="R307" s="215">
        <f>Q307*H307</f>
        <v>0.16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181</v>
      </c>
      <c r="AT307" s="217" t="s">
        <v>255</v>
      </c>
      <c r="AU307" s="217" t="s">
        <v>83</v>
      </c>
      <c r="AY307" s="19" t="s">
        <v>124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81</v>
      </c>
      <c r="BK307" s="218">
        <f>ROUND(I307*H307,1)</f>
        <v>0</v>
      </c>
      <c r="BL307" s="19" t="s">
        <v>131</v>
      </c>
      <c r="BM307" s="217" t="s">
        <v>474</v>
      </c>
    </row>
    <row r="308" s="2" customFormat="1" ht="16.5" customHeight="1">
      <c r="A308" s="40"/>
      <c r="B308" s="41"/>
      <c r="C308" s="257" t="s">
        <v>475</v>
      </c>
      <c r="D308" s="257" t="s">
        <v>255</v>
      </c>
      <c r="E308" s="258" t="s">
        <v>476</v>
      </c>
      <c r="F308" s="259" t="s">
        <v>477</v>
      </c>
      <c r="G308" s="260" t="s">
        <v>420</v>
      </c>
      <c r="H308" s="261">
        <v>4</v>
      </c>
      <c r="I308" s="262"/>
      <c r="J308" s="263">
        <f>ROUND(I308*H308,1)</f>
        <v>0</v>
      </c>
      <c r="K308" s="259" t="s">
        <v>130</v>
      </c>
      <c r="L308" s="264"/>
      <c r="M308" s="265" t="s">
        <v>19</v>
      </c>
      <c r="N308" s="266" t="s">
        <v>44</v>
      </c>
      <c r="O308" s="86"/>
      <c r="P308" s="215">
        <f>O308*H308</f>
        <v>0</v>
      </c>
      <c r="Q308" s="215">
        <v>0.0040000000000000001</v>
      </c>
      <c r="R308" s="215">
        <f>Q308*H308</f>
        <v>0.016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181</v>
      </c>
      <c r="AT308" s="217" t="s">
        <v>255</v>
      </c>
      <c r="AU308" s="217" t="s">
        <v>83</v>
      </c>
      <c r="AY308" s="19" t="s">
        <v>124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81</v>
      </c>
      <c r="BK308" s="218">
        <f>ROUND(I308*H308,1)</f>
        <v>0</v>
      </c>
      <c r="BL308" s="19" t="s">
        <v>131</v>
      </c>
      <c r="BM308" s="217" t="s">
        <v>478</v>
      </c>
    </row>
    <row r="309" s="2" customFormat="1" ht="16.5" customHeight="1">
      <c r="A309" s="40"/>
      <c r="B309" s="41"/>
      <c r="C309" s="257" t="s">
        <v>479</v>
      </c>
      <c r="D309" s="257" t="s">
        <v>255</v>
      </c>
      <c r="E309" s="258" t="s">
        <v>480</v>
      </c>
      <c r="F309" s="259" t="s">
        <v>481</v>
      </c>
      <c r="G309" s="260" t="s">
        <v>420</v>
      </c>
      <c r="H309" s="261">
        <v>4</v>
      </c>
      <c r="I309" s="262"/>
      <c r="J309" s="263">
        <f>ROUND(I309*H309,1)</f>
        <v>0</v>
      </c>
      <c r="K309" s="259" t="s">
        <v>130</v>
      </c>
      <c r="L309" s="264"/>
      <c r="M309" s="265" t="s">
        <v>19</v>
      </c>
      <c r="N309" s="266" t="s">
        <v>44</v>
      </c>
      <c r="O309" s="86"/>
      <c r="P309" s="215">
        <f>O309*H309</f>
        <v>0</v>
      </c>
      <c r="Q309" s="215">
        <v>0.050599999999999999</v>
      </c>
      <c r="R309" s="215">
        <f>Q309*H309</f>
        <v>0.2024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181</v>
      </c>
      <c r="AT309" s="217" t="s">
        <v>255</v>
      </c>
      <c r="AU309" s="217" t="s">
        <v>83</v>
      </c>
      <c r="AY309" s="19" t="s">
        <v>124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81</v>
      </c>
      <c r="BK309" s="218">
        <f>ROUND(I309*H309,1)</f>
        <v>0</v>
      </c>
      <c r="BL309" s="19" t="s">
        <v>131</v>
      </c>
      <c r="BM309" s="217" t="s">
        <v>482</v>
      </c>
    </row>
    <row r="310" s="2" customFormat="1" ht="16.5" customHeight="1">
      <c r="A310" s="40"/>
      <c r="B310" s="41"/>
      <c r="C310" s="206" t="s">
        <v>483</v>
      </c>
      <c r="D310" s="206" t="s">
        <v>126</v>
      </c>
      <c r="E310" s="207" t="s">
        <v>484</v>
      </c>
      <c r="F310" s="208" t="s">
        <v>485</v>
      </c>
      <c r="G310" s="209" t="s">
        <v>420</v>
      </c>
      <c r="H310" s="210">
        <v>2</v>
      </c>
      <c r="I310" s="211"/>
      <c r="J310" s="212">
        <f>ROUND(I310*H310,1)</f>
        <v>0</v>
      </c>
      <c r="K310" s="208" t="s">
        <v>19</v>
      </c>
      <c r="L310" s="46"/>
      <c r="M310" s="213" t="s">
        <v>19</v>
      </c>
      <c r="N310" s="214" t="s">
        <v>44</v>
      </c>
      <c r="O310" s="86"/>
      <c r="P310" s="215">
        <f>O310*H310</f>
        <v>0</v>
      </c>
      <c r="Q310" s="215">
        <v>0.42080000000000001</v>
      </c>
      <c r="R310" s="215">
        <f>Q310*H310</f>
        <v>0.84160000000000001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131</v>
      </c>
      <c r="AT310" s="217" t="s">
        <v>126</v>
      </c>
      <c r="AU310" s="217" t="s">
        <v>83</v>
      </c>
      <c r="AY310" s="19" t="s">
        <v>124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81</v>
      </c>
      <c r="BK310" s="218">
        <f>ROUND(I310*H310,1)</f>
        <v>0</v>
      </c>
      <c r="BL310" s="19" t="s">
        <v>131</v>
      </c>
      <c r="BM310" s="217" t="s">
        <v>486</v>
      </c>
    </row>
    <row r="311" s="2" customFormat="1" ht="16.5" customHeight="1">
      <c r="A311" s="40"/>
      <c r="B311" s="41"/>
      <c r="C311" s="206" t="s">
        <v>487</v>
      </c>
      <c r="D311" s="206" t="s">
        <v>126</v>
      </c>
      <c r="E311" s="207" t="s">
        <v>488</v>
      </c>
      <c r="F311" s="208" t="s">
        <v>489</v>
      </c>
      <c r="G311" s="209" t="s">
        <v>162</v>
      </c>
      <c r="H311" s="210">
        <v>70</v>
      </c>
      <c r="I311" s="211"/>
      <c r="J311" s="212">
        <f>ROUND(I311*H311,1)</f>
        <v>0</v>
      </c>
      <c r="K311" s="208" t="s">
        <v>130</v>
      </c>
      <c r="L311" s="46"/>
      <c r="M311" s="213" t="s">
        <v>19</v>
      </c>
      <c r="N311" s="214" t="s">
        <v>44</v>
      </c>
      <c r="O311" s="86"/>
      <c r="P311" s="215">
        <f>O311*H311</f>
        <v>0</v>
      </c>
      <c r="Q311" s="215">
        <v>6.9999999999999994E-05</v>
      </c>
      <c r="R311" s="215">
        <f>Q311*H311</f>
        <v>0.0048999999999999998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131</v>
      </c>
      <c r="AT311" s="217" t="s">
        <v>126</v>
      </c>
      <c r="AU311" s="217" t="s">
        <v>83</v>
      </c>
      <c r="AY311" s="19" t="s">
        <v>124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81</v>
      </c>
      <c r="BK311" s="218">
        <f>ROUND(I311*H311,1)</f>
        <v>0</v>
      </c>
      <c r="BL311" s="19" t="s">
        <v>131</v>
      </c>
      <c r="BM311" s="217" t="s">
        <v>490</v>
      </c>
    </row>
    <row r="312" s="2" customFormat="1">
      <c r="A312" s="40"/>
      <c r="B312" s="41"/>
      <c r="C312" s="42"/>
      <c r="D312" s="219" t="s">
        <v>133</v>
      </c>
      <c r="E312" s="42"/>
      <c r="F312" s="220" t="s">
        <v>491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133</v>
      </c>
      <c r="AU312" s="19" t="s">
        <v>83</v>
      </c>
    </row>
    <row r="313" s="14" customFormat="1">
      <c r="A313" s="14"/>
      <c r="B313" s="235"/>
      <c r="C313" s="236"/>
      <c r="D313" s="226" t="s">
        <v>135</v>
      </c>
      <c r="E313" s="237" t="s">
        <v>19</v>
      </c>
      <c r="F313" s="238" t="s">
        <v>411</v>
      </c>
      <c r="G313" s="236"/>
      <c r="H313" s="239">
        <v>70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135</v>
      </c>
      <c r="AU313" s="245" t="s">
        <v>83</v>
      </c>
      <c r="AV313" s="14" t="s">
        <v>83</v>
      </c>
      <c r="AW313" s="14" t="s">
        <v>33</v>
      </c>
      <c r="AX313" s="14" t="s">
        <v>81</v>
      </c>
      <c r="AY313" s="245" t="s">
        <v>124</v>
      </c>
    </row>
    <row r="314" s="2" customFormat="1" ht="16.5" customHeight="1">
      <c r="A314" s="40"/>
      <c r="B314" s="41"/>
      <c r="C314" s="206" t="s">
        <v>492</v>
      </c>
      <c r="D314" s="206" t="s">
        <v>126</v>
      </c>
      <c r="E314" s="207" t="s">
        <v>493</v>
      </c>
      <c r="F314" s="208" t="s">
        <v>494</v>
      </c>
      <c r="G314" s="209" t="s">
        <v>420</v>
      </c>
      <c r="H314" s="210">
        <v>4</v>
      </c>
      <c r="I314" s="211"/>
      <c r="J314" s="212">
        <f>ROUND(I314*H314,1)</f>
        <v>0</v>
      </c>
      <c r="K314" s="208" t="s">
        <v>19</v>
      </c>
      <c r="L314" s="46"/>
      <c r="M314" s="213" t="s">
        <v>19</v>
      </c>
      <c r="N314" s="214" t="s">
        <v>44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131</v>
      </c>
      <c r="AT314" s="217" t="s">
        <v>126</v>
      </c>
      <c r="AU314" s="217" t="s">
        <v>83</v>
      </c>
      <c r="AY314" s="19" t="s">
        <v>124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81</v>
      </c>
      <c r="BK314" s="218">
        <f>ROUND(I314*H314,1)</f>
        <v>0</v>
      </c>
      <c r="BL314" s="19" t="s">
        <v>131</v>
      </c>
      <c r="BM314" s="217" t="s">
        <v>495</v>
      </c>
    </row>
    <row r="315" s="12" customFormat="1" ht="22.8" customHeight="1">
      <c r="A315" s="12"/>
      <c r="B315" s="190"/>
      <c r="C315" s="191"/>
      <c r="D315" s="192" t="s">
        <v>72</v>
      </c>
      <c r="E315" s="204" t="s">
        <v>187</v>
      </c>
      <c r="F315" s="204" t="s">
        <v>496</v>
      </c>
      <c r="G315" s="191"/>
      <c r="H315" s="191"/>
      <c r="I315" s="194"/>
      <c r="J315" s="205">
        <f>BK315</f>
        <v>0</v>
      </c>
      <c r="K315" s="191"/>
      <c r="L315" s="196"/>
      <c r="M315" s="197"/>
      <c r="N315" s="198"/>
      <c r="O315" s="198"/>
      <c r="P315" s="199">
        <f>SUM(P316:P372)</f>
        <v>0</v>
      </c>
      <c r="Q315" s="198"/>
      <c r="R315" s="199">
        <f>SUM(R316:R372)</f>
        <v>316.84920520000003</v>
      </c>
      <c r="S315" s="198"/>
      <c r="T315" s="200">
        <f>SUM(T316:T372)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1" t="s">
        <v>81</v>
      </c>
      <c r="AT315" s="202" t="s">
        <v>72</v>
      </c>
      <c r="AU315" s="202" t="s">
        <v>81</v>
      </c>
      <c r="AY315" s="201" t="s">
        <v>124</v>
      </c>
      <c r="BK315" s="203">
        <f>SUM(BK316:BK372)</f>
        <v>0</v>
      </c>
    </row>
    <row r="316" s="2" customFormat="1" ht="16.5" customHeight="1">
      <c r="A316" s="40"/>
      <c r="B316" s="41"/>
      <c r="C316" s="206" t="s">
        <v>497</v>
      </c>
      <c r="D316" s="206" t="s">
        <v>126</v>
      </c>
      <c r="E316" s="207" t="s">
        <v>498</v>
      </c>
      <c r="F316" s="208" t="s">
        <v>499</v>
      </c>
      <c r="G316" s="209" t="s">
        <v>420</v>
      </c>
      <c r="H316" s="210">
        <v>6</v>
      </c>
      <c r="I316" s="211"/>
      <c r="J316" s="212">
        <f>ROUND(I316*H316,1)</f>
        <v>0</v>
      </c>
      <c r="K316" s="208" t="s">
        <v>130</v>
      </c>
      <c r="L316" s="46"/>
      <c r="M316" s="213" t="s">
        <v>19</v>
      </c>
      <c r="N316" s="214" t="s">
        <v>44</v>
      </c>
      <c r="O316" s="86"/>
      <c r="P316" s="215">
        <f>O316*H316</f>
        <v>0</v>
      </c>
      <c r="Q316" s="215">
        <v>0.00069999999999999999</v>
      </c>
      <c r="R316" s="215">
        <f>Q316*H316</f>
        <v>0.0041999999999999997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131</v>
      </c>
      <c r="AT316" s="217" t="s">
        <v>126</v>
      </c>
      <c r="AU316" s="217" t="s">
        <v>83</v>
      </c>
      <c r="AY316" s="19" t="s">
        <v>124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81</v>
      </c>
      <c r="BK316" s="218">
        <f>ROUND(I316*H316,1)</f>
        <v>0</v>
      </c>
      <c r="BL316" s="19" t="s">
        <v>131</v>
      </c>
      <c r="BM316" s="217" t="s">
        <v>500</v>
      </c>
    </row>
    <row r="317" s="2" customFormat="1">
      <c r="A317" s="40"/>
      <c r="B317" s="41"/>
      <c r="C317" s="42"/>
      <c r="D317" s="219" t="s">
        <v>133</v>
      </c>
      <c r="E317" s="42"/>
      <c r="F317" s="220" t="s">
        <v>501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133</v>
      </c>
      <c r="AU317" s="19" t="s">
        <v>83</v>
      </c>
    </row>
    <row r="318" s="2" customFormat="1" ht="16.5" customHeight="1">
      <c r="A318" s="40"/>
      <c r="B318" s="41"/>
      <c r="C318" s="257" t="s">
        <v>502</v>
      </c>
      <c r="D318" s="257" t="s">
        <v>255</v>
      </c>
      <c r="E318" s="258" t="s">
        <v>503</v>
      </c>
      <c r="F318" s="259" t="s">
        <v>504</v>
      </c>
      <c r="G318" s="260" t="s">
        <v>420</v>
      </c>
      <c r="H318" s="261">
        <v>1</v>
      </c>
      <c r="I318" s="262"/>
      <c r="J318" s="263">
        <f>ROUND(I318*H318,1)</f>
        <v>0</v>
      </c>
      <c r="K318" s="259" t="s">
        <v>130</v>
      </c>
      <c r="L318" s="264"/>
      <c r="M318" s="265" t="s">
        <v>19</v>
      </c>
      <c r="N318" s="266" t="s">
        <v>44</v>
      </c>
      <c r="O318" s="86"/>
      <c r="P318" s="215">
        <f>O318*H318</f>
        <v>0</v>
      </c>
      <c r="Q318" s="215">
        <v>0.0050000000000000001</v>
      </c>
      <c r="R318" s="215">
        <f>Q318*H318</f>
        <v>0.0050000000000000001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181</v>
      </c>
      <c r="AT318" s="217" t="s">
        <v>255</v>
      </c>
      <c r="AU318" s="217" t="s">
        <v>83</v>
      </c>
      <c r="AY318" s="19" t="s">
        <v>124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81</v>
      </c>
      <c r="BK318" s="218">
        <f>ROUND(I318*H318,1)</f>
        <v>0</v>
      </c>
      <c r="BL318" s="19" t="s">
        <v>131</v>
      </c>
      <c r="BM318" s="217" t="s">
        <v>505</v>
      </c>
    </row>
    <row r="319" s="2" customFormat="1" ht="16.5" customHeight="1">
      <c r="A319" s="40"/>
      <c r="B319" s="41"/>
      <c r="C319" s="257" t="s">
        <v>506</v>
      </c>
      <c r="D319" s="257" t="s">
        <v>255</v>
      </c>
      <c r="E319" s="258" t="s">
        <v>507</v>
      </c>
      <c r="F319" s="259" t="s">
        <v>508</v>
      </c>
      <c r="G319" s="260" t="s">
        <v>420</v>
      </c>
      <c r="H319" s="261">
        <v>4</v>
      </c>
      <c r="I319" s="262"/>
      <c r="J319" s="263">
        <f>ROUND(I319*H319,1)</f>
        <v>0</v>
      </c>
      <c r="K319" s="259" t="s">
        <v>130</v>
      </c>
      <c r="L319" s="264"/>
      <c r="M319" s="265" t="s">
        <v>19</v>
      </c>
      <c r="N319" s="266" t="s">
        <v>44</v>
      </c>
      <c r="O319" s="86"/>
      <c r="P319" s="215">
        <f>O319*H319</f>
        <v>0</v>
      </c>
      <c r="Q319" s="215">
        <v>0.0025000000000000001</v>
      </c>
      <c r="R319" s="215">
        <f>Q319*H319</f>
        <v>0.01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181</v>
      </c>
      <c r="AT319" s="217" t="s">
        <v>255</v>
      </c>
      <c r="AU319" s="217" t="s">
        <v>83</v>
      </c>
      <c r="AY319" s="19" t="s">
        <v>124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81</v>
      </c>
      <c r="BK319" s="218">
        <f>ROUND(I319*H319,1)</f>
        <v>0</v>
      </c>
      <c r="BL319" s="19" t="s">
        <v>131</v>
      </c>
      <c r="BM319" s="217" t="s">
        <v>509</v>
      </c>
    </row>
    <row r="320" s="2" customFormat="1" ht="16.5" customHeight="1">
      <c r="A320" s="40"/>
      <c r="B320" s="41"/>
      <c r="C320" s="257" t="s">
        <v>411</v>
      </c>
      <c r="D320" s="257" t="s">
        <v>255</v>
      </c>
      <c r="E320" s="258" t="s">
        <v>510</v>
      </c>
      <c r="F320" s="259" t="s">
        <v>511</v>
      </c>
      <c r="G320" s="260" t="s">
        <v>420</v>
      </c>
      <c r="H320" s="261">
        <v>1</v>
      </c>
      <c r="I320" s="262"/>
      <c r="J320" s="263">
        <f>ROUND(I320*H320,1)</f>
        <v>0</v>
      </c>
      <c r="K320" s="259" t="s">
        <v>130</v>
      </c>
      <c r="L320" s="264"/>
      <c r="M320" s="265" t="s">
        <v>19</v>
      </c>
      <c r="N320" s="266" t="s">
        <v>44</v>
      </c>
      <c r="O320" s="86"/>
      <c r="P320" s="215">
        <f>O320*H320</f>
        <v>0</v>
      </c>
      <c r="Q320" s="215">
        <v>0.0040000000000000001</v>
      </c>
      <c r="R320" s="215">
        <f>Q320*H320</f>
        <v>0.0040000000000000001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181</v>
      </c>
      <c r="AT320" s="217" t="s">
        <v>255</v>
      </c>
      <c r="AU320" s="217" t="s">
        <v>83</v>
      </c>
      <c r="AY320" s="19" t="s">
        <v>124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81</v>
      </c>
      <c r="BK320" s="218">
        <f>ROUND(I320*H320,1)</f>
        <v>0</v>
      </c>
      <c r="BL320" s="19" t="s">
        <v>131</v>
      </c>
      <c r="BM320" s="217" t="s">
        <v>512</v>
      </c>
    </row>
    <row r="321" s="2" customFormat="1" ht="16.5" customHeight="1">
      <c r="A321" s="40"/>
      <c r="B321" s="41"/>
      <c r="C321" s="206" t="s">
        <v>513</v>
      </c>
      <c r="D321" s="206" t="s">
        <v>126</v>
      </c>
      <c r="E321" s="207" t="s">
        <v>514</v>
      </c>
      <c r="F321" s="208" t="s">
        <v>515</v>
      </c>
      <c r="G321" s="209" t="s">
        <v>420</v>
      </c>
      <c r="H321" s="210">
        <v>6</v>
      </c>
      <c r="I321" s="211"/>
      <c r="J321" s="212">
        <f>ROUND(I321*H321,1)</f>
        <v>0</v>
      </c>
      <c r="K321" s="208" t="s">
        <v>130</v>
      </c>
      <c r="L321" s="46"/>
      <c r="M321" s="213" t="s">
        <v>19</v>
      </c>
      <c r="N321" s="214" t="s">
        <v>44</v>
      </c>
      <c r="O321" s="86"/>
      <c r="P321" s="215">
        <f>O321*H321</f>
        <v>0</v>
      </c>
      <c r="Q321" s="215">
        <v>0.10940999999999999</v>
      </c>
      <c r="R321" s="215">
        <f>Q321*H321</f>
        <v>0.65645999999999993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131</v>
      </c>
      <c r="AT321" s="217" t="s">
        <v>126</v>
      </c>
      <c r="AU321" s="217" t="s">
        <v>83</v>
      </c>
      <c r="AY321" s="19" t="s">
        <v>124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81</v>
      </c>
      <c r="BK321" s="218">
        <f>ROUND(I321*H321,1)</f>
        <v>0</v>
      </c>
      <c r="BL321" s="19" t="s">
        <v>131</v>
      </c>
      <c r="BM321" s="217" t="s">
        <v>516</v>
      </c>
    </row>
    <row r="322" s="2" customFormat="1">
      <c r="A322" s="40"/>
      <c r="B322" s="41"/>
      <c r="C322" s="42"/>
      <c r="D322" s="219" t="s">
        <v>133</v>
      </c>
      <c r="E322" s="42"/>
      <c r="F322" s="220" t="s">
        <v>517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133</v>
      </c>
      <c r="AU322" s="19" t="s">
        <v>83</v>
      </c>
    </row>
    <row r="323" s="2" customFormat="1" ht="16.5" customHeight="1">
      <c r="A323" s="40"/>
      <c r="B323" s="41"/>
      <c r="C323" s="257" t="s">
        <v>518</v>
      </c>
      <c r="D323" s="257" t="s">
        <v>255</v>
      </c>
      <c r="E323" s="258" t="s">
        <v>519</v>
      </c>
      <c r="F323" s="259" t="s">
        <v>520</v>
      </c>
      <c r="G323" s="260" t="s">
        <v>420</v>
      </c>
      <c r="H323" s="261">
        <v>6</v>
      </c>
      <c r="I323" s="262"/>
      <c r="J323" s="263">
        <f>ROUND(I323*H323,1)</f>
        <v>0</v>
      </c>
      <c r="K323" s="259" t="s">
        <v>130</v>
      </c>
      <c r="L323" s="264"/>
      <c r="M323" s="265" t="s">
        <v>19</v>
      </c>
      <c r="N323" s="266" t="s">
        <v>44</v>
      </c>
      <c r="O323" s="86"/>
      <c r="P323" s="215">
        <f>O323*H323</f>
        <v>0</v>
      </c>
      <c r="Q323" s="215">
        <v>0.0061000000000000004</v>
      </c>
      <c r="R323" s="215">
        <f>Q323*H323</f>
        <v>0.036600000000000001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181</v>
      </c>
      <c r="AT323" s="217" t="s">
        <v>255</v>
      </c>
      <c r="AU323" s="217" t="s">
        <v>83</v>
      </c>
      <c r="AY323" s="19" t="s">
        <v>124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81</v>
      </c>
      <c r="BK323" s="218">
        <f>ROUND(I323*H323,1)</f>
        <v>0</v>
      </c>
      <c r="BL323" s="19" t="s">
        <v>131</v>
      </c>
      <c r="BM323" s="217" t="s">
        <v>521</v>
      </c>
    </row>
    <row r="324" s="2" customFormat="1" ht="16.5" customHeight="1">
      <c r="A324" s="40"/>
      <c r="B324" s="41"/>
      <c r="C324" s="257" t="s">
        <v>522</v>
      </c>
      <c r="D324" s="257" t="s">
        <v>255</v>
      </c>
      <c r="E324" s="258" t="s">
        <v>523</v>
      </c>
      <c r="F324" s="259" t="s">
        <v>524</v>
      </c>
      <c r="G324" s="260" t="s">
        <v>420</v>
      </c>
      <c r="H324" s="261">
        <v>6</v>
      </c>
      <c r="I324" s="262"/>
      <c r="J324" s="263">
        <f>ROUND(I324*H324,1)</f>
        <v>0</v>
      </c>
      <c r="K324" s="259" t="s">
        <v>130</v>
      </c>
      <c r="L324" s="264"/>
      <c r="M324" s="265" t="s">
        <v>19</v>
      </c>
      <c r="N324" s="266" t="s">
        <v>44</v>
      </c>
      <c r="O324" s="86"/>
      <c r="P324" s="215">
        <f>O324*H324</f>
        <v>0</v>
      </c>
      <c r="Q324" s="215">
        <v>0.00010000000000000001</v>
      </c>
      <c r="R324" s="215">
        <f>Q324*H324</f>
        <v>0.00060000000000000006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181</v>
      </c>
      <c r="AT324" s="217" t="s">
        <v>255</v>
      </c>
      <c r="AU324" s="217" t="s">
        <v>83</v>
      </c>
      <c r="AY324" s="19" t="s">
        <v>124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81</v>
      </c>
      <c r="BK324" s="218">
        <f>ROUND(I324*H324,1)</f>
        <v>0</v>
      </c>
      <c r="BL324" s="19" t="s">
        <v>131</v>
      </c>
      <c r="BM324" s="217" t="s">
        <v>525</v>
      </c>
    </row>
    <row r="325" s="2" customFormat="1" ht="21.75" customHeight="1">
      <c r="A325" s="40"/>
      <c r="B325" s="41"/>
      <c r="C325" s="206" t="s">
        <v>526</v>
      </c>
      <c r="D325" s="206" t="s">
        <v>126</v>
      </c>
      <c r="E325" s="207" t="s">
        <v>527</v>
      </c>
      <c r="F325" s="208" t="s">
        <v>528</v>
      </c>
      <c r="G325" s="209" t="s">
        <v>162</v>
      </c>
      <c r="H325" s="210">
        <v>342</v>
      </c>
      <c r="I325" s="211"/>
      <c r="J325" s="212">
        <f>ROUND(I325*H325,1)</f>
        <v>0</v>
      </c>
      <c r="K325" s="208" t="s">
        <v>130</v>
      </c>
      <c r="L325" s="46"/>
      <c r="M325" s="213" t="s">
        <v>19</v>
      </c>
      <c r="N325" s="214" t="s">
        <v>44</v>
      </c>
      <c r="O325" s="86"/>
      <c r="P325" s="215">
        <f>O325*H325</f>
        <v>0</v>
      </c>
      <c r="Q325" s="215">
        <v>0.00064999999999999997</v>
      </c>
      <c r="R325" s="215">
        <f>Q325*H325</f>
        <v>0.2223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131</v>
      </c>
      <c r="AT325" s="217" t="s">
        <v>126</v>
      </c>
      <c r="AU325" s="217" t="s">
        <v>83</v>
      </c>
      <c r="AY325" s="19" t="s">
        <v>124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81</v>
      </c>
      <c r="BK325" s="218">
        <f>ROUND(I325*H325,1)</f>
        <v>0</v>
      </c>
      <c r="BL325" s="19" t="s">
        <v>131</v>
      </c>
      <c r="BM325" s="217" t="s">
        <v>529</v>
      </c>
    </row>
    <row r="326" s="2" customFormat="1">
      <c r="A326" s="40"/>
      <c r="B326" s="41"/>
      <c r="C326" s="42"/>
      <c r="D326" s="219" t="s">
        <v>133</v>
      </c>
      <c r="E326" s="42"/>
      <c r="F326" s="220" t="s">
        <v>530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133</v>
      </c>
      <c r="AU326" s="19" t="s">
        <v>83</v>
      </c>
    </row>
    <row r="327" s="2" customFormat="1" ht="21.75" customHeight="1">
      <c r="A327" s="40"/>
      <c r="B327" s="41"/>
      <c r="C327" s="206" t="s">
        <v>531</v>
      </c>
      <c r="D327" s="206" t="s">
        <v>126</v>
      </c>
      <c r="E327" s="207" t="s">
        <v>532</v>
      </c>
      <c r="F327" s="208" t="s">
        <v>533</v>
      </c>
      <c r="G327" s="209" t="s">
        <v>162</v>
      </c>
      <c r="H327" s="210">
        <v>174</v>
      </c>
      <c r="I327" s="211"/>
      <c r="J327" s="212">
        <f>ROUND(I327*H327,1)</f>
        <v>0</v>
      </c>
      <c r="K327" s="208" t="s">
        <v>130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0.00038000000000000002</v>
      </c>
      <c r="R327" s="215">
        <f>Q327*H327</f>
        <v>0.066119999999999998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131</v>
      </c>
      <c r="AT327" s="217" t="s">
        <v>126</v>
      </c>
      <c r="AU327" s="217" t="s">
        <v>83</v>
      </c>
      <c r="AY327" s="19" t="s">
        <v>124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81</v>
      </c>
      <c r="BK327" s="218">
        <f>ROUND(I327*H327,1)</f>
        <v>0</v>
      </c>
      <c r="BL327" s="19" t="s">
        <v>131</v>
      </c>
      <c r="BM327" s="217" t="s">
        <v>534</v>
      </c>
    </row>
    <row r="328" s="2" customFormat="1">
      <c r="A328" s="40"/>
      <c r="B328" s="41"/>
      <c r="C328" s="42"/>
      <c r="D328" s="219" t="s">
        <v>133</v>
      </c>
      <c r="E328" s="42"/>
      <c r="F328" s="220" t="s">
        <v>535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133</v>
      </c>
      <c r="AU328" s="19" t="s">
        <v>83</v>
      </c>
    </row>
    <row r="329" s="2" customFormat="1" ht="21.75" customHeight="1">
      <c r="A329" s="40"/>
      <c r="B329" s="41"/>
      <c r="C329" s="206" t="s">
        <v>536</v>
      </c>
      <c r="D329" s="206" t="s">
        <v>126</v>
      </c>
      <c r="E329" s="207" t="s">
        <v>537</v>
      </c>
      <c r="F329" s="208" t="s">
        <v>538</v>
      </c>
      <c r="G329" s="209" t="s">
        <v>129</v>
      </c>
      <c r="H329" s="210">
        <v>9</v>
      </c>
      <c r="I329" s="211"/>
      <c r="J329" s="212">
        <f>ROUND(I329*H329,1)</f>
        <v>0</v>
      </c>
      <c r="K329" s="208" t="s">
        <v>130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0.0025999999999999999</v>
      </c>
      <c r="R329" s="215">
        <f>Q329*H329</f>
        <v>0.023399999999999997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131</v>
      </c>
      <c r="AT329" s="217" t="s">
        <v>126</v>
      </c>
      <c r="AU329" s="217" t="s">
        <v>83</v>
      </c>
      <c r="AY329" s="19" t="s">
        <v>124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81</v>
      </c>
      <c r="BK329" s="218">
        <f>ROUND(I329*H329,1)</f>
        <v>0</v>
      </c>
      <c r="BL329" s="19" t="s">
        <v>131</v>
      </c>
      <c r="BM329" s="217" t="s">
        <v>539</v>
      </c>
    </row>
    <row r="330" s="2" customFormat="1">
      <c r="A330" s="40"/>
      <c r="B330" s="41"/>
      <c r="C330" s="42"/>
      <c r="D330" s="219" t="s">
        <v>133</v>
      </c>
      <c r="E330" s="42"/>
      <c r="F330" s="220" t="s">
        <v>540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133</v>
      </c>
      <c r="AU330" s="19" t="s">
        <v>83</v>
      </c>
    </row>
    <row r="331" s="2" customFormat="1" ht="24.15" customHeight="1">
      <c r="A331" s="40"/>
      <c r="B331" s="41"/>
      <c r="C331" s="206" t="s">
        <v>541</v>
      </c>
      <c r="D331" s="206" t="s">
        <v>126</v>
      </c>
      <c r="E331" s="207" t="s">
        <v>542</v>
      </c>
      <c r="F331" s="208" t="s">
        <v>543</v>
      </c>
      <c r="G331" s="209" t="s">
        <v>162</v>
      </c>
      <c r="H331" s="210">
        <v>516</v>
      </c>
      <c r="I331" s="211"/>
      <c r="J331" s="212">
        <f>ROUND(I331*H331,1)</f>
        <v>0</v>
      </c>
      <c r="K331" s="208" t="s">
        <v>130</v>
      </c>
      <c r="L331" s="46"/>
      <c r="M331" s="213" t="s">
        <v>19</v>
      </c>
      <c r="N331" s="214" t="s">
        <v>44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131</v>
      </c>
      <c r="AT331" s="217" t="s">
        <v>126</v>
      </c>
      <c r="AU331" s="217" t="s">
        <v>83</v>
      </c>
      <c r="AY331" s="19" t="s">
        <v>124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81</v>
      </c>
      <c r="BK331" s="218">
        <f>ROUND(I331*H331,1)</f>
        <v>0</v>
      </c>
      <c r="BL331" s="19" t="s">
        <v>131</v>
      </c>
      <c r="BM331" s="217" t="s">
        <v>544</v>
      </c>
    </row>
    <row r="332" s="2" customFormat="1">
      <c r="A332" s="40"/>
      <c r="B332" s="41"/>
      <c r="C332" s="42"/>
      <c r="D332" s="219" t="s">
        <v>133</v>
      </c>
      <c r="E332" s="42"/>
      <c r="F332" s="220" t="s">
        <v>545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133</v>
      </c>
      <c r="AU332" s="19" t="s">
        <v>83</v>
      </c>
    </row>
    <row r="333" s="14" customFormat="1">
      <c r="A333" s="14"/>
      <c r="B333" s="235"/>
      <c r="C333" s="236"/>
      <c r="D333" s="226" t="s">
        <v>135</v>
      </c>
      <c r="E333" s="237" t="s">
        <v>19</v>
      </c>
      <c r="F333" s="238" t="s">
        <v>546</v>
      </c>
      <c r="G333" s="236"/>
      <c r="H333" s="239">
        <v>516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135</v>
      </c>
      <c r="AU333" s="245" t="s">
        <v>83</v>
      </c>
      <c r="AV333" s="14" t="s">
        <v>83</v>
      </c>
      <c r="AW333" s="14" t="s">
        <v>33</v>
      </c>
      <c r="AX333" s="14" t="s">
        <v>81</v>
      </c>
      <c r="AY333" s="245" t="s">
        <v>124</v>
      </c>
    </row>
    <row r="334" s="2" customFormat="1" ht="24.15" customHeight="1">
      <c r="A334" s="40"/>
      <c r="B334" s="41"/>
      <c r="C334" s="206" t="s">
        <v>547</v>
      </c>
      <c r="D334" s="206" t="s">
        <v>126</v>
      </c>
      <c r="E334" s="207" t="s">
        <v>548</v>
      </c>
      <c r="F334" s="208" t="s">
        <v>549</v>
      </c>
      <c r="G334" s="209" t="s">
        <v>129</v>
      </c>
      <c r="H334" s="210">
        <v>9</v>
      </c>
      <c r="I334" s="211"/>
      <c r="J334" s="212">
        <f>ROUND(I334*H334,1)</f>
        <v>0</v>
      </c>
      <c r="K334" s="208" t="s">
        <v>130</v>
      </c>
      <c r="L334" s="46"/>
      <c r="M334" s="213" t="s">
        <v>19</v>
      </c>
      <c r="N334" s="214" t="s">
        <v>44</v>
      </c>
      <c r="O334" s="86"/>
      <c r="P334" s="215">
        <f>O334*H334</f>
        <v>0</v>
      </c>
      <c r="Q334" s="215">
        <v>1.0000000000000001E-05</v>
      </c>
      <c r="R334" s="215">
        <f>Q334*H334</f>
        <v>9.0000000000000006E-05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131</v>
      </c>
      <c r="AT334" s="217" t="s">
        <v>126</v>
      </c>
      <c r="AU334" s="217" t="s">
        <v>83</v>
      </c>
      <c r="AY334" s="19" t="s">
        <v>124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81</v>
      </c>
      <c r="BK334" s="218">
        <f>ROUND(I334*H334,1)</f>
        <v>0</v>
      </c>
      <c r="BL334" s="19" t="s">
        <v>131</v>
      </c>
      <c r="BM334" s="217" t="s">
        <v>550</v>
      </c>
    </row>
    <row r="335" s="2" customFormat="1">
      <c r="A335" s="40"/>
      <c r="B335" s="41"/>
      <c r="C335" s="42"/>
      <c r="D335" s="219" t="s">
        <v>133</v>
      </c>
      <c r="E335" s="42"/>
      <c r="F335" s="220" t="s">
        <v>551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133</v>
      </c>
      <c r="AU335" s="19" t="s">
        <v>83</v>
      </c>
    </row>
    <row r="336" s="2" customFormat="1" ht="24.15" customHeight="1">
      <c r="A336" s="40"/>
      <c r="B336" s="41"/>
      <c r="C336" s="206" t="s">
        <v>552</v>
      </c>
      <c r="D336" s="206" t="s">
        <v>126</v>
      </c>
      <c r="E336" s="207" t="s">
        <v>553</v>
      </c>
      <c r="F336" s="208" t="s">
        <v>554</v>
      </c>
      <c r="G336" s="209" t="s">
        <v>162</v>
      </c>
      <c r="H336" s="210">
        <v>517</v>
      </c>
      <c r="I336" s="211"/>
      <c r="J336" s="212">
        <f>ROUND(I336*H336,1)</f>
        <v>0</v>
      </c>
      <c r="K336" s="208" t="s">
        <v>130</v>
      </c>
      <c r="L336" s="46"/>
      <c r="M336" s="213" t="s">
        <v>19</v>
      </c>
      <c r="N336" s="214" t="s">
        <v>44</v>
      </c>
      <c r="O336" s="86"/>
      <c r="P336" s="215">
        <f>O336*H336</f>
        <v>0</v>
      </c>
      <c r="Q336" s="215">
        <v>0.15540000000000001</v>
      </c>
      <c r="R336" s="215">
        <f>Q336*H336</f>
        <v>80.341800000000006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131</v>
      </c>
      <c r="AT336" s="217" t="s">
        <v>126</v>
      </c>
      <c r="AU336" s="217" t="s">
        <v>83</v>
      </c>
      <c r="AY336" s="19" t="s">
        <v>124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81</v>
      </c>
      <c r="BK336" s="218">
        <f>ROUND(I336*H336,1)</f>
        <v>0</v>
      </c>
      <c r="BL336" s="19" t="s">
        <v>131</v>
      </c>
      <c r="BM336" s="217" t="s">
        <v>555</v>
      </c>
    </row>
    <row r="337" s="2" customFormat="1">
      <c r="A337" s="40"/>
      <c r="B337" s="41"/>
      <c r="C337" s="42"/>
      <c r="D337" s="219" t="s">
        <v>133</v>
      </c>
      <c r="E337" s="42"/>
      <c r="F337" s="220" t="s">
        <v>556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133</v>
      </c>
      <c r="AU337" s="19" t="s">
        <v>83</v>
      </c>
    </row>
    <row r="338" s="13" customFormat="1">
      <c r="A338" s="13"/>
      <c r="B338" s="224"/>
      <c r="C338" s="225"/>
      <c r="D338" s="226" t="s">
        <v>135</v>
      </c>
      <c r="E338" s="227" t="s">
        <v>19</v>
      </c>
      <c r="F338" s="228" t="s">
        <v>557</v>
      </c>
      <c r="G338" s="225"/>
      <c r="H338" s="227" t="s">
        <v>19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135</v>
      </c>
      <c r="AU338" s="234" t="s">
        <v>83</v>
      </c>
      <c r="AV338" s="13" t="s">
        <v>81</v>
      </c>
      <c r="AW338" s="13" t="s">
        <v>33</v>
      </c>
      <c r="AX338" s="13" t="s">
        <v>73</v>
      </c>
      <c r="AY338" s="234" t="s">
        <v>124</v>
      </c>
    </row>
    <row r="339" s="14" customFormat="1">
      <c r="A339" s="14"/>
      <c r="B339" s="235"/>
      <c r="C339" s="236"/>
      <c r="D339" s="226" t="s">
        <v>135</v>
      </c>
      <c r="E339" s="237" t="s">
        <v>19</v>
      </c>
      <c r="F339" s="238" t="s">
        <v>558</v>
      </c>
      <c r="G339" s="236"/>
      <c r="H339" s="239">
        <v>447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135</v>
      </c>
      <c r="AU339" s="245" t="s">
        <v>83</v>
      </c>
      <c r="AV339" s="14" t="s">
        <v>83</v>
      </c>
      <c r="AW339" s="14" t="s">
        <v>33</v>
      </c>
      <c r="AX339" s="14" t="s">
        <v>73</v>
      </c>
      <c r="AY339" s="245" t="s">
        <v>124</v>
      </c>
    </row>
    <row r="340" s="13" customFormat="1">
      <c r="A340" s="13"/>
      <c r="B340" s="224"/>
      <c r="C340" s="225"/>
      <c r="D340" s="226" t="s">
        <v>135</v>
      </c>
      <c r="E340" s="227" t="s">
        <v>19</v>
      </c>
      <c r="F340" s="228" t="s">
        <v>559</v>
      </c>
      <c r="G340" s="225"/>
      <c r="H340" s="227" t="s">
        <v>19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135</v>
      </c>
      <c r="AU340" s="234" t="s">
        <v>83</v>
      </c>
      <c r="AV340" s="13" t="s">
        <v>81</v>
      </c>
      <c r="AW340" s="13" t="s">
        <v>33</v>
      </c>
      <c r="AX340" s="13" t="s">
        <v>73</v>
      </c>
      <c r="AY340" s="234" t="s">
        <v>124</v>
      </c>
    </row>
    <row r="341" s="14" customFormat="1">
      <c r="A341" s="14"/>
      <c r="B341" s="235"/>
      <c r="C341" s="236"/>
      <c r="D341" s="226" t="s">
        <v>135</v>
      </c>
      <c r="E341" s="237" t="s">
        <v>19</v>
      </c>
      <c r="F341" s="238" t="s">
        <v>384</v>
      </c>
      <c r="G341" s="236"/>
      <c r="H341" s="239">
        <v>42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135</v>
      </c>
      <c r="AU341" s="245" t="s">
        <v>83</v>
      </c>
      <c r="AV341" s="14" t="s">
        <v>83</v>
      </c>
      <c r="AW341" s="14" t="s">
        <v>33</v>
      </c>
      <c r="AX341" s="14" t="s">
        <v>73</v>
      </c>
      <c r="AY341" s="245" t="s">
        <v>124</v>
      </c>
    </row>
    <row r="342" s="13" customFormat="1">
      <c r="A342" s="13"/>
      <c r="B342" s="224"/>
      <c r="C342" s="225"/>
      <c r="D342" s="226" t="s">
        <v>135</v>
      </c>
      <c r="E342" s="227" t="s">
        <v>19</v>
      </c>
      <c r="F342" s="228" t="s">
        <v>560</v>
      </c>
      <c r="G342" s="225"/>
      <c r="H342" s="227" t="s">
        <v>19</v>
      </c>
      <c r="I342" s="229"/>
      <c r="J342" s="225"/>
      <c r="K342" s="225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135</v>
      </c>
      <c r="AU342" s="234" t="s">
        <v>83</v>
      </c>
      <c r="AV342" s="13" t="s">
        <v>81</v>
      </c>
      <c r="AW342" s="13" t="s">
        <v>33</v>
      </c>
      <c r="AX342" s="13" t="s">
        <v>73</v>
      </c>
      <c r="AY342" s="234" t="s">
        <v>124</v>
      </c>
    </row>
    <row r="343" s="14" customFormat="1">
      <c r="A343" s="14"/>
      <c r="B343" s="235"/>
      <c r="C343" s="236"/>
      <c r="D343" s="226" t="s">
        <v>135</v>
      </c>
      <c r="E343" s="237" t="s">
        <v>19</v>
      </c>
      <c r="F343" s="238" t="s">
        <v>216</v>
      </c>
      <c r="G343" s="236"/>
      <c r="H343" s="239">
        <v>28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5" t="s">
        <v>135</v>
      </c>
      <c r="AU343" s="245" t="s">
        <v>83</v>
      </c>
      <c r="AV343" s="14" t="s">
        <v>83</v>
      </c>
      <c r="AW343" s="14" t="s">
        <v>33</v>
      </c>
      <c r="AX343" s="14" t="s">
        <v>73</v>
      </c>
      <c r="AY343" s="245" t="s">
        <v>124</v>
      </c>
    </row>
    <row r="344" s="15" customFormat="1">
      <c r="A344" s="15"/>
      <c r="B344" s="246"/>
      <c r="C344" s="247"/>
      <c r="D344" s="226" t="s">
        <v>135</v>
      </c>
      <c r="E344" s="248" t="s">
        <v>19</v>
      </c>
      <c r="F344" s="249" t="s">
        <v>154</v>
      </c>
      <c r="G344" s="247"/>
      <c r="H344" s="250">
        <v>517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6" t="s">
        <v>135</v>
      </c>
      <c r="AU344" s="256" t="s">
        <v>83</v>
      </c>
      <c r="AV344" s="15" t="s">
        <v>131</v>
      </c>
      <c r="AW344" s="15" t="s">
        <v>33</v>
      </c>
      <c r="AX344" s="15" t="s">
        <v>81</v>
      </c>
      <c r="AY344" s="256" t="s">
        <v>124</v>
      </c>
    </row>
    <row r="345" s="2" customFormat="1" ht="16.5" customHeight="1">
      <c r="A345" s="40"/>
      <c r="B345" s="41"/>
      <c r="C345" s="257" t="s">
        <v>561</v>
      </c>
      <c r="D345" s="257" t="s">
        <v>255</v>
      </c>
      <c r="E345" s="258" t="s">
        <v>562</v>
      </c>
      <c r="F345" s="259" t="s">
        <v>563</v>
      </c>
      <c r="G345" s="260" t="s">
        <v>162</v>
      </c>
      <c r="H345" s="261">
        <v>455.94</v>
      </c>
      <c r="I345" s="262"/>
      <c r="J345" s="263">
        <f>ROUND(I345*H345,1)</f>
        <v>0</v>
      </c>
      <c r="K345" s="259" t="s">
        <v>130</v>
      </c>
      <c r="L345" s="264"/>
      <c r="M345" s="265" t="s">
        <v>19</v>
      </c>
      <c r="N345" s="266" t="s">
        <v>44</v>
      </c>
      <c r="O345" s="86"/>
      <c r="P345" s="215">
        <f>O345*H345</f>
        <v>0</v>
      </c>
      <c r="Q345" s="215">
        <v>0.080000000000000002</v>
      </c>
      <c r="R345" s="215">
        <f>Q345*H345</f>
        <v>36.475200000000001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181</v>
      </c>
      <c r="AT345" s="217" t="s">
        <v>255</v>
      </c>
      <c r="AU345" s="217" t="s">
        <v>83</v>
      </c>
      <c r="AY345" s="19" t="s">
        <v>124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81</v>
      </c>
      <c r="BK345" s="218">
        <f>ROUND(I345*H345,1)</f>
        <v>0</v>
      </c>
      <c r="BL345" s="19" t="s">
        <v>131</v>
      </c>
      <c r="BM345" s="217" t="s">
        <v>564</v>
      </c>
    </row>
    <row r="346" s="13" customFormat="1">
      <c r="A346" s="13"/>
      <c r="B346" s="224"/>
      <c r="C346" s="225"/>
      <c r="D346" s="226" t="s">
        <v>135</v>
      </c>
      <c r="E346" s="227" t="s">
        <v>19</v>
      </c>
      <c r="F346" s="228" t="s">
        <v>557</v>
      </c>
      <c r="G346" s="225"/>
      <c r="H346" s="227" t="s">
        <v>19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135</v>
      </c>
      <c r="AU346" s="234" t="s">
        <v>83</v>
      </c>
      <c r="AV346" s="13" t="s">
        <v>81</v>
      </c>
      <c r="AW346" s="13" t="s">
        <v>33</v>
      </c>
      <c r="AX346" s="13" t="s">
        <v>73</v>
      </c>
      <c r="AY346" s="234" t="s">
        <v>124</v>
      </c>
    </row>
    <row r="347" s="14" customFormat="1">
      <c r="A347" s="14"/>
      <c r="B347" s="235"/>
      <c r="C347" s="236"/>
      <c r="D347" s="226" t="s">
        <v>135</v>
      </c>
      <c r="E347" s="237" t="s">
        <v>19</v>
      </c>
      <c r="F347" s="238" t="s">
        <v>558</v>
      </c>
      <c r="G347" s="236"/>
      <c r="H347" s="239">
        <v>447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5" t="s">
        <v>135</v>
      </c>
      <c r="AU347" s="245" t="s">
        <v>83</v>
      </c>
      <c r="AV347" s="14" t="s">
        <v>83</v>
      </c>
      <c r="AW347" s="14" t="s">
        <v>33</v>
      </c>
      <c r="AX347" s="14" t="s">
        <v>81</v>
      </c>
      <c r="AY347" s="245" t="s">
        <v>124</v>
      </c>
    </row>
    <row r="348" s="14" customFormat="1">
      <c r="A348" s="14"/>
      <c r="B348" s="235"/>
      <c r="C348" s="236"/>
      <c r="D348" s="226" t="s">
        <v>135</v>
      </c>
      <c r="E348" s="236"/>
      <c r="F348" s="238" t="s">
        <v>565</v>
      </c>
      <c r="G348" s="236"/>
      <c r="H348" s="239">
        <v>455.94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135</v>
      </c>
      <c r="AU348" s="245" t="s">
        <v>83</v>
      </c>
      <c r="AV348" s="14" t="s">
        <v>83</v>
      </c>
      <c r="AW348" s="14" t="s">
        <v>4</v>
      </c>
      <c r="AX348" s="14" t="s">
        <v>81</v>
      </c>
      <c r="AY348" s="245" t="s">
        <v>124</v>
      </c>
    </row>
    <row r="349" s="2" customFormat="1" ht="16.5" customHeight="1">
      <c r="A349" s="40"/>
      <c r="B349" s="41"/>
      <c r="C349" s="257" t="s">
        <v>566</v>
      </c>
      <c r="D349" s="257" t="s">
        <v>255</v>
      </c>
      <c r="E349" s="258" t="s">
        <v>567</v>
      </c>
      <c r="F349" s="259" t="s">
        <v>568</v>
      </c>
      <c r="G349" s="260" t="s">
        <v>162</v>
      </c>
      <c r="H349" s="261">
        <v>42.840000000000003</v>
      </c>
      <c r="I349" s="262"/>
      <c r="J349" s="263">
        <f>ROUND(I349*H349,1)</f>
        <v>0</v>
      </c>
      <c r="K349" s="259" t="s">
        <v>130</v>
      </c>
      <c r="L349" s="264"/>
      <c r="M349" s="265" t="s">
        <v>19</v>
      </c>
      <c r="N349" s="266" t="s">
        <v>44</v>
      </c>
      <c r="O349" s="86"/>
      <c r="P349" s="215">
        <f>O349*H349</f>
        <v>0</v>
      </c>
      <c r="Q349" s="215">
        <v>0.055</v>
      </c>
      <c r="R349" s="215">
        <f>Q349*H349</f>
        <v>2.3562000000000003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181</v>
      </c>
      <c r="AT349" s="217" t="s">
        <v>255</v>
      </c>
      <c r="AU349" s="217" t="s">
        <v>83</v>
      </c>
      <c r="AY349" s="19" t="s">
        <v>124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81</v>
      </c>
      <c r="BK349" s="218">
        <f>ROUND(I349*H349,1)</f>
        <v>0</v>
      </c>
      <c r="BL349" s="19" t="s">
        <v>131</v>
      </c>
      <c r="BM349" s="217" t="s">
        <v>569</v>
      </c>
    </row>
    <row r="350" s="13" customFormat="1">
      <c r="A350" s="13"/>
      <c r="B350" s="224"/>
      <c r="C350" s="225"/>
      <c r="D350" s="226" t="s">
        <v>135</v>
      </c>
      <c r="E350" s="227" t="s">
        <v>19</v>
      </c>
      <c r="F350" s="228" t="s">
        <v>559</v>
      </c>
      <c r="G350" s="225"/>
      <c r="H350" s="227" t="s">
        <v>19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135</v>
      </c>
      <c r="AU350" s="234" t="s">
        <v>83</v>
      </c>
      <c r="AV350" s="13" t="s">
        <v>81</v>
      </c>
      <c r="AW350" s="13" t="s">
        <v>33</v>
      </c>
      <c r="AX350" s="13" t="s">
        <v>73</v>
      </c>
      <c r="AY350" s="234" t="s">
        <v>124</v>
      </c>
    </row>
    <row r="351" s="14" customFormat="1">
      <c r="A351" s="14"/>
      <c r="B351" s="235"/>
      <c r="C351" s="236"/>
      <c r="D351" s="226" t="s">
        <v>135</v>
      </c>
      <c r="E351" s="237" t="s">
        <v>19</v>
      </c>
      <c r="F351" s="238" t="s">
        <v>384</v>
      </c>
      <c r="G351" s="236"/>
      <c r="H351" s="239">
        <v>42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135</v>
      </c>
      <c r="AU351" s="245" t="s">
        <v>83</v>
      </c>
      <c r="AV351" s="14" t="s">
        <v>83</v>
      </c>
      <c r="AW351" s="14" t="s">
        <v>33</v>
      </c>
      <c r="AX351" s="14" t="s">
        <v>81</v>
      </c>
      <c r="AY351" s="245" t="s">
        <v>124</v>
      </c>
    </row>
    <row r="352" s="14" customFormat="1">
      <c r="A352" s="14"/>
      <c r="B352" s="235"/>
      <c r="C352" s="236"/>
      <c r="D352" s="226" t="s">
        <v>135</v>
      </c>
      <c r="E352" s="236"/>
      <c r="F352" s="238" t="s">
        <v>570</v>
      </c>
      <c r="G352" s="236"/>
      <c r="H352" s="239">
        <v>42.840000000000003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5" t="s">
        <v>135</v>
      </c>
      <c r="AU352" s="245" t="s">
        <v>83</v>
      </c>
      <c r="AV352" s="14" t="s">
        <v>83</v>
      </c>
      <c r="AW352" s="14" t="s">
        <v>4</v>
      </c>
      <c r="AX352" s="14" t="s">
        <v>81</v>
      </c>
      <c r="AY352" s="245" t="s">
        <v>124</v>
      </c>
    </row>
    <row r="353" s="2" customFormat="1" ht="16.5" customHeight="1">
      <c r="A353" s="40"/>
      <c r="B353" s="41"/>
      <c r="C353" s="257" t="s">
        <v>571</v>
      </c>
      <c r="D353" s="257" t="s">
        <v>255</v>
      </c>
      <c r="E353" s="258" t="s">
        <v>572</v>
      </c>
      <c r="F353" s="259" t="s">
        <v>573</v>
      </c>
      <c r="G353" s="260" t="s">
        <v>162</v>
      </c>
      <c r="H353" s="261">
        <v>28.559999999999999</v>
      </c>
      <c r="I353" s="262"/>
      <c r="J353" s="263">
        <f>ROUND(I353*H353,1)</f>
        <v>0</v>
      </c>
      <c r="K353" s="259" t="s">
        <v>130</v>
      </c>
      <c r="L353" s="264"/>
      <c r="M353" s="265" t="s">
        <v>19</v>
      </c>
      <c r="N353" s="266" t="s">
        <v>44</v>
      </c>
      <c r="O353" s="86"/>
      <c r="P353" s="215">
        <f>O353*H353</f>
        <v>0</v>
      </c>
      <c r="Q353" s="215">
        <v>0.065670000000000006</v>
      </c>
      <c r="R353" s="215">
        <f>Q353*H353</f>
        <v>1.8755352000000001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181</v>
      </c>
      <c r="AT353" s="217" t="s">
        <v>255</v>
      </c>
      <c r="AU353" s="217" t="s">
        <v>83</v>
      </c>
      <c r="AY353" s="19" t="s">
        <v>124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81</v>
      </c>
      <c r="BK353" s="218">
        <f>ROUND(I353*H353,1)</f>
        <v>0</v>
      </c>
      <c r="BL353" s="19" t="s">
        <v>131</v>
      </c>
      <c r="BM353" s="217" t="s">
        <v>574</v>
      </c>
    </row>
    <row r="354" s="13" customFormat="1">
      <c r="A354" s="13"/>
      <c r="B354" s="224"/>
      <c r="C354" s="225"/>
      <c r="D354" s="226" t="s">
        <v>135</v>
      </c>
      <c r="E354" s="227" t="s">
        <v>19</v>
      </c>
      <c r="F354" s="228" t="s">
        <v>560</v>
      </c>
      <c r="G354" s="225"/>
      <c r="H354" s="227" t="s">
        <v>19</v>
      </c>
      <c r="I354" s="229"/>
      <c r="J354" s="225"/>
      <c r="K354" s="225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135</v>
      </c>
      <c r="AU354" s="234" t="s">
        <v>83</v>
      </c>
      <c r="AV354" s="13" t="s">
        <v>81</v>
      </c>
      <c r="AW354" s="13" t="s">
        <v>33</v>
      </c>
      <c r="AX354" s="13" t="s">
        <v>73</v>
      </c>
      <c r="AY354" s="234" t="s">
        <v>124</v>
      </c>
    </row>
    <row r="355" s="14" customFormat="1">
      <c r="A355" s="14"/>
      <c r="B355" s="235"/>
      <c r="C355" s="236"/>
      <c r="D355" s="226" t="s">
        <v>135</v>
      </c>
      <c r="E355" s="237" t="s">
        <v>19</v>
      </c>
      <c r="F355" s="238" t="s">
        <v>216</v>
      </c>
      <c r="G355" s="236"/>
      <c r="H355" s="239">
        <v>28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135</v>
      </c>
      <c r="AU355" s="245" t="s">
        <v>83</v>
      </c>
      <c r="AV355" s="14" t="s">
        <v>83</v>
      </c>
      <c r="AW355" s="14" t="s">
        <v>33</v>
      </c>
      <c r="AX355" s="14" t="s">
        <v>81</v>
      </c>
      <c r="AY355" s="245" t="s">
        <v>124</v>
      </c>
    </row>
    <row r="356" s="14" customFormat="1">
      <c r="A356" s="14"/>
      <c r="B356" s="235"/>
      <c r="C356" s="236"/>
      <c r="D356" s="226" t="s">
        <v>135</v>
      </c>
      <c r="E356" s="236"/>
      <c r="F356" s="238" t="s">
        <v>575</v>
      </c>
      <c r="G356" s="236"/>
      <c r="H356" s="239">
        <v>28.559999999999999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5" t="s">
        <v>135</v>
      </c>
      <c r="AU356" s="245" t="s">
        <v>83</v>
      </c>
      <c r="AV356" s="14" t="s">
        <v>83</v>
      </c>
      <c r="AW356" s="14" t="s">
        <v>4</v>
      </c>
      <c r="AX356" s="14" t="s">
        <v>81</v>
      </c>
      <c r="AY356" s="245" t="s">
        <v>124</v>
      </c>
    </row>
    <row r="357" s="2" customFormat="1" ht="24.15" customHeight="1">
      <c r="A357" s="40"/>
      <c r="B357" s="41"/>
      <c r="C357" s="206" t="s">
        <v>576</v>
      </c>
      <c r="D357" s="206" t="s">
        <v>126</v>
      </c>
      <c r="E357" s="207" t="s">
        <v>577</v>
      </c>
      <c r="F357" s="208" t="s">
        <v>578</v>
      </c>
      <c r="G357" s="209" t="s">
        <v>162</v>
      </c>
      <c r="H357" s="210">
        <v>963</v>
      </c>
      <c r="I357" s="211"/>
      <c r="J357" s="212">
        <f>ROUND(I357*H357,1)</f>
        <v>0</v>
      </c>
      <c r="K357" s="208" t="s">
        <v>130</v>
      </c>
      <c r="L357" s="46"/>
      <c r="M357" s="213" t="s">
        <v>19</v>
      </c>
      <c r="N357" s="214" t="s">
        <v>44</v>
      </c>
      <c r="O357" s="86"/>
      <c r="P357" s="215">
        <f>O357*H357</f>
        <v>0</v>
      </c>
      <c r="Q357" s="215">
        <v>0.1295</v>
      </c>
      <c r="R357" s="215">
        <f>Q357*H357</f>
        <v>124.7085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131</v>
      </c>
      <c r="AT357" s="217" t="s">
        <v>126</v>
      </c>
      <c r="AU357" s="217" t="s">
        <v>83</v>
      </c>
      <c r="AY357" s="19" t="s">
        <v>124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81</v>
      </c>
      <c r="BK357" s="218">
        <f>ROUND(I357*H357,1)</f>
        <v>0</v>
      </c>
      <c r="BL357" s="19" t="s">
        <v>131</v>
      </c>
      <c r="BM357" s="217" t="s">
        <v>579</v>
      </c>
    </row>
    <row r="358" s="2" customFormat="1">
      <c r="A358" s="40"/>
      <c r="B358" s="41"/>
      <c r="C358" s="42"/>
      <c r="D358" s="219" t="s">
        <v>133</v>
      </c>
      <c r="E358" s="42"/>
      <c r="F358" s="220" t="s">
        <v>580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133</v>
      </c>
      <c r="AU358" s="19" t="s">
        <v>83</v>
      </c>
    </row>
    <row r="359" s="2" customFormat="1" ht="16.5" customHeight="1">
      <c r="A359" s="40"/>
      <c r="B359" s="41"/>
      <c r="C359" s="257" t="s">
        <v>581</v>
      </c>
      <c r="D359" s="257" t="s">
        <v>255</v>
      </c>
      <c r="E359" s="258" t="s">
        <v>582</v>
      </c>
      <c r="F359" s="259" t="s">
        <v>583</v>
      </c>
      <c r="G359" s="260" t="s">
        <v>162</v>
      </c>
      <c r="H359" s="261">
        <v>982.25999999999999</v>
      </c>
      <c r="I359" s="262"/>
      <c r="J359" s="263">
        <f>ROUND(I359*H359,1)</f>
        <v>0</v>
      </c>
      <c r="K359" s="259" t="s">
        <v>130</v>
      </c>
      <c r="L359" s="264"/>
      <c r="M359" s="265" t="s">
        <v>19</v>
      </c>
      <c r="N359" s="266" t="s">
        <v>44</v>
      </c>
      <c r="O359" s="86"/>
      <c r="P359" s="215">
        <f>O359*H359</f>
        <v>0</v>
      </c>
      <c r="Q359" s="215">
        <v>0.044999999999999998</v>
      </c>
      <c r="R359" s="215">
        <f>Q359*H359</f>
        <v>44.201699999999995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181</v>
      </c>
      <c r="AT359" s="217" t="s">
        <v>255</v>
      </c>
      <c r="AU359" s="217" t="s">
        <v>83</v>
      </c>
      <c r="AY359" s="19" t="s">
        <v>124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81</v>
      </c>
      <c r="BK359" s="218">
        <f>ROUND(I359*H359,1)</f>
        <v>0</v>
      </c>
      <c r="BL359" s="19" t="s">
        <v>131</v>
      </c>
      <c r="BM359" s="217" t="s">
        <v>584</v>
      </c>
    </row>
    <row r="360" s="14" customFormat="1">
      <c r="A360" s="14"/>
      <c r="B360" s="235"/>
      <c r="C360" s="236"/>
      <c r="D360" s="226" t="s">
        <v>135</v>
      </c>
      <c r="E360" s="236"/>
      <c r="F360" s="238" t="s">
        <v>585</v>
      </c>
      <c r="G360" s="236"/>
      <c r="H360" s="239">
        <v>982.25999999999999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135</v>
      </c>
      <c r="AU360" s="245" t="s">
        <v>83</v>
      </c>
      <c r="AV360" s="14" t="s">
        <v>83</v>
      </c>
      <c r="AW360" s="14" t="s">
        <v>4</v>
      </c>
      <c r="AX360" s="14" t="s">
        <v>81</v>
      </c>
      <c r="AY360" s="245" t="s">
        <v>124</v>
      </c>
    </row>
    <row r="361" s="2" customFormat="1" ht="24.15" customHeight="1">
      <c r="A361" s="40"/>
      <c r="B361" s="41"/>
      <c r="C361" s="206" t="s">
        <v>586</v>
      </c>
      <c r="D361" s="206" t="s">
        <v>126</v>
      </c>
      <c r="E361" s="207" t="s">
        <v>587</v>
      </c>
      <c r="F361" s="208" t="s">
        <v>588</v>
      </c>
      <c r="G361" s="209" t="s">
        <v>162</v>
      </c>
      <c r="H361" s="210">
        <v>110</v>
      </c>
      <c r="I361" s="211"/>
      <c r="J361" s="212">
        <f>ROUND(I361*H361,1)</f>
        <v>0</v>
      </c>
      <c r="K361" s="208" t="s">
        <v>130</v>
      </c>
      <c r="L361" s="46"/>
      <c r="M361" s="213" t="s">
        <v>19</v>
      </c>
      <c r="N361" s="214" t="s">
        <v>44</v>
      </c>
      <c r="O361" s="86"/>
      <c r="P361" s="215">
        <f>O361*H361</f>
        <v>0</v>
      </c>
      <c r="Q361" s="215">
        <v>0.14066999999999999</v>
      </c>
      <c r="R361" s="215">
        <f>Q361*H361</f>
        <v>15.473699999999999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131</v>
      </c>
      <c r="AT361" s="217" t="s">
        <v>126</v>
      </c>
      <c r="AU361" s="217" t="s">
        <v>83</v>
      </c>
      <c r="AY361" s="19" t="s">
        <v>124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81</v>
      </c>
      <c r="BK361" s="218">
        <f>ROUND(I361*H361,1)</f>
        <v>0</v>
      </c>
      <c r="BL361" s="19" t="s">
        <v>131</v>
      </c>
      <c r="BM361" s="217" t="s">
        <v>589</v>
      </c>
    </row>
    <row r="362" s="2" customFormat="1">
      <c r="A362" s="40"/>
      <c r="B362" s="41"/>
      <c r="C362" s="42"/>
      <c r="D362" s="219" t="s">
        <v>133</v>
      </c>
      <c r="E362" s="42"/>
      <c r="F362" s="220" t="s">
        <v>590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133</v>
      </c>
      <c r="AU362" s="19" t="s">
        <v>83</v>
      </c>
    </row>
    <row r="363" s="2" customFormat="1" ht="16.5" customHeight="1">
      <c r="A363" s="40"/>
      <c r="B363" s="41"/>
      <c r="C363" s="257" t="s">
        <v>591</v>
      </c>
      <c r="D363" s="257" t="s">
        <v>255</v>
      </c>
      <c r="E363" s="258" t="s">
        <v>592</v>
      </c>
      <c r="F363" s="259" t="s">
        <v>593</v>
      </c>
      <c r="G363" s="260" t="s">
        <v>162</v>
      </c>
      <c r="H363" s="261">
        <v>112.2</v>
      </c>
      <c r="I363" s="262"/>
      <c r="J363" s="263">
        <f>ROUND(I363*H363,1)</f>
        <v>0</v>
      </c>
      <c r="K363" s="259" t="s">
        <v>19</v>
      </c>
      <c r="L363" s="264"/>
      <c r="M363" s="265" t="s">
        <v>19</v>
      </c>
      <c r="N363" s="266" t="s">
        <v>44</v>
      </c>
      <c r="O363" s="86"/>
      <c r="P363" s="215">
        <f>O363*H363</f>
        <v>0</v>
      </c>
      <c r="Q363" s="215">
        <v>0.089999999999999997</v>
      </c>
      <c r="R363" s="215">
        <f>Q363*H363</f>
        <v>10.098000000000001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181</v>
      </c>
      <c r="AT363" s="217" t="s">
        <v>255</v>
      </c>
      <c r="AU363" s="217" t="s">
        <v>83</v>
      </c>
      <c r="AY363" s="19" t="s">
        <v>124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81</v>
      </c>
      <c r="BK363" s="218">
        <f>ROUND(I363*H363,1)</f>
        <v>0</v>
      </c>
      <c r="BL363" s="19" t="s">
        <v>131</v>
      </c>
      <c r="BM363" s="217" t="s">
        <v>594</v>
      </c>
    </row>
    <row r="364" s="14" customFormat="1">
      <c r="A364" s="14"/>
      <c r="B364" s="235"/>
      <c r="C364" s="236"/>
      <c r="D364" s="226" t="s">
        <v>135</v>
      </c>
      <c r="E364" s="236"/>
      <c r="F364" s="238" t="s">
        <v>595</v>
      </c>
      <c r="G364" s="236"/>
      <c r="H364" s="239">
        <v>112.2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135</v>
      </c>
      <c r="AU364" s="245" t="s">
        <v>83</v>
      </c>
      <c r="AV364" s="14" t="s">
        <v>83</v>
      </c>
      <c r="AW364" s="14" t="s">
        <v>4</v>
      </c>
      <c r="AX364" s="14" t="s">
        <v>81</v>
      </c>
      <c r="AY364" s="245" t="s">
        <v>124</v>
      </c>
    </row>
    <row r="365" s="2" customFormat="1" ht="16.5" customHeight="1">
      <c r="A365" s="40"/>
      <c r="B365" s="41"/>
      <c r="C365" s="206" t="s">
        <v>596</v>
      </c>
      <c r="D365" s="206" t="s">
        <v>126</v>
      </c>
      <c r="E365" s="207" t="s">
        <v>597</v>
      </c>
      <c r="F365" s="208" t="s">
        <v>598</v>
      </c>
      <c r="G365" s="209" t="s">
        <v>129</v>
      </c>
      <c r="H365" s="210">
        <v>420</v>
      </c>
      <c r="I365" s="211"/>
      <c r="J365" s="212">
        <f>ROUND(I365*H365,1)</f>
        <v>0</v>
      </c>
      <c r="K365" s="208" t="s">
        <v>130</v>
      </c>
      <c r="L365" s="46"/>
      <c r="M365" s="213" t="s">
        <v>19</v>
      </c>
      <c r="N365" s="214" t="s">
        <v>44</v>
      </c>
      <c r="O365" s="86"/>
      <c r="P365" s="215">
        <f>O365*H365</f>
        <v>0</v>
      </c>
      <c r="Q365" s="215">
        <v>0.00068999999999999997</v>
      </c>
      <c r="R365" s="215">
        <f>Q365*H365</f>
        <v>0.2898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131</v>
      </c>
      <c r="AT365" s="217" t="s">
        <v>126</v>
      </c>
      <c r="AU365" s="217" t="s">
        <v>83</v>
      </c>
      <c r="AY365" s="19" t="s">
        <v>124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81</v>
      </c>
      <c r="BK365" s="218">
        <f>ROUND(I365*H365,1)</f>
        <v>0</v>
      </c>
      <c r="BL365" s="19" t="s">
        <v>131</v>
      </c>
      <c r="BM365" s="217" t="s">
        <v>599</v>
      </c>
    </row>
    <row r="366" s="2" customFormat="1">
      <c r="A366" s="40"/>
      <c r="B366" s="41"/>
      <c r="C366" s="42"/>
      <c r="D366" s="219" t="s">
        <v>133</v>
      </c>
      <c r="E366" s="42"/>
      <c r="F366" s="220" t="s">
        <v>600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133</v>
      </c>
      <c r="AU366" s="19" t="s">
        <v>83</v>
      </c>
    </row>
    <row r="367" s="13" customFormat="1">
      <c r="A367" s="13"/>
      <c r="B367" s="224"/>
      <c r="C367" s="225"/>
      <c r="D367" s="226" t="s">
        <v>135</v>
      </c>
      <c r="E367" s="227" t="s">
        <v>19</v>
      </c>
      <c r="F367" s="228" t="s">
        <v>601</v>
      </c>
      <c r="G367" s="225"/>
      <c r="H367" s="227" t="s">
        <v>19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135</v>
      </c>
      <c r="AU367" s="234" t="s">
        <v>83</v>
      </c>
      <c r="AV367" s="13" t="s">
        <v>81</v>
      </c>
      <c r="AW367" s="13" t="s">
        <v>33</v>
      </c>
      <c r="AX367" s="13" t="s">
        <v>73</v>
      </c>
      <c r="AY367" s="234" t="s">
        <v>124</v>
      </c>
    </row>
    <row r="368" s="14" customFormat="1">
      <c r="A368" s="14"/>
      <c r="B368" s="235"/>
      <c r="C368" s="236"/>
      <c r="D368" s="226" t="s">
        <v>135</v>
      </c>
      <c r="E368" s="237" t="s">
        <v>19</v>
      </c>
      <c r="F368" s="238" t="s">
        <v>324</v>
      </c>
      <c r="G368" s="236"/>
      <c r="H368" s="239">
        <v>420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135</v>
      </c>
      <c r="AU368" s="245" t="s">
        <v>83</v>
      </c>
      <c r="AV368" s="14" t="s">
        <v>83</v>
      </c>
      <c r="AW368" s="14" t="s">
        <v>33</v>
      </c>
      <c r="AX368" s="14" t="s">
        <v>81</v>
      </c>
      <c r="AY368" s="245" t="s">
        <v>124</v>
      </c>
    </row>
    <row r="369" s="2" customFormat="1" ht="16.5" customHeight="1">
      <c r="A369" s="40"/>
      <c r="B369" s="41"/>
      <c r="C369" s="206" t="s">
        <v>602</v>
      </c>
      <c r="D369" s="206" t="s">
        <v>126</v>
      </c>
      <c r="E369" s="207" t="s">
        <v>603</v>
      </c>
      <c r="F369" s="208" t="s">
        <v>604</v>
      </c>
      <c r="G369" s="209" t="s">
        <v>162</v>
      </c>
      <c r="H369" s="210">
        <v>52</v>
      </c>
      <c r="I369" s="211"/>
      <c r="J369" s="212">
        <f>ROUND(I369*H369,1)</f>
        <v>0</v>
      </c>
      <c r="K369" s="208" t="s">
        <v>130</v>
      </c>
      <c r="L369" s="46"/>
      <c r="M369" s="213" t="s">
        <v>19</v>
      </c>
      <c r="N369" s="214" t="s">
        <v>44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131</v>
      </c>
      <c r="AT369" s="217" t="s">
        <v>126</v>
      </c>
      <c r="AU369" s="217" t="s">
        <v>83</v>
      </c>
      <c r="AY369" s="19" t="s">
        <v>124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81</v>
      </c>
      <c r="BK369" s="218">
        <f>ROUND(I369*H369,1)</f>
        <v>0</v>
      </c>
      <c r="BL369" s="19" t="s">
        <v>131</v>
      </c>
      <c r="BM369" s="217" t="s">
        <v>605</v>
      </c>
    </row>
    <row r="370" s="2" customFormat="1">
      <c r="A370" s="40"/>
      <c r="B370" s="41"/>
      <c r="C370" s="42"/>
      <c r="D370" s="219" t="s">
        <v>133</v>
      </c>
      <c r="E370" s="42"/>
      <c r="F370" s="220" t="s">
        <v>606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133</v>
      </c>
      <c r="AU370" s="19" t="s">
        <v>83</v>
      </c>
    </row>
    <row r="371" s="2" customFormat="1" ht="16.5" customHeight="1">
      <c r="A371" s="40"/>
      <c r="B371" s="41"/>
      <c r="C371" s="206" t="s">
        <v>607</v>
      </c>
      <c r="D371" s="206" t="s">
        <v>126</v>
      </c>
      <c r="E371" s="207" t="s">
        <v>608</v>
      </c>
      <c r="F371" s="208" t="s">
        <v>609</v>
      </c>
      <c r="G371" s="209" t="s">
        <v>162</v>
      </c>
      <c r="H371" s="210">
        <v>340</v>
      </c>
      <c r="I371" s="211"/>
      <c r="J371" s="212">
        <f>ROUND(I371*H371,1)</f>
        <v>0</v>
      </c>
      <c r="K371" s="208" t="s">
        <v>19</v>
      </c>
      <c r="L371" s="46"/>
      <c r="M371" s="213" t="s">
        <v>19</v>
      </c>
      <c r="N371" s="214" t="s">
        <v>44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131</v>
      </c>
      <c r="AT371" s="217" t="s">
        <v>126</v>
      </c>
      <c r="AU371" s="217" t="s">
        <v>83</v>
      </c>
      <c r="AY371" s="19" t="s">
        <v>124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81</v>
      </c>
      <c r="BK371" s="218">
        <f>ROUND(I371*H371,1)</f>
        <v>0</v>
      </c>
      <c r="BL371" s="19" t="s">
        <v>131</v>
      </c>
      <c r="BM371" s="217" t="s">
        <v>610</v>
      </c>
    </row>
    <row r="372" s="2" customFormat="1" ht="16.5" customHeight="1">
      <c r="A372" s="40"/>
      <c r="B372" s="41"/>
      <c r="C372" s="206" t="s">
        <v>611</v>
      </c>
      <c r="D372" s="206" t="s">
        <v>126</v>
      </c>
      <c r="E372" s="207" t="s">
        <v>612</v>
      </c>
      <c r="F372" s="208" t="s">
        <v>613</v>
      </c>
      <c r="G372" s="209" t="s">
        <v>614</v>
      </c>
      <c r="H372" s="210">
        <v>1</v>
      </c>
      <c r="I372" s="211"/>
      <c r="J372" s="212">
        <f>ROUND(I372*H372,1)</f>
        <v>0</v>
      </c>
      <c r="K372" s="208" t="s">
        <v>19</v>
      </c>
      <c r="L372" s="46"/>
      <c r="M372" s="213" t="s">
        <v>19</v>
      </c>
      <c r="N372" s="214" t="s">
        <v>44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131</v>
      </c>
      <c r="AT372" s="217" t="s">
        <v>126</v>
      </c>
      <c r="AU372" s="217" t="s">
        <v>83</v>
      </c>
      <c r="AY372" s="19" t="s">
        <v>124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81</v>
      </c>
      <c r="BK372" s="218">
        <f>ROUND(I372*H372,1)</f>
        <v>0</v>
      </c>
      <c r="BL372" s="19" t="s">
        <v>131</v>
      </c>
      <c r="BM372" s="217" t="s">
        <v>615</v>
      </c>
    </row>
    <row r="373" s="12" customFormat="1" ht="22.8" customHeight="1">
      <c r="A373" s="12"/>
      <c r="B373" s="190"/>
      <c r="C373" s="191"/>
      <c r="D373" s="192" t="s">
        <v>72</v>
      </c>
      <c r="E373" s="204" t="s">
        <v>616</v>
      </c>
      <c r="F373" s="204" t="s">
        <v>617</v>
      </c>
      <c r="G373" s="191"/>
      <c r="H373" s="191"/>
      <c r="I373" s="194"/>
      <c r="J373" s="205">
        <f>BK373</f>
        <v>0</v>
      </c>
      <c r="K373" s="191"/>
      <c r="L373" s="196"/>
      <c r="M373" s="197"/>
      <c r="N373" s="198"/>
      <c r="O373" s="198"/>
      <c r="P373" s="199">
        <f>SUM(P374:P389)</f>
        <v>0</v>
      </c>
      <c r="Q373" s="198"/>
      <c r="R373" s="199">
        <f>SUM(R374:R389)</f>
        <v>0</v>
      </c>
      <c r="S373" s="198"/>
      <c r="T373" s="200">
        <f>SUM(T374:T389)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1" t="s">
        <v>81</v>
      </c>
      <c r="AT373" s="202" t="s">
        <v>72</v>
      </c>
      <c r="AU373" s="202" t="s">
        <v>81</v>
      </c>
      <c r="AY373" s="201" t="s">
        <v>124</v>
      </c>
      <c r="BK373" s="203">
        <f>SUM(BK374:BK389)</f>
        <v>0</v>
      </c>
    </row>
    <row r="374" s="2" customFormat="1" ht="24.15" customHeight="1">
      <c r="A374" s="40"/>
      <c r="B374" s="41"/>
      <c r="C374" s="206" t="s">
        <v>618</v>
      </c>
      <c r="D374" s="206" t="s">
        <v>126</v>
      </c>
      <c r="E374" s="207" t="s">
        <v>619</v>
      </c>
      <c r="F374" s="208" t="s">
        <v>620</v>
      </c>
      <c r="G374" s="209" t="s">
        <v>238</v>
      </c>
      <c r="H374" s="210">
        <v>3006.0999999999999</v>
      </c>
      <c r="I374" s="211"/>
      <c r="J374" s="212">
        <f>ROUND(I374*H374,1)</f>
        <v>0</v>
      </c>
      <c r="K374" s="208" t="s">
        <v>130</v>
      </c>
      <c r="L374" s="46"/>
      <c r="M374" s="213" t="s">
        <v>19</v>
      </c>
      <c r="N374" s="214" t="s">
        <v>44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131</v>
      </c>
      <c r="AT374" s="217" t="s">
        <v>126</v>
      </c>
      <c r="AU374" s="217" t="s">
        <v>83</v>
      </c>
      <c r="AY374" s="19" t="s">
        <v>124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81</v>
      </c>
      <c r="BK374" s="218">
        <f>ROUND(I374*H374,1)</f>
        <v>0</v>
      </c>
      <c r="BL374" s="19" t="s">
        <v>131</v>
      </c>
      <c r="BM374" s="217" t="s">
        <v>621</v>
      </c>
    </row>
    <row r="375" s="2" customFormat="1">
      <c r="A375" s="40"/>
      <c r="B375" s="41"/>
      <c r="C375" s="42"/>
      <c r="D375" s="219" t="s">
        <v>133</v>
      </c>
      <c r="E375" s="42"/>
      <c r="F375" s="220" t="s">
        <v>622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133</v>
      </c>
      <c r="AU375" s="19" t="s">
        <v>83</v>
      </c>
    </row>
    <row r="376" s="2" customFormat="1" ht="24.15" customHeight="1">
      <c r="A376" s="40"/>
      <c r="B376" s="41"/>
      <c r="C376" s="206" t="s">
        <v>623</v>
      </c>
      <c r="D376" s="206" t="s">
        <v>126</v>
      </c>
      <c r="E376" s="207" t="s">
        <v>624</v>
      </c>
      <c r="F376" s="208" t="s">
        <v>625</v>
      </c>
      <c r="G376" s="209" t="s">
        <v>238</v>
      </c>
      <c r="H376" s="210">
        <v>42085.400000000001</v>
      </c>
      <c r="I376" s="211"/>
      <c r="J376" s="212">
        <f>ROUND(I376*H376,1)</f>
        <v>0</v>
      </c>
      <c r="K376" s="208" t="s">
        <v>130</v>
      </c>
      <c r="L376" s="46"/>
      <c r="M376" s="213" t="s">
        <v>19</v>
      </c>
      <c r="N376" s="214" t="s">
        <v>44</v>
      </c>
      <c r="O376" s="86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131</v>
      </c>
      <c r="AT376" s="217" t="s">
        <v>126</v>
      </c>
      <c r="AU376" s="217" t="s">
        <v>83</v>
      </c>
      <c r="AY376" s="19" t="s">
        <v>124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81</v>
      </c>
      <c r="BK376" s="218">
        <f>ROUND(I376*H376,1)</f>
        <v>0</v>
      </c>
      <c r="BL376" s="19" t="s">
        <v>131</v>
      </c>
      <c r="BM376" s="217" t="s">
        <v>626</v>
      </c>
    </row>
    <row r="377" s="2" customFormat="1">
      <c r="A377" s="40"/>
      <c r="B377" s="41"/>
      <c r="C377" s="42"/>
      <c r="D377" s="219" t="s">
        <v>133</v>
      </c>
      <c r="E377" s="42"/>
      <c r="F377" s="220" t="s">
        <v>627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133</v>
      </c>
      <c r="AU377" s="19" t="s">
        <v>83</v>
      </c>
    </row>
    <row r="378" s="14" customFormat="1">
      <c r="A378" s="14"/>
      <c r="B378" s="235"/>
      <c r="C378" s="236"/>
      <c r="D378" s="226" t="s">
        <v>135</v>
      </c>
      <c r="E378" s="237" t="s">
        <v>19</v>
      </c>
      <c r="F378" s="238" t="s">
        <v>628</v>
      </c>
      <c r="G378" s="236"/>
      <c r="H378" s="239">
        <v>42085.400000000001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135</v>
      </c>
      <c r="AU378" s="245" t="s">
        <v>83</v>
      </c>
      <c r="AV378" s="14" t="s">
        <v>83</v>
      </c>
      <c r="AW378" s="14" t="s">
        <v>33</v>
      </c>
      <c r="AX378" s="14" t="s">
        <v>81</v>
      </c>
      <c r="AY378" s="245" t="s">
        <v>124</v>
      </c>
    </row>
    <row r="379" s="2" customFormat="1" ht="16.5" customHeight="1">
      <c r="A379" s="40"/>
      <c r="B379" s="41"/>
      <c r="C379" s="206" t="s">
        <v>629</v>
      </c>
      <c r="D379" s="206" t="s">
        <v>126</v>
      </c>
      <c r="E379" s="207" t="s">
        <v>630</v>
      </c>
      <c r="F379" s="208" t="s">
        <v>631</v>
      </c>
      <c r="G379" s="209" t="s">
        <v>238</v>
      </c>
      <c r="H379" s="210">
        <v>3006.0999999999999</v>
      </c>
      <c r="I379" s="211"/>
      <c r="J379" s="212">
        <f>ROUND(I379*H379,1)</f>
        <v>0</v>
      </c>
      <c r="K379" s="208" t="s">
        <v>130</v>
      </c>
      <c r="L379" s="46"/>
      <c r="M379" s="213" t="s">
        <v>19</v>
      </c>
      <c r="N379" s="214" t="s">
        <v>44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131</v>
      </c>
      <c r="AT379" s="217" t="s">
        <v>126</v>
      </c>
      <c r="AU379" s="217" t="s">
        <v>83</v>
      </c>
      <c r="AY379" s="19" t="s">
        <v>124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81</v>
      </c>
      <c r="BK379" s="218">
        <f>ROUND(I379*H379,1)</f>
        <v>0</v>
      </c>
      <c r="BL379" s="19" t="s">
        <v>131</v>
      </c>
      <c r="BM379" s="217" t="s">
        <v>632</v>
      </c>
    </row>
    <row r="380" s="2" customFormat="1">
      <c r="A380" s="40"/>
      <c r="B380" s="41"/>
      <c r="C380" s="42"/>
      <c r="D380" s="219" t="s">
        <v>133</v>
      </c>
      <c r="E380" s="42"/>
      <c r="F380" s="220" t="s">
        <v>633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133</v>
      </c>
      <c r="AU380" s="19" t="s">
        <v>83</v>
      </c>
    </row>
    <row r="381" s="2" customFormat="1" ht="24.15" customHeight="1">
      <c r="A381" s="40"/>
      <c r="B381" s="41"/>
      <c r="C381" s="206" t="s">
        <v>634</v>
      </c>
      <c r="D381" s="206" t="s">
        <v>126</v>
      </c>
      <c r="E381" s="207" t="s">
        <v>635</v>
      </c>
      <c r="F381" s="208" t="s">
        <v>636</v>
      </c>
      <c r="G381" s="209" t="s">
        <v>238</v>
      </c>
      <c r="H381" s="210">
        <v>457.95999999999998</v>
      </c>
      <c r="I381" s="211"/>
      <c r="J381" s="212">
        <f>ROUND(I381*H381,1)</f>
        <v>0</v>
      </c>
      <c r="K381" s="208" t="s">
        <v>130</v>
      </c>
      <c r="L381" s="46"/>
      <c r="M381" s="213" t="s">
        <v>19</v>
      </c>
      <c r="N381" s="214" t="s">
        <v>44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131</v>
      </c>
      <c r="AT381" s="217" t="s">
        <v>126</v>
      </c>
      <c r="AU381" s="217" t="s">
        <v>83</v>
      </c>
      <c r="AY381" s="19" t="s">
        <v>124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81</v>
      </c>
      <c r="BK381" s="218">
        <f>ROUND(I381*H381,1)</f>
        <v>0</v>
      </c>
      <c r="BL381" s="19" t="s">
        <v>131</v>
      </c>
      <c r="BM381" s="217" t="s">
        <v>637</v>
      </c>
    </row>
    <row r="382" s="2" customFormat="1">
      <c r="A382" s="40"/>
      <c r="B382" s="41"/>
      <c r="C382" s="42"/>
      <c r="D382" s="219" t="s">
        <v>133</v>
      </c>
      <c r="E382" s="42"/>
      <c r="F382" s="220" t="s">
        <v>638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133</v>
      </c>
      <c r="AU382" s="19" t="s">
        <v>83</v>
      </c>
    </row>
    <row r="383" s="14" customFormat="1">
      <c r="A383" s="14"/>
      <c r="B383" s="235"/>
      <c r="C383" s="236"/>
      <c r="D383" s="226" t="s">
        <v>135</v>
      </c>
      <c r="E383" s="237" t="s">
        <v>19</v>
      </c>
      <c r="F383" s="238" t="s">
        <v>639</v>
      </c>
      <c r="G383" s="236"/>
      <c r="H383" s="239">
        <v>457.95999999999998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5" t="s">
        <v>135</v>
      </c>
      <c r="AU383" s="245" t="s">
        <v>83</v>
      </c>
      <c r="AV383" s="14" t="s">
        <v>83</v>
      </c>
      <c r="AW383" s="14" t="s">
        <v>33</v>
      </c>
      <c r="AX383" s="14" t="s">
        <v>81</v>
      </c>
      <c r="AY383" s="245" t="s">
        <v>124</v>
      </c>
    </row>
    <row r="384" s="2" customFormat="1" ht="24.15" customHeight="1">
      <c r="A384" s="40"/>
      <c r="B384" s="41"/>
      <c r="C384" s="206" t="s">
        <v>640</v>
      </c>
      <c r="D384" s="206" t="s">
        <v>126</v>
      </c>
      <c r="E384" s="207" t="s">
        <v>641</v>
      </c>
      <c r="F384" s="208" t="s">
        <v>642</v>
      </c>
      <c r="G384" s="209" t="s">
        <v>238</v>
      </c>
      <c r="H384" s="210">
        <v>802.34000000000003</v>
      </c>
      <c r="I384" s="211"/>
      <c r="J384" s="212">
        <f>ROUND(I384*H384,1)</f>
        <v>0</v>
      </c>
      <c r="K384" s="208" t="s">
        <v>130</v>
      </c>
      <c r="L384" s="46"/>
      <c r="M384" s="213" t="s">
        <v>19</v>
      </c>
      <c r="N384" s="214" t="s">
        <v>44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131</v>
      </c>
      <c r="AT384" s="217" t="s">
        <v>126</v>
      </c>
      <c r="AU384" s="217" t="s">
        <v>83</v>
      </c>
      <c r="AY384" s="19" t="s">
        <v>124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81</v>
      </c>
      <c r="BK384" s="218">
        <f>ROUND(I384*H384,1)</f>
        <v>0</v>
      </c>
      <c r="BL384" s="19" t="s">
        <v>131</v>
      </c>
      <c r="BM384" s="217" t="s">
        <v>643</v>
      </c>
    </row>
    <row r="385" s="2" customFormat="1">
      <c r="A385" s="40"/>
      <c r="B385" s="41"/>
      <c r="C385" s="42"/>
      <c r="D385" s="219" t="s">
        <v>133</v>
      </c>
      <c r="E385" s="42"/>
      <c r="F385" s="220" t="s">
        <v>644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133</v>
      </c>
      <c r="AU385" s="19" t="s">
        <v>83</v>
      </c>
    </row>
    <row r="386" s="14" customFormat="1">
      <c r="A386" s="14"/>
      <c r="B386" s="235"/>
      <c r="C386" s="236"/>
      <c r="D386" s="226" t="s">
        <v>135</v>
      </c>
      <c r="E386" s="237" t="s">
        <v>19</v>
      </c>
      <c r="F386" s="238" t="s">
        <v>645</v>
      </c>
      <c r="G386" s="236"/>
      <c r="H386" s="239">
        <v>802.34000000000003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5" t="s">
        <v>135</v>
      </c>
      <c r="AU386" s="245" t="s">
        <v>83</v>
      </c>
      <c r="AV386" s="14" t="s">
        <v>83</v>
      </c>
      <c r="AW386" s="14" t="s">
        <v>33</v>
      </c>
      <c r="AX386" s="14" t="s">
        <v>81</v>
      </c>
      <c r="AY386" s="245" t="s">
        <v>124</v>
      </c>
    </row>
    <row r="387" s="2" customFormat="1" ht="24.15" customHeight="1">
      <c r="A387" s="40"/>
      <c r="B387" s="41"/>
      <c r="C387" s="206" t="s">
        <v>646</v>
      </c>
      <c r="D387" s="206" t="s">
        <v>126</v>
      </c>
      <c r="E387" s="207" t="s">
        <v>647</v>
      </c>
      <c r="F387" s="208" t="s">
        <v>648</v>
      </c>
      <c r="G387" s="209" t="s">
        <v>238</v>
      </c>
      <c r="H387" s="210">
        <v>1745.8</v>
      </c>
      <c r="I387" s="211"/>
      <c r="J387" s="212">
        <f>ROUND(I387*H387,1)</f>
        <v>0</v>
      </c>
      <c r="K387" s="208" t="s">
        <v>130</v>
      </c>
      <c r="L387" s="46"/>
      <c r="M387" s="213" t="s">
        <v>19</v>
      </c>
      <c r="N387" s="214" t="s">
        <v>44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131</v>
      </c>
      <c r="AT387" s="217" t="s">
        <v>126</v>
      </c>
      <c r="AU387" s="217" t="s">
        <v>83</v>
      </c>
      <c r="AY387" s="19" t="s">
        <v>124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81</v>
      </c>
      <c r="BK387" s="218">
        <f>ROUND(I387*H387,1)</f>
        <v>0</v>
      </c>
      <c r="BL387" s="19" t="s">
        <v>131</v>
      </c>
      <c r="BM387" s="217" t="s">
        <v>649</v>
      </c>
    </row>
    <row r="388" s="2" customFormat="1">
      <c r="A388" s="40"/>
      <c r="B388" s="41"/>
      <c r="C388" s="42"/>
      <c r="D388" s="219" t="s">
        <v>133</v>
      </c>
      <c r="E388" s="42"/>
      <c r="F388" s="220" t="s">
        <v>650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133</v>
      </c>
      <c r="AU388" s="19" t="s">
        <v>83</v>
      </c>
    </row>
    <row r="389" s="14" customFormat="1">
      <c r="A389" s="14"/>
      <c r="B389" s="235"/>
      <c r="C389" s="236"/>
      <c r="D389" s="226" t="s">
        <v>135</v>
      </c>
      <c r="E389" s="237" t="s">
        <v>19</v>
      </c>
      <c r="F389" s="238" t="s">
        <v>651</v>
      </c>
      <c r="G389" s="236"/>
      <c r="H389" s="239">
        <v>1745.8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5" t="s">
        <v>135</v>
      </c>
      <c r="AU389" s="245" t="s">
        <v>83</v>
      </c>
      <c r="AV389" s="14" t="s">
        <v>83</v>
      </c>
      <c r="AW389" s="14" t="s">
        <v>33</v>
      </c>
      <c r="AX389" s="14" t="s">
        <v>81</v>
      </c>
      <c r="AY389" s="245" t="s">
        <v>124</v>
      </c>
    </row>
    <row r="390" s="12" customFormat="1" ht="22.8" customHeight="1">
      <c r="A390" s="12"/>
      <c r="B390" s="190"/>
      <c r="C390" s="191"/>
      <c r="D390" s="192" t="s">
        <v>72</v>
      </c>
      <c r="E390" s="204" t="s">
        <v>652</v>
      </c>
      <c r="F390" s="204" t="s">
        <v>653</v>
      </c>
      <c r="G390" s="191"/>
      <c r="H390" s="191"/>
      <c r="I390" s="194"/>
      <c r="J390" s="205">
        <f>BK390</f>
        <v>0</v>
      </c>
      <c r="K390" s="191"/>
      <c r="L390" s="196"/>
      <c r="M390" s="197"/>
      <c r="N390" s="198"/>
      <c r="O390" s="198"/>
      <c r="P390" s="199">
        <f>SUM(P391:P400)</f>
        <v>0</v>
      </c>
      <c r="Q390" s="198"/>
      <c r="R390" s="199">
        <f>SUM(R391:R400)</f>
        <v>0</v>
      </c>
      <c r="S390" s="198"/>
      <c r="T390" s="200">
        <f>SUM(T391:T400)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1" t="s">
        <v>81</v>
      </c>
      <c r="AT390" s="202" t="s">
        <v>72</v>
      </c>
      <c r="AU390" s="202" t="s">
        <v>81</v>
      </c>
      <c r="AY390" s="201" t="s">
        <v>124</v>
      </c>
      <c r="BK390" s="203">
        <f>SUM(BK391:BK400)</f>
        <v>0</v>
      </c>
    </row>
    <row r="391" s="2" customFormat="1" ht="24.15" customHeight="1">
      <c r="A391" s="40"/>
      <c r="B391" s="41"/>
      <c r="C391" s="206" t="s">
        <v>654</v>
      </c>
      <c r="D391" s="206" t="s">
        <v>126</v>
      </c>
      <c r="E391" s="207" t="s">
        <v>655</v>
      </c>
      <c r="F391" s="208" t="s">
        <v>656</v>
      </c>
      <c r="G391" s="209" t="s">
        <v>238</v>
      </c>
      <c r="H391" s="210">
        <v>248.30699999999999</v>
      </c>
      <c r="I391" s="211"/>
      <c r="J391" s="212">
        <f>ROUND(I391*H391,1)</f>
        <v>0</v>
      </c>
      <c r="K391" s="208" t="s">
        <v>130</v>
      </c>
      <c r="L391" s="46"/>
      <c r="M391" s="213" t="s">
        <v>19</v>
      </c>
      <c r="N391" s="214" t="s">
        <v>44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131</v>
      </c>
      <c r="AT391" s="217" t="s">
        <v>126</v>
      </c>
      <c r="AU391" s="217" t="s">
        <v>83</v>
      </c>
      <c r="AY391" s="19" t="s">
        <v>124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81</v>
      </c>
      <c r="BK391" s="218">
        <f>ROUND(I391*H391,1)</f>
        <v>0</v>
      </c>
      <c r="BL391" s="19" t="s">
        <v>131</v>
      </c>
      <c r="BM391" s="217" t="s">
        <v>657</v>
      </c>
    </row>
    <row r="392" s="2" customFormat="1">
      <c r="A392" s="40"/>
      <c r="B392" s="41"/>
      <c r="C392" s="42"/>
      <c r="D392" s="219" t="s">
        <v>133</v>
      </c>
      <c r="E392" s="42"/>
      <c r="F392" s="220" t="s">
        <v>658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133</v>
      </c>
      <c r="AU392" s="19" t="s">
        <v>83</v>
      </c>
    </row>
    <row r="393" s="14" customFormat="1">
      <c r="A393" s="14"/>
      <c r="B393" s="235"/>
      <c r="C393" s="236"/>
      <c r="D393" s="226" t="s">
        <v>135</v>
      </c>
      <c r="E393" s="237" t="s">
        <v>19</v>
      </c>
      <c r="F393" s="238" t="s">
        <v>659</v>
      </c>
      <c r="G393" s="236"/>
      <c r="H393" s="239">
        <v>248.30699999999999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5" t="s">
        <v>135</v>
      </c>
      <c r="AU393" s="245" t="s">
        <v>83</v>
      </c>
      <c r="AV393" s="14" t="s">
        <v>83</v>
      </c>
      <c r="AW393" s="14" t="s">
        <v>33</v>
      </c>
      <c r="AX393" s="14" t="s">
        <v>81</v>
      </c>
      <c r="AY393" s="245" t="s">
        <v>124</v>
      </c>
    </row>
    <row r="394" s="2" customFormat="1" ht="24.15" customHeight="1">
      <c r="A394" s="40"/>
      <c r="B394" s="41"/>
      <c r="C394" s="206" t="s">
        <v>660</v>
      </c>
      <c r="D394" s="206" t="s">
        <v>126</v>
      </c>
      <c r="E394" s="207" t="s">
        <v>661</v>
      </c>
      <c r="F394" s="208" t="s">
        <v>662</v>
      </c>
      <c r="G394" s="209" t="s">
        <v>238</v>
      </c>
      <c r="H394" s="210">
        <v>248.30699999999999</v>
      </c>
      <c r="I394" s="211"/>
      <c r="J394" s="212">
        <f>ROUND(I394*H394,1)</f>
        <v>0</v>
      </c>
      <c r="K394" s="208" t="s">
        <v>130</v>
      </c>
      <c r="L394" s="46"/>
      <c r="M394" s="213" t="s">
        <v>19</v>
      </c>
      <c r="N394" s="214" t="s">
        <v>44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131</v>
      </c>
      <c r="AT394" s="217" t="s">
        <v>126</v>
      </c>
      <c r="AU394" s="217" t="s">
        <v>83</v>
      </c>
      <c r="AY394" s="19" t="s">
        <v>124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81</v>
      </c>
      <c r="BK394" s="218">
        <f>ROUND(I394*H394,1)</f>
        <v>0</v>
      </c>
      <c r="BL394" s="19" t="s">
        <v>131</v>
      </c>
      <c r="BM394" s="217" t="s">
        <v>663</v>
      </c>
    </row>
    <row r="395" s="2" customFormat="1">
      <c r="A395" s="40"/>
      <c r="B395" s="41"/>
      <c r="C395" s="42"/>
      <c r="D395" s="219" t="s">
        <v>133</v>
      </c>
      <c r="E395" s="42"/>
      <c r="F395" s="220" t="s">
        <v>664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133</v>
      </c>
      <c r="AU395" s="19" t="s">
        <v>83</v>
      </c>
    </row>
    <row r="396" s="2" customFormat="1" ht="24.15" customHeight="1">
      <c r="A396" s="40"/>
      <c r="B396" s="41"/>
      <c r="C396" s="206" t="s">
        <v>665</v>
      </c>
      <c r="D396" s="206" t="s">
        <v>126</v>
      </c>
      <c r="E396" s="207" t="s">
        <v>666</v>
      </c>
      <c r="F396" s="208" t="s">
        <v>667</v>
      </c>
      <c r="G396" s="209" t="s">
        <v>238</v>
      </c>
      <c r="H396" s="210">
        <v>5938.3999999999996</v>
      </c>
      <c r="I396" s="211"/>
      <c r="J396" s="212">
        <f>ROUND(I396*H396,1)</f>
        <v>0</v>
      </c>
      <c r="K396" s="208" t="s">
        <v>130</v>
      </c>
      <c r="L396" s="46"/>
      <c r="M396" s="213" t="s">
        <v>19</v>
      </c>
      <c r="N396" s="214" t="s">
        <v>44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131</v>
      </c>
      <c r="AT396" s="217" t="s">
        <v>126</v>
      </c>
      <c r="AU396" s="217" t="s">
        <v>83</v>
      </c>
      <c r="AY396" s="19" t="s">
        <v>124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81</v>
      </c>
      <c r="BK396" s="218">
        <f>ROUND(I396*H396,1)</f>
        <v>0</v>
      </c>
      <c r="BL396" s="19" t="s">
        <v>131</v>
      </c>
      <c r="BM396" s="217" t="s">
        <v>668</v>
      </c>
    </row>
    <row r="397" s="2" customFormat="1">
      <c r="A397" s="40"/>
      <c r="B397" s="41"/>
      <c r="C397" s="42"/>
      <c r="D397" s="219" t="s">
        <v>133</v>
      </c>
      <c r="E397" s="42"/>
      <c r="F397" s="220" t="s">
        <v>669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133</v>
      </c>
      <c r="AU397" s="19" t="s">
        <v>83</v>
      </c>
    </row>
    <row r="398" s="14" customFormat="1">
      <c r="A398" s="14"/>
      <c r="B398" s="235"/>
      <c r="C398" s="236"/>
      <c r="D398" s="226" t="s">
        <v>135</v>
      </c>
      <c r="E398" s="237" t="s">
        <v>19</v>
      </c>
      <c r="F398" s="238" t="s">
        <v>670</v>
      </c>
      <c r="G398" s="236"/>
      <c r="H398" s="239">
        <v>5938.3999999999996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5" t="s">
        <v>135</v>
      </c>
      <c r="AU398" s="245" t="s">
        <v>83</v>
      </c>
      <c r="AV398" s="14" t="s">
        <v>83</v>
      </c>
      <c r="AW398" s="14" t="s">
        <v>33</v>
      </c>
      <c r="AX398" s="14" t="s">
        <v>81</v>
      </c>
      <c r="AY398" s="245" t="s">
        <v>124</v>
      </c>
    </row>
    <row r="399" s="2" customFormat="1" ht="24.15" customHeight="1">
      <c r="A399" s="40"/>
      <c r="B399" s="41"/>
      <c r="C399" s="206" t="s">
        <v>671</v>
      </c>
      <c r="D399" s="206" t="s">
        <v>126</v>
      </c>
      <c r="E399" s="207" t="s">
        <v>672</v>
      </c>
      <c r="F399" s="208" t="s">
        <v>673</v>
      </c>
      <c r="G399" s="209" t="s">
        <v>238</v>
      </c>
      <c r="H399" s="210">
        <v>5938.3999999999996</v>
      </c>
      <c r="I399" s="211"/>
      <c r="J399" s="212">
        <f>ROUND(I399*H399,1)</f>
        <v>0</v>
      </c>
      <c r="K399" s="208" t="s">
        <v>130</v>
      </c>
      <c r="L399" s="46"/>
      <c r="M399" s="213" t="s">
        <v>19</v>
      </c>
      <c r="N399" s="214" t="s">
        <v>44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131</v>
      </c>
      <c r="AT399" s="217" t="s">
        <v>126</v>
      </c>
      <c r="AU399" s="217" t="s">
        <v>83</v>
      </c>
      <c r="AY399" s="19" t="s">
        <v>124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81</v>
      </c>
      <c r="BK399" s="218">
        <f>ROUND(I399*H399,1)</f>
        <v>0</v>
      </c>
      <c r="BL399" s="19" t="s">
        <v>131</v>
      </c>
      <c r="BM399" s="217" t="s">
        <v>674</v>
      </c>
    </row>
    <row r="400" s="2" customFormat="1">
      <c r="A400" s="40"/>
      <c r="B400" s="41"/>
      <c r="C400" s="42"/>
      <c r="D400" s="219" t="s">
        <v>133</v>
      </c>
      <c r="E400" s="42"/>
      <c r="F400" s="220" t="s">
        <v>675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133</v>
      </c>
      <c r="AU400" s="19" t="s">
        <v>83</v>
      </c>
    </row>
    <row r="401" s="12" customFormat="1" ht="25.92" customHeight="1">
      <c r="A401" s="12"/>
      <c r="B401" s="190"/>
      <c r="C401" s="191"/>
      <c r="D401" s="192" t="s">
        <v>72</v>
      </c>
      <c r="E401" s="193" t="s">
        <v>676</v>
      </c>
      <c r="F401" s="193" t="s">
        <v>677</v>
      </c>
      <c r="G401" s="191"/>
      <c r="H401" s="191"/>
      <c r="I401" s="194"/>
      <c r="J401" s="195">
        <f>BK401</f>
        <v>0</v>
      </c>
      <c r="K401" s="191"/>
      <c r="L401" s="196"/>
      <c r="M401" s="197"/>
      <c r="N401" s="198"/>
      <c r="O401" s="198"/>
      <c r="P401" s="199">
        <f>SUM(P402:P403)</f>
        <v>0</v>
      </c>
      <c r="Q401" s="198"/>
      <c r="R401" s="199">
        <f>SUM(R402:R403)</f>
        <v>0</v>
      </c>
      <c r="S401" s="198"/>
      <c r="T401" s="200">
        <f>SUM(T402:T403)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1" t="s">
        <v>131</v>
      </c>
      <c r="AT401" s="202" t="s">
        <v>72</v>
      </c>
      <c r="AU401" s="202" t="s">
        <v>73</v>
      </c>
      <c r="AY401" s="201" t="s">
        <v>124</v>
      </c>
      <c r="BK401" s="203">
        <f>SUM(BK402:BK403)</f>
        <v>0</v>
      </c>
    </row>
    <row r="402" s="2" customFormat="1" ht="16.5" customHeight="1">
      <c r="A402" s="40"/>
      <c r="B402" s="41"/>
      <c r="C402" s="206" t="s">
        <v>678</v>
      </c>
      <c r="D402" s="206" t="s">
        <v>126</v>
      </c>
      <c r="E402" s="207" t="s">
        <v>679</v>
      </c>
      <c r="F402" s="208" t="s">
        <v>680</v>
      </c>
      <c r="G402" s="209" t="s">
        <v>681</v>
      </c>
      <c r="H402" s="210">
        <v>100</v>
      </c>
      <c r="I402" s="211"/>
      <c r="J402" s="212">
        <f>ROUND(I402*H402,1)</f>
        <v>0</v>
      </c>
      <c r="K402" s="208" t="s">
        <v>130</v>
      </c>
      <c r="L402" s="46"/>
      <c r="M402" s="213" t="s">
        <v>19</v>
      </c>
      <c r="N402" s="214" t="s">
        <v>44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682</v>
      </c>
      <c r="AT402" s="217" t="s">
        <v>126</v>
      </c>
      <c r="AU402" s="217" t="s">
        <v>81</v>
      </c>
      <c r="AY402" s="19" t="s">
        <v>124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81</v>
      </c>
      <c r="BK402" s="218">
        <f>ROUND(I402*H402,1)</f>
        <v>0</v>
      </c>
      <c r="BL402" s="19" t="s">
        <v>682</v>
      </c>
      <c r="BM402" s="217" t="s">
        <v>683</v>
      </c>
    </row>
    <row r="403" s="2" customFormat="1">
      <c r="A403" s="40"/>
      <c r="B403" s="41"/>
      <c r="C403" s="42"/>
      <c r="D403" s="219" t="s">
        <v>133</v>
      </c>
      <c r="E403" s="42"/>
      <c r="F403" s="220" t="s">
        <v>684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133</v>
      </c>
      <c r="AU403" s="19" t="s">
        <v>81</v>
      </c>
    </row>
    <row r="404" s="12" customFormat="1" ht="25.92" customHeight="1">
      <c r="A404" s="12"/>
      <c r="B404" s="190"/>
      <c r="C404" s="191"/>
      <c r="D404" s="192" t="s">
        <v>72</v>
      </c>
      <c r="E404" s="193" t="s">
        <v>685</v>
      </c>
      <c r="F404" s="193" t="s">
        <v>686</v>
      </c>
      <c r="G404" s="191"/>
      <c r="H404" s="191"/>
      <c r="I404" s="194"/>
      <c r="J404" s="195">
        <f>BK404</f>
        <v>0</v>
      </c>
      <c r="K404" s="191"/>
      <c r="L404" s="196"/>
      <c r="M404" s="197"/>
      <c r="N404" s="198"/>
      <c r="O404" s="198"/>
      <c r="P404" s="199">
        <f>P405+P421+P429</f>
        <v>0</v>
      </c>
      <c r="Q404" s="198"/>
      <c r="R404" s="199">
        <f>R405+R421+R429</f>
        <v>0</v>
      </c>
      <c r="S404" s="198"/>
      <c r="T404" s="200">
        <f>T405+T421+T429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1" t="s">
        <v>159</v>
      </c>
      <c r="AT404" s="202" t="s">
        <v>72</v>
      </c>
      <c r="AU404" s="202" t="s">
        <v>73</v>
      </c>
      <c r="AY404" s="201" t="s">
        <v>124</v>
      </c>
      <c r="BK404" s="203">
        <f>BK405+BK421+BK429</f>
        <v>0</v>
      </c>
    </row>
    <row r="405" s="12" customFormat="1" ht="22.8" customHeight="1">
      <c r="A405" s="12"/>
      <c r="B405" s="190"/>
      <c r="C405" s="191"/>
      <c r="D405" s="192" t="s">
        <v>72</v>
      </c>
      <c r="E405" s="204" t="s">
        <v>687</v>
      </c>
      <c r="F405" s="204" t="s">
        <v>688</v>
      </c>
      <c r="G405" s="191"/>
      <c r="H405" s="191"/>
      <c r="I405" s="194"/>
      <c r="J405" s="205">
        <f>BK405</f>
        <v>0</v>
      </c>
      <c r="K405" s="191"/>
      <c r="L405" s="196"/>
      <c r="M405" s="197"/>
      <c r="N405" s="198"/>
      <c r="O405" s="198"/>
      <c r="P405" s="199">
        <f>SUM(P406:P420)</f>
        <v>0</v>
      </c>
      <c r="Q405" s="198"/>
      <c r="R405" s="199">
        <f>SUM(R406:R420)</f>
        <v>0</v>
      </c>
      <c r="S405" s="198"/>
      <c r="T405" s="200">
        <f>SUM(T406:T420)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1" t="s">
        <v>159</v>
      </c>
      <c r="AT405" s="202" t="s">
        <v>72</v>
      </c>
      <c r="AU405" s="202" t="s">
        <v>81</v>
      </c>
      <c r="AY405" s="201" t="s">
        <v>124</v>
      </c>
      <c r="BK405" s="203">
        <f>SUM(BK406:BK420)</f>
        <v>0</v>
      </c>
    </row>
    <row r="406" s="2" customFormat="1" ht="16.5" customHeight="1">
      <c r="A406" s="40"/>
      <c r="B406" s="41"/>
      <c r="C406" s="206" t="s">
        <v>689</v>
      </c>
      <c r="D406" s="206" t="s">
        <v>126</v>
      </c>
      <c r="E406" s="207" t="s">
        <v>690</v>
      </c>
      <c r="F406" s="208" t="s">
        <v>691</v>
      </c>
      <c r="G406" s="209" t="s">
        <v>692</v>
      </c>
      <c r="H406" s="210">
        <v>50</v>
      </c>
      <c r="I406" s="211"/>
      <c r="J406" s="212">
        <f>ROUND(I406*H406,1)</f>
        <v>0</v>
      </c>
      <c r="K406" s="208" t="s">
        <v>19</v>
      </c>
      <c r="L406" s="46"/>
      <c r="M406" s="213" t="s">
        <v>19</v>
      </c>
      <c r="N406" s="214" t="s">
        <v>44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693</v>
      </c>
      <c r="AT406" s="217" t="s">
        <v>126</v>
      </c>
      <c r="AU406" s="217" t="s">
        <v>83</v>
      </c>
      <c r="AY406" s="19" t="s">
        <v>124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81</v>
      </c>
      <c r="BK406" s="218">
        <f>ROUND(I406*H406,1)</f>
        <v>0</v>
      </c>
      <c r="BL406" s="19" t="s">
        <v>693</v>
      </c>
      <c r="BM406" s="217" t="s">
        <v>694</v>
      </c>
    </row>
    <row r="407" s="13" customFormat="1">
      <c r="A407" s="13"/>
      <c r="B407" s="224"/>
      <c r="C407" s="225"/>
      <c r="D407" s="226" t="s">
        <v>135</v>
      </c>
      <c r="E407" s="227" t="s">
        <v>19</v>
      </c>
      <c r="F407" s="228" t="s">
        <v>695</v>
      </c>
      <c r="G407" s="225"/>
      <c r="H407" s="227" t="s">
        <v>19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135</v>
      </c>
      <c r="AU407" s="234" t="s">
        <v>83</v>
      </c>
      <c r="AV407" s="13" t="s">
        <v>81</v>
      </c>
      <c r="AW407" s="13" t="s">
        <v>33</v>
      </c>
      <c r="AX407" s="13" t="s">
        <v>73</v>
      </c>
      <c r="AY407" s="234" t="s">
        <v>124</v>
      </c>
    </row>
    <row r="408" s="14" customFormat="1">
      <c r="A408" s="14"/>
      <c r="B408" s="235"/>
      <c r="C408" s="236"/>
      <c r="D408" s="226" t="s">
        <v>135</v>
      </c>
      <c r="E408" s="237" t="s">
        <v>19</v>
      </c>
      <c r="F408" s="238" t="s">
        <v>427</v>
      </c>
      <c r="G408" s="236"/>
      <c r="H408" s="239">
        <v>50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135</v>
      </c>
      <c r="AU408" s="245" t="s">
        <v>83</v>
      </c>
      <c r="AV408" s="14" t="s">
        <v>83</v>
      </c>
      <c r="AW408" s="14" t="s">
        <v>33</v>
      </c>
      <c r="AX408" s="14" t="s">
        <v>81</v>
      </c>
      <c r="AY408" s="245" t="s">
        <v>124</v>
      </c>
    </row>
    <row r="409" s="2" customFormat="1" ht="16.5" customHeight="1">
      <c r="A409" s="40"/>
      <c r="B409" s="41"/>
      <c r="C409" s="206" t="s">
        <v>696</v>
      </c>
      <c r="D409" s="206" t="s">
        <v>126</v>
      </c>
      <c r="E409" s="207" t="s">
        <v>697</v>
      </c>
      <c r="F409" s="208" t="s">
        <v>698</v>
      </c>
      <c r="G409" s="209" t="s">
        <v>692</v>
      </c>
      <c r="H409" s="210">
        <v>50</v>
      </c>
      <c r="I409" s="211"/>
      <c r="J409" s="212">
        <f>ROUND(I409*H409,1)</f>
        <v>0</v>
      </c>
      <c r="K409" s="208" t="s">
        <v>19</v>
      </c>
      <c r="L409" s="46"/>
      <c r="M409" s="213" t="s">
        <v>19</v>
      </c>
      <c r="N409" s="214" t="s">
        <v>44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693</v>
      </c>
      <c r="AT409" s="217" t="s">
        <v>126</v>
      </c>
      <c r="AU409" s="217" t="s">
        <v>83</v>
      </c>
      <c r="AY409" s="19" t="s">
        <v>124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81</v>
      </c>
      <c r="BK409" s="218">
        <f>ROUND(I409*H409,1)</f>
        <v>0</v>
      </c>
      <c r="BL409" s="19" t="s">
        <v>693</v>
      </c>
      <c r="BM409" s="217" t="s">
        <v>699</v>
      </c>
    </row>
    <row r="410" s="13" customFormat="1">
      <c r="A410" s="13"/>
      <c r="B410" s="224"/>
      <c r="C410" s="225"/>
      <c r="D410" s="226" t="s">
        <v>135</v>
      </c>
      <c r="E410" s="227" t="s">
        <v>19</v>
      </c>
      <c r="F410" s="228" t="s">
        <v>695</v>
      </c>
      <c r="G410" s="225"/>
      <c r="H410" s="227" t="s">
        <v>19</v>
      </c>
      <c r="I410" s="229"/>
      <c r="J410" s="225"/>
      <c r="K410" s="225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135</v>
      </c>
      <c r="AU410" s="234" t="s">
        <v>83</v>
      </c>
      <c r="AV410" s="13" t="s">
        <v>81</v>
      </c>
      <c r="AW410" s="13" t="s">
        <v>33</v>
      </c>
      <c r="AX410" s="13" t="s">
        <v>73</v>
      </c>
      <c r="AY410" s="234" t="s">
        <v>124</v>
      </c>
    </row>
    <row r="411" s="14" customFormat="1">
      <c r="A411" s="14"/>
      <c r="B411" s="235"/>
      <c r="C411" s="236"/>
      <c r="D411" s="226" t="s">
        <v>135</v>
      </c>
      <c r="E411" s="237" t="s">
        <v>19</v>
      </c>
      <c r="F411" s="238" t="s">
        <v>427</v>
      </c>
      <c r="G411" s="236"/>
      <c r="H411" s="239">
        <v>50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5" t="s">
        <v>135</v>
      </c>
      <c r="AU411" s="245" t="s">
        <v>83</v>
      </c>
      <c r="AV411" s="14" t="s">
        <v>83</v>
      </c>
      <c r="AW411" s="14" t="s">
        <v>33</v>
      </c>
      <c r="AX411" s="14" t="s">
        <v>81</v>
      </c>
      <c r="AY411" s="245" t="s">
        <v>124</v>
      </c>
    </row>
    <row r="412" s="2" customFormat="1" ht="16.5" customHeight="1">
      <c r="A412" s="40"/>
      <c r="B412" s="41"/>
      <c r="C412" s="206" t="s">
        <v>700</v>
      </c>
      <c r="D412" s="206" t="s">
        <v>126</v>
      </c>
      <c r="E412" s="207" t="s">
        <v>701</v>
      </c>
      <c r="F412" s="208" t="s">
        <v>702</v>
      </c>
      <c r="G412" s="209" t="s">
        <v>692</v>
      </c>
      <c r="H412" s="210">
        <v>70</v>
      </c>
      <c r="I412" s="211"/>
      <c r="J412" s="212">
        <f>ROUND(I412*H412,1)</f>
        <v>0</v>
      </c>
      <c r="K412" s="208" t="s">
        <v>19</v>
      </c>
      <c r="L412" s="46"/>
      <c r="M412" s="213" t="s">
        <v>19</v>
      </c>
      <c r="N412" s="214" t="s">
        <v>44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693</v>
      </c>
      <c r="AT412" s="217" t="s">
        <v>126</v>
      </c>
      <c r="AU412" s="217" t="s">
        <v>83</v>
      </c>
      <c r="AY412" s="19" t="s">
        <v>124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81</v>
      </c>
      <c r="BK412" s="218">
        <f>ROUND(I412*H412,1)</f>
        <v>0</v>
      </c>
      <c r="BL412" s="19" t="s">
        <v>693</v>
      </c>
      <c r="BM412" s="217" t="s">
        <v>703</v>
      </c>
    </row>
    <row r="413" s="13" customFormat="1">
      <c r="A413" s="13"/>
      <c r="B413" s="224"/>
      <c r="C413" s="225"/>
      <c r="D413" s="226" t="s">
        <v>135</v>
      </c>
      <c r="E413" s="227" t="s">
        <v>19</v>
      </c>
      <c r="F413" s="228" t="s">
        <v>695</v>
      </c>
      <c r="G413" s="225"/>
      <c r="H413" s="227" t="s">
        <v>19</v>
      </c>
      <c r="I413" s="229"/>
      <c r="J413" s="225"/>
      <c r="K413" s="225"/>
      <c r="L413" s="230"/>
      <c r="M413" s="231"/>
      <c r="N413" s="232"/>
      <c r="O413" s="232"/>
      <c r="P413" s="232"/>
      <c r="Q413" s="232"/>
      <c r="R413" s="232"/>
      <c r="S413" s="232"/>
      <c r="T413" s="23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4" t="s">
        <v>135</v>
      </c>
      <c r="AU413" s="234" t="s">
        <v>83</v>
      </c>
      <c r="AV413" s="13" t="s">
        <v>81</v>
      </c>
      <c r="AW413" s="13" t="s">
        <v>33</v>
      </c>
      <c r="AX413" s="13" t="s">
        <v>73</v>
      </c>
      <c r="AY413" s="234" t="s">
        <v>124</v>
      </c>
    </row>
    <row r="414" s="14" customFormat="1">
      <c r="A414" s="14"/>
      <c r="B414" s="235"/>
      <c r="C414" s="236"/>
      <c r="D414" s="226" t="s">
        <v>135</v>
      </c>
      <c r="E414" s="237" t="s">
        <v>19</v>
      </c>
      <c r="F414" s="238" t="s">
        <v>411</v>
      </c>
      <c r="G414" s="236"/>
      <c r="H414" s="239">
        <v>70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135</v>
      </c>
      <c r="AU414" s="245" t="s">
        <v>83</v>
      </c>
      <c r="AV414" s="14" t="s">
        <v>83</v>
      </c>
      <c r="AW414" s="14" t="s">
        <v>33</v>
      </c>
      <c r="AX414" s="14" t="s">
        <v>81</v>
      </c>
      <c r="AY414" s="245" t="s">
        <v>124</v>
      </c>
    </row>
    <row r="415" s="2" customFormat="1" ht="16.5" customHeight="1">
      <c r="A415" s="40"/>
      <c r="B415" s="41"/>
      <c r="C415" s="206" t="s">
        <v>704</v>
      </c>
      <c r="D415" s="206" t="s">
        <v>126</v>
      </c>
      <c r="E415" s="207" t="s">
        <v>705</v>
      </c>
      <c r="F415" s="208" t="s">
        <v>706</v>
      </c>
      <c r="G415" s="209" t="s">
        <v>692</v>
      </c>
      <c r="H415" s="210">
        <v>100</v>
      </c>
      <c r="I415" s="211"/>
      <c r="J415" s="212">
        <f>ROUND(I415*H415,1)</f>
        <v>0</v>
      </c>
      <c r="K415" s="208" t="s">
        <v>19</v>
      </c>
      <c r="L415" s="46"/>
      <c r="M415" s="213" t="s">
        <v>19</v>
      </c>
      <c r="N415" s="214" t="s">
        <v>44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693</v>
      </c>
      <c r="AT415" s="217" t="s">
        <v>126</v>
      </c>
      <c r="AU415" s="217" t="s">
        <v>83</v>
      </c>
      <c r="AY415" s="19" t="s">
        <v>124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81</v>
      </c>
      <c r="BK415" s="218">
        <f>ROUND(I415*H415,1)</f>
        <v>0</v>
      </c>
      <c r="BL415" s="19" t="s">
        <v>693</v>
      </c>
      <c r="BM415" s="217" t="s">
        <v>707</v>
      </c>
    </row>
    <row r="416" s="13" customFormat="1">
      <c r="A416" s="13"/>
      <c r="B416" s="224"/>
      <c r="C416" s="225"/>
      <c r="D416" s="226" t="s">
        <v>135</v>
      </c>
      <c r="E416" s="227" t="s">
        <v>19</v>
      </c>
      <c r="F416" s="228" t="s">
        <v>695</v>
      </c>
      <c r="G416" s="225"/>
      <c r="H416" s="227" t="s">
        <v>19</v>
      </c>
      <c r="I416" s="229"/>
      <c r="J416" s="225"/>
      <c r="K416" s="225"/>
      <c r="L416" s="230"/>
      <c r="M416" s="231"/>
      <c r="N416" s="232"/>
      <c r="O416" s="232"/>
      <c r="P416" s="232"/>
      <c r="Q416" s="232"/>
      <c r="R416" s="232"/>
      <c r="S416" s="232"/>
      <c r="T416" s="23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4" t="s">
        <v>135</v>
      </c>
      <c r="AU416" s="234" t="s">
        <v>83</v>
      </c>
      <c r="AV416" s="13" t="s">
        <v>81</v>
      </c>
      <c r="AW416" s="13" t="s">
        <v>33</v>
      </c>
      <c r="AX416" s="13" t="s">
        <v>73</v>
      </c>
      <c r="AY416" s="234" t="s">
        <v>124</v>
      </c>
    </row>
    <row r="417" s="14" customFormat="1">
      <c r="A417" s="14"/>
      <c r="B417" s="235"/>
      <c r="C417" s="236"/>
      <c r="D417" s="226" t="s">
        <v>135</v>
      </c>
      <c r="E417" s="237" t="s">
        <v>19</v>
      </c>
      <c r="F417" s="238" t="s">
        <v>671</v>
      </c>
      <c r="G417" s="236"/>
      <c r="H417" s="239">
        <v>100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5" t="s">
        <v>135</v>
      </c>
      <c r="AU417" s="245" t="s">
        <v>83</v>
      </c>
      <c r="AV417" s="14" t="s">
        <v>83</v>
      </c>
      <c r="AW417" s="14" t="s">
        <v>33</v>
      </c>
      <c r="AX417" s="14" t="s">
        <v>81</v>
      </c>
      <c r="AY417" s="245" t="s">
        <v>124</v>
      </c>
    </row>
    <row r="418" s="2" customFormat="1" ht="16.5" customHeight="1">
      <c r="A418" s="40"/>
      <c r="B418" s="41"/>
      <c r="C418" s="206" t="s">
        <v>708</v>
      </c>
      <c r="D418" s="206" t="s">
        <v>126</v>
      </c>
      <c r="E418" s="207" t="s">
        <v>709</v>
      </c>
      <c r="F418" s="208" t="s">
        <v>710</v>
      </c>
      <c r="G418" s="209" t="s">
        <v>692</v>
      </c>
      <c r="H418" s="210">
        <v>70</v>
      </c>
      <c r="I418" s="211"/>
      <c r="J418" s="212">
        <f>ROUND(I418*H418,1)</f>
        <v>0</v>
      </c>
      <c r="K418" s="208" t="s">
        <v>19</v>
      </c>
      <c r="L418" s="46"/>
      <c r="M418" s="213" t="s">
        <v>19</v>
      </c>
      <c r="N418" s="214" t="s">
        <v>44</v>
      </c>
      <c r="O418" s="86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693</v>
      </c>
      <c r="AT418" s="217" t="s">
        <v>126</v>
      </c>
      <c r="AU418" s="217" t="s">
        <v>83</v>
      </c>
      <c r="AY418" s="19" t="s">
        <v>124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81</v>
      </c>
      <c r="BK418" s="218">
        <f>ROUND(I418*H418,1)</f>
        <v>0</v>
      </c>
      <c r="BL418" s="19" t="s">
        <v>693</v>
      </c>
      <c r="BM418" s="217" t="s">
        <v>711</v>
      </c>
    </row>
    <row r="419" s="13" customFormat="1">
      <c r="A419" s="13"/>
      <c r="B419" s="224"/>
      <c r="C419" s="225"/>
      <c r="D419" s="226" t="s">
        <v>135</v>
      </c>
      <c r="E419" s="227" t="s">
        <v>19</v>
      </c>
      <c r="F419" s="228" t="s">
        <v>712</v>
      </c>
      <c r="G419" s="225"/>
      <c r="H419" s="227" t="s">
        <v>19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4" t="s">
        <v>135</v>
      </c>
      <c r="AU419" s="234" t="s">
        <v>83</v>
      </c>
      <c r="AV419" s="13" t="s">
        <v>81</v>
      </c>
      <c r="AW419" s="13" t="s">
        <v>33</v>
      </c>
      <c r="AX419" s="13" t="s">
        <v>73</v>
      </c>
      <c r="AY419" s="234" t="s">
        <v>124</v>
      </c>
    </row>
    <row r="420" s="14" customFormat="1">
      <c r="A420" s="14"/>
      <c r="B420" s="235"/>
      <c r="C420" s="236"/>
      <c r="D420" s="226" t="s">
        <v>135</v>
      </c>
      <c r="E420" s="237" t="s">
        <v>19</v>
      </c>
      <c r="F420" s="238" t="s">
        <v>411</v>
      </c>
      <c r="G420" s="236"/>
      <c r="H420" s="239">
        <v>70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5" t="s">
        <v>135</v>
      </c>
      <c r="AU420" s="245" t="s">
        <v>83</v>
      </c>
      <c r="AV420" s="14" t="s">
        <v>83</v>
      </c>
      <c r="AW420" s="14" t="s">
        <v>33</v>
      </c>
      <c r="AX420" s="14" t="s">
        <v>81</v>
      </c>
      <c r="AY420" s="245" t="s">
        <v>124</v>
      </c>
    </row>
    <row r="421" s="12" customFormat="1" ht="22.8" customHeight="1">
      <c r="A421" s="12"/>
      <c r="B421" s="190"/>
      <c r="C421" s="191"/>
      <c r="D421" s="192" t="s">
        <v>72</v>
      </c>
      <c r="E421" s="204" t="s">
        <v>713</v>
      </c>
      <c r="F421" s="204" t="s">
        <v>714</v>
      </c>
      <c r="G421" s="191"/>
      <c r="H421" s="191"/>
      <c r="I421" s="194"/>
      <c r="J421" s="205">
        <f>BK421</f>
        <v>0</v>
      </c>
      <c r="K421" s="191"/>
      <c r="L421" s="196"/>
      <c r="M421" s="197"/>
      <c r="N421" s="198"/>
      <c r="O421" s="198"/>
      <c r="P421" s="199">
        <f>SUM(P422:P428)</f>
        <v>0</v>
      </c>
      <c r="Q421" s="198"/>
      <c r="R421" s="199">
        <f>SUM(R422:R428)</f>
        <v>0</v>
      </c>
      <c r="S421" s="198"/>
      <c r="T421" s="200">
        <f>SUM(T422:T428)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1" t="s">
        <v>159</v>
      </c>
      <c r="AT421" s="202" t="s">
        <v>72</v>
      </c>
      <c r="AU421" s="202" t="s">
        <v>81</v>
      </c>
      <c r="AY421" s="201" t="s">
        <v>124</v>
      </c>
      <c r="BK421" s="203">
        <f>SUM(BK422:BK428)</f>
        <v>0</v>
      </c>
    </row>
    <row r="422" s="2" customFormat="1" ht="16.5" customHeight="1">
      <c r="A422" s="40"/>
      <c r="B422" s="41"/>
      <c r="C422" s="206" t="s">
        <v>715</v>
      </c>
      <c r="D422" s="206" t="s">
        <v>126</v>
      </c>
      <c r="E422" s="207" t="s">
        <v>716</v>
      </c>
      <c r="F422" s="208" t="s">
        <v>717</v>
      </c>
      <c r="G422" s="209" t="s">
        <v>614</v>
      </c>
      <c r="H422" s="210">
        <v>1</v>
      </c>
      <c r="I422" s="211"/>
      <c r="J422" s="212">
        <f>ROUND(I422*H422,1)</f>
        <v>0</v>
      </c>
      <c r="K422" s="208" t="s">
        <v>19</v>
      </c>
      <c r="L422" s="46"/>
      <c r="M422" s="213" t="s">
        <v>19</v>
      </c>
      <c r="N422" s="214" t="s">
        <v>44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693</v>
      </c>
      <c r="AT422" s="217" t="s">
        <v>126</v>
      </c>
      <c r="AU422" s="217" t="s">
        <v>83</v>
      </c>
      <c r="AY422" s="19" t="s">
        <v>124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81</v>
      </c>
      <c r="BK422" s="218">
        <f>ROUND(I422*H422,1)</f>
        <v>0</v>
      </c>
      <c r="BL422" s="19" t="s">
        <v>693</v>
      </c>
      <c r="BM422" s="217" t="s">
        <v>718</v>
      </c>
    </row>
    <row r="423" s="2" customFormat="1" ht="16.5" customHeight="1">
      <c r="A423" s="40"/>
      <c r="B423" s="41"/>
      <c r="C423" s="206" t="s">
        <v>719</v>
      </c>
      <c r="D423" s="206" t="s">
        <v>126</v>
      </c>
      <c r="E423" s="207" t="s">
        <v>720</v>
      </c>
      <c r="F423" s="208" t="s">
        <v>721</v>
      </c>
      <c r="G423" s="209" t="s">
        <v>722</v>
      </c>
      <c r="H423" s="210">
        <v>1</v>
      </c>
      <c r="I423" s="211"/>
      <c r="J423" s="212">
        <f>ROUND(I423*H423,1)</f>
        <v>0</v>
      </c>
      <c r="K423" s="208" t="s">
        <v>19</v>
      </c>
      <c r="L423" s="46"/>
      <c r="M423" s="213" t="s">
        <v>19</v>
      </c>
      <c r="N423" s="214" t="s">
        <v>44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693</v>
      </c>
      <c r="AT423" s="217" t="s">
        <v>126</v>
      </c>
      <c r="AU423" s="217" t="s">
        <v>83</v>
      </c>
      <c r="AY423" s="19" t="s">
        <v>124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81</v>
      </c>
      <c r="BK423" s="218">
        <f>ROUND(I423*H423,1)</f>
        <v>0</v>
      </c>
      <c r="BL423" s="19" t="s">
        <v>693</v>
      </c>
      <c r="BM423" s="217" t="s">
        <v>723</v>
      </c>
    </row>
    <row r="424" s="14" customFormat="1">
      <c r="A424" s="14"/>
      <c r="B424" s="235"/>
      <c r="C424" s="236"/>
      <c r="D424" s="226" t="s">
        <v>135</v>
      </c>
      <c r="E424" s="237" t="s">
        <v>19</v>
      </c>
      <c r="F424" s="238" t="s">
        <v>81</v>
      </c>
      <c r="G424" s="236"/>
      <c r="H424" s="239">
        <v>1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5" t="s">
        <v>135</v>
      </c>
      <c r="AU424" s="245" t="s">
        <v>83</v>
      </c>
      <c r="AV424" s="14" t="s">
        <v>83</v>
      </c>
      <c r="AW424" s="14" t="s">
        <v>33</v>
      </c>
      <c r="AX424" s="14" t="s">
        <v>81</v>
      </c>
      <c r="AY424" s="245" t="s">
        <v>124</v>
      </c>
    </row>
    <row r="425" s="2" customFormat="1" ht="16.5" customHeight="1">
      <c r="A425" s="40"/>
      <c r="B425" s="41"/>
      <c r="C425" s="206" t="s">
        <v>724</v>
      </c>
      <c r="D425" s="206" t="s">
        <v>126</v>
      </c>
      <c r="E425" s="207" t="s">
        <v>725</v>
      </c>
      <c r="F425" s="208" t="s">
        <v>726</v>
      </c>
      <c r="G425" s="209" t="s">
        <v>722</v>
      </c>
      <c r="H425" s="210">
        <v>1</v>
      </c>
      <c r="I425" s="211"/>
      <c r="J425" s="212">
        <f>ROUND(I425*H425,1)</f>
        <v>0</v>
      </c>
      <c r="K425" s="208" t="s">
        <v>19</v>
      </c>
      <c r="L425" s="46"/>
      <c r="M425" s="213" t="s">
        <v>19</v>
      </c>
      <c r="N425" s="214" t="s">
        <v>44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693</v>
      </c>
      <c r="AT425" s="217" t="s">
        <v>126</v>
      </c>
      <c r="AU425" s="217" t="s">
        <v>83</v>
      </c>
      <c r="AY425" s="19" t="s">
        <v>124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81</v>
      </c>
      <c r="BK425" s="218">
        <f>ROUND(I425*H425,1)</f>
        <v>0</v>
      </c>
      <c r="BL425" s="19" t="s">
        <v>693</v>
      </c>
      <c r="BM425" s="217" t="s">
        <v>727</v>
      </c>
    </row>
    <row r="426" s="13" customFormat="1">
      <c r="A426" s="13"/>
      <c r="B426" s="224"/>
      <c r="C426" s="225"/>
      <c r="D426" s="226" t="s">
        <v>135</v>
      </c>
      <c r="E426" s="227" t="s">
        <v>19</v>
      </c>
      <c r="F426" s="228" t="s">
        <v>728</v>
      </c>
      <c r="G426" s="225"/>
      <c r="H426" s="227" t="s">
        <v>19</v>
      </c>
      <c r="I426" s="229"/>
      <c r="J426" s="225"/>
      <c r="K426" s="225"/>
      <c r="L426" s="230"/>
      <c r="M426" s="231"/>
      <c r="N426" s="232"/>
      <c r="O426" s="232"/>
      <c r="P426" s="232"/>
      <c r="Q426" s="232"/>
      <c r="R426" s="232"/>
      <c r="S426" s="232"/>
      <c r="T426" s="23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4" t="s">
        <v>135</v>
      </c>
      <c r="AU426" s="234" t="s">
        <v>83</v>
      </c>
      <c r="AV426" s="13" t="s">
        <v>81</v>
      </c>
      <c r="AW426" s="13" t="s">
        <v>33</v>
      </c>
      <c r="AX426" s="13" t="s">
        <v>73</v>
      </c>
      <c r="AY426" s="234" t="s">
        <v>124</v>
      </c>
    </row>
    <row r="427" s="14" customFormat="1">
      <c r="A427" s="14"/>
      <c r="B427" s="235"/>
      <c r="C427" s="236"/>
      <c r="D427" s="226" t="s">
        <v>135</v>
      </c>
      <c r="E427" s="237" t="s">
        <v>19</v>
      </c>
      <c r="F427" s="238" t="s">
        <v>81</v>
      </c>
      <c r="G427" s="236"/>
      <c r="H427" s="239">
        <v>1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5" t="s">
        <v>135</v>
      </c>
      <c r="AU427" s="245" t="s">
        <v>83</v>
      </c>
      <c r="AV427" s="14" t="s">
        <v>83</v>
      </c>
      <c r="AW427" s="14" t="s">
        <v>33</v>
      </c>
      <c r="AX427" s="14" t="s">
        <v>81</v>
      </c>
      <c r="AY427" s="245" t="s">
        <v>124</v>
      </c>
    </row>
    <row r="428" s="2" customFormat="1" ht="16.5" customHeight="1">
      <c r="A428" s="40"/>
      <c r="B428" s="41"/>
      <c r="C428" s="206" t="s">
        <v>729</v>
      </c>
      <c r="D428" s="206" t="s">
        <v>126</v>
      </c>
      <c r="E428" s="207" t="s">
        <v>730</v>
      </c>
      <c r="F428" s="208" t="s">
        <v>731</v>
      </c>
      <c r="G428" s="209" t="s">
        <v>420</v>
      </c>
      <c r="H428" s="210">
        <v>1</v>
      </c>
      <c r="I428" s="211"/>
      <c r="J428" s="212">
        <f>ROUND(I428*H428,1)</f>
        <v>0</v>
      </c>
      <c r="K428" s="208" t="s">
        <v>19</v>
      </c>
      <c r="L428" s="46"/>
      <c r="M428" s="213" t="s">
        <v>19</v>
      </c>
      <c r="N428" s="214" t="s">
        <v>44</v>
      </c>
      <c r="O428" s="86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693</v>
      </c>
      <c r="AT428" s="217" t="s">
        <v>126</v>
      </c>
      <c r="AU428" s="217" t="s">
        <v>83</v>
      </c>
      <c r="AY428" s="19" t="s">
        <v>124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81</v>
      </c>
      <c r="BK428" s="218">
        <f>ROUND(I428*H428,1)</f>
        <v>0</v>
      </c>
      <c r="BL428" s="19" t="s">
        <v>693</v>
      </c>
      <c r="BM428" s="217" t="s">
        <v>732</v>
      </c>
    </row>
    <row r="429" s="12" customFormat="1" ht="22.8" customHeight="1">
      <c r="A429" s="12"/>
      <c r="B429" s="190"/>
      <c r="C429" s="191"/>
      <c r="D429" s="192" t="s">
        <v>72</v>
      </c>
      <c r="E429" s="204" t="s">
        <v>733</v>
      </c>
      <c r="F429" s="204" t="s">
        <v>734</v>
      </c>
      <c r="G429" s="191"/>
      <c r="H429" s="191"/>
      <c r="I429" s="194"/>
      <c r="J429" s="205">
        <f>BK429</f>
        <v>0</v>
      </c>
      <c r="K429" s="191"/>
      <c r="L429" s="196"/>
      <c r="M429" s="197"/>
      <c r="N429" s="198"/>
      <c r="O429" s="198"/>
      <c r="P429" s="199">
        <f>P430</f>
        <v>0</v>
      </c>
      <c r="Q429" s="198"/>
      <c r="R429" s="199">
        <f>R430</f>
        <v>0</v>
      </c>
      <c r="S429" s="198"/>
      <c r="T429" s="200">
        <f>T430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01" t="s">
        <v>159</v>
      </c>
      <c r="AT429" s="202" t="s">
        <v>72</v>
      </c>
      <c r="AU429" s="202" t="s">
        <v>81</v>
      </c>
      <c r="AY429" s="201" t="s">
        <v>124</v>
      </c>
      <c r="BK429" s="203">
        <f>BK430</f>
        <v>0</v>
      </c>
    </row>
    <row r="430" s="2" customFormat="1" ht="16.5" customHeight="1">
      <c r="A430" s="40"/>
      <c r="B430" s="41"/>
      <c r="C430" s="206" t="s">
        <v>735</v>
      </c>
      <c r="D430" s="206" t="s">
        <v>126</v>
      </c>
      <c r="E430" s="207" t="s">
        <v>736</v>
      </c>
      <c r="F430" s="208" t="s">
        <v>737</v>
      </c>
      <c r="G430" s="209" t="s">
        <v>614</v>
      </c>
      <c r="H430" s="210">
        <v>12</v>
      </c>
      <c r="I430" s="211"/>
      <c r="J430" s="212">
        <f>ROUND(I430*H430,1)</f>
        <v>0</v>
      </c>
      <c r="K430" s="208" t="s">
        <v>19</v>
      </c>
      <c r="L430" s="46"/>
      <c r="M430" s="267" t="s">
        <v>19</v>
      </c>
      <c r="N430" s="268" t="s">
        <v>44</v>
      </c>
      <c r="O430" s="269"/>
      <c r="P430" s="270">
        <f>O430*H430</f>
        <v>0</v>
      </c>
      <c r="Q430" s="270">
        <v>0</v>
      </c>
      <c r="R430" s="270">
        <f>Q430*H430</f>
        <v>0</v>
      </c>
      <c r="S430" s="270">
        <v>0</v>
      </c>
      <c r="T430" s="271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693</v>
      </c>
      <c r="AT430" s="217" t="s">
        <v>126</v>
      </c>
      <c r="AU430" s="217" t="s">
        <v>83</v>
      </c>
      <c r="AY430" s="19" t="s">
        <v>124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81</v>
      </c>
      <c r="BK430" s="218">
        <f>ROUND(I430*H430,1)</f>
        <v>0</v>
      </c>
      <c r="BL430" s="19" t="s">
        <v>693</v>
      </c>
      <c r="BM430" s="217" t="s">
        <v>738</v>
      </c>
    </row>
    <row r="431" s="2" customFormat="1" ht="6.96" customHeight="1">
      <c r="A431" s="40"/>
      <c r="B431" s="61"/>
      <c r="C431" s="62"/>
      <c r="D431" s="62"/>
      <c r="E431" s="62"/>
      <c r="F431" s="62"/>
      <c r="G431" s="62"/>
      <c r="H431" s="62"/>
      <c r="I431" s="62"/>
      <c r="J431" s="62"/>
      <c r="K431" s="62"/>
      <c r="L431" s="46"/>
      <c r="M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</sheetData>
  <sheetProtection sheet="1" autoFilter="0" formatColumns="0" formatRows="0" objects="1" scenarios="1" spinCount="100000" saltValue="Bs6l8PTaraHcOVIv6xyi+hy6RC3p2uvC7Mi39K+49qeZmObcBaQSlt8Ng/jiqnhUZgXKb+RZUwhnkdqWgfz19A==" hashValue="FZuXfblSpNqn83OBW8wbaCN9JubhmsmcyHrRuKL+TivU7VlQhrs52McqVyh+ivfuSLsVgybaNVTff/rOYQAcDg==" algorithmName="SHA-512" password="CC35"/>
  <autoFilter ref="C91:K43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113106161"/>
    <hyperlink ref="F100" r:id="rId2" display="https://podminky.urs.cz/item/CS_URS_2024_02/113106171"/>
    <hyperlink ref="F104" r:id="rId3" display="https://podminky.urs.cz/item/CS_URS_2024_02/113107223"/>
    <hyperlink ref="F115" r:id="rId4" display="https://podminky.urs.cz/item/CS_URS_2024_02/113107242"/>
    <hyperlink ref="F122" r:id="rId5" display="https://podminky.urs.cz/item/CS_URS_2024_02/113201112"/>
    <hyperlink ref="F129" r:id="rId6" display="https://podminky.urs.cz/item/CS_URS_2024_02/121151123"/>
    <hyperlink ref="F131" r:id="rId7" display="https://podminky.urs.cz/item/CS_URS_2024_02/122111101"/>
    <hyperlink ref="F136" r:id="rId8" display="https://podminky.urs.cz/item/CS_URS_2024_02/122251104"/>
    <hyperlink ref="F139" r:id="rId9" display="https://podminky.urs.cz/item/CS_URS_2024_02/122351104"/>
    <hyperlink ref="F142" r:id="rId10" display="https://podminky.urs.cz/item/CS_URS_2024_02/132254204"/>
    <hyperlink ref="F146" r:id="rId11" display="https://podminky.urs.cz/item/CS_URS_2024_02/151101102"/>
    <hyperlink ref="F150" r:id="rId12" display="https://podminky.urs.cz/item/CS_URS_2024_02/151101112"/>
    <hyperlink ref="F152" r:id="rId13" display="https://podminky.urs.cz/item/CS_URS_2024_02/162751117"/>
    <hyperlink ref="F161" r:id="rId14" display="https://podminky.urs.cz/item/CS_URS_2024_02/162751119"/>
    <hyperlink ref="F164" r:id="rId15" display="https://podminky.urs.cz/item/CS_URS_2024_02/167151101"/>
    <hyperlink ref="F173" r:id="rId16" display="https://podminky.urs.cz/item/CS_URS_2024_02/171251201"/>
    <hyperlink ref="F177" r:id="rId17" display="https://podminky.urs.cz/item/CS_URS_2024_02/171201231"/>
    <hyperlink ref="F180" r:id="rId18" display="https://podminky.urs.cz/item/CS_URS_2024_02/171152501"/>
    <hyperlink ref="F183" r:id="rId19" display="https://podminky.urs.cz/item/CS_URS_2024_02/174101101"/>
    <hyperlink ref="F189" r:id="rId20" display="https://podminky.urs.cz/item/CS_URS_2024_02/175151101"/>
    <hyperlink ref="F195" r:id="rId21" display="https://podminky.urs.cz/item/CS_URS_2024_02/181411131"/>
    <hyperlink ref="F200" r:id="rId22" display="https://podminky.urs.cz/item/CS_URS_2024_02/182303111"/>
    <hyperlink ref="F207" r:id="rId23" display="https://podminky.urs.cz/item/CS_URS_2024_02/451572111"/>
    <hyperlink ref="F212" r:id="rId24" display="https://podminky.urs.cz/item/CS_URS_2024_02/564831111"/>
    <hyperlink ref="F216" r:id="rId25" display="https://podminky.urs.cz/item/CS_URS_2024_02/564851111"/>
    <hyperlink ref="F224" r:id="rId26" display="https://podminky.urs.cz/item/CS_URS_2024_02/564861111"/>
    <hyperlink ref="F231" r:id="rId27" display="https://podminky.urs.cz/item/CS_URS_2024_02/565135111"/>
    <hyperlink ref="F235" r:id="rId28" display="https://podminky.urs.cz/item/CS_URS_2024_02/565165111"/>
    <hyperlink ref="F239" r:id="rId29" display="https://podminky.urs.cz/item/CS_URS_2024_02/573231106"/>
    <hyperlink ref="F246" r:id="rId30" display="https://podminky.urs.cz/item/CS_URS_2024_02/573231111"/>
    <hyperlink ref="F253" r:id="rId31" display="https://podminky.urs.cz/item/CS_URS_2024_02/577134111"/>
    <hyperlink ref="F257" r:id="rId32" display="https://podminky.urs.cz/item/CS_URS_2024_02/577144111"/>
    <hyperlink ref="F261" r:id="rId33" display="https://podminky.urs.cz/item/CS_URS_2024_02/577155132"/>
    <hyperlink ref="F265" r:id="rId34" display="https://podminky.urs.cz/item/CS_URS_2024_02/596211113"/>
    <hyperlink ref="F273" r:id="rId35" display="https://podminky.urs.cz/item/CS_URS_2024_02/596211114"/>
    <hyperlink ref="F275" r:id="rId36" display="https://podminky.urs.cz/item/CS_URS_2024_02/596212212"/>
    <hyperlink ref="F281" r:id="rId37" display="https://podminky.urs.cz/item/CS_URS_2024_02/596412213"/>
    <hyperlink ref="F291" r:id="rId38" display="https://podminky.urs.cz/item/CS_URS_2024_02/892351111"/>
    <hyperlink ref="F294" r:id="rId39" display="https://podminky.urs.cz/item/CS_URS_2024_02/894411111"/>
    <hyperlink ref="F312" r:id="rId40" display="https://podminky.urs.cz/item/CS_URS_2024_02/899722112"/>
    <hyperlink ref="F317" r:id="rId41" display="https://podminky.urs.cz/item/CS_URS_2024_02/914111111"/>
    <hyperlink ref="F322" r:id="rId42" display="https://podminky.urs.cz/item/CS_URS_2024_02/914511111"/>
    <hyperlink ref="F326" r:id="rId43" display="https://podminky.urs.cz/item/CS_URS_2024_02/915221112"/>
    <hyperlink ref="F328" r:id="rId44" display="https://podminky.urs.cz/item/CS_URS_2024_02/915221122"/>
    <hyperlink ref="F330" r:id="rId45" display="https://podminky.urs.cz/item/CS_URS_2024_02/915231112"/>
    <hyperlink ref="F332" r:id="rId46" display="https://podminky.urs.cz/item/CS_URS_2024_02/915611111"/>
    <hyperlink ref="F335" r:id="rId47" display="https://podminky.urs.cz/item/CS_URS_2024_02/915621111"/>
    <hyperlink ref="F337" r:id="rId48" display="https://podminky.urs.cz/item/CS_URS_2024_02/916131213"/>
    <hyperlink ref="F358" r:id="rId49" display="https://podminky.urs.cz/item/CS_URS_2024_02/916231213"/>
    <hyperlink ref="F362" r:id="rId50" display="https://podminky.urs.cz/item/CS_URS_2024_02/916241213"/>
    <hyperlink ref="F366" r:id="rId51" display="https://podminky.urs.cz/item/CS_URS_2024_02/919726123"/>
    <hyperlink ref="F370" r:id="rId52" display="https://podminky.urs.cz/item/CS_URS_2024_02/919735113"/>
    <hyperlink ref="F375" r:id="rId53" display="https://podminky.urs.cz/item/CS_URS_2024_02/997221571"/>
    <hyperlink ref="F377" r:id="rId54" display="https://podminky.urs.cz/item/CS_URS_2024_02/997221579"/>
    <hyperlink ref="F380" r:id="rId55" display="https://podminky.urs.cz/item/CS_URS_2024_02/997221612"/>
    <hyperlink ref="F382" r:id="rId56" display="https://podminky.urs.cz/item/CS_URS_2024_02/997221615"/>
    <hyperlink ref="F385" r:id="rId57" display="https://podminky.urs.cz/item/CS_URS_2024_02/997221645"/>
    <hyperlink ref="F388" r:id="rId58" display="https://podminky.urs.cz/item/CS_URS_2024_02/997221655"/>
    <hyperlink ref="F392" r:id="rId59" display="https://podminky.urs.cz/item/CS_URS_2024_02/998223011"/>
    <hyperlink ref="F395" r:id="rId60" display="https://podminky.urs.cz/item/CS_URS_2024_02/998223094"/>
    <hyperlink ref="F397" r:id="rId61" display="https://podminky.urs.cz/item/CS_URS_2024_02/998225111"/>
    <hyperlink ref="F400" r:id="rId62" display="https://podminky.urs.cz/item/CS_URS_2024_02/998225194"/>
    <hyperlink ref="F403" r:id="rId63" display="https://podminky.urs.cz/item/CS_URS_2024_02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K1904 Stavební úpravy komunikací a VO v ul. Ladova v Litvínově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739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ROUND((SUM(BE91:BE304)),  2)</f>
        <v>0</v>
      </c>
      <c r="G33" s="40"/>
      <c r="H33" s="40"/>
      <c r="I33" s="150">
        <v>0.20999999999999999</v>
      </c>
      <c r="J33" s="149">
        <f>ROUND(((SUM(BE91:BE304))*I33),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ROUND((SUM(BF91:BF304)),  2)</f>
        <v>0</v>
      </c>
      <c r="G34" s="40"/>
      <c r="H34" s="40"/>
      <c r="I34" s="150">
        <v>0.12</v>
      </c>
      <c r="J34" s="149">
        <f>ROUND(((SUM(BF91:BF304))*I34),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ROUND((SUM(BG91:BG304)),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ROUND((SUM(BH91:BH304)),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ROUND((SUM(BI91:BI304)),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K1904 Stavební úpravy komunikací a VO v ul. Ladova v Litvínově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11. 8. 2021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Litvínov</v>
      </c>
      <c r="G54" s="42"/>
      <c r="H54" s="42"/>
      <c r="I54" s="34" t="s">
        <v>31</v>
      </c>
      <c r="J54" s="38" t="str">
        <f>E21</f>
        <v>NE2D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Lukáš Novák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</v>
      </c>
      <c r="E62" s="176"/>
      <c r="F62" s="176"/>
      <c r="G62" s="176"/>
      <c r="H62" s="176"/>
      <c r="I62" s="176"/>
      <c r="J62" s="177">
        <f>J163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100</v>
      </c>
      <c r="E63" s="176"/>
      <c r="F63" s="176"/>
      <c r="G63" s="176"/>
      <c r="H63" s="176"/>
      <c r="I63" s="176"/>
      <c r="J63" s="177">
        <f>J206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101</v>
      </c>
      <c r="E64" s="176"/>
      <c r="F64" s="176"/>
      <c r="G64" s="176"/>
      <c r="H64" s="176"/>
      <c r="I64" s="176"/>
      <c r="J64" s="177">
        <f>J215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J253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103</v>
      </c>
      <c r="E66" s="176"/>
      <c r="F66" s="176"/>
      <c r="G66" s="176"/>
      <c r="H66" s="176"/>
      <c r="I66" s="176"/>
      <c r="J66" s="177">
        <f>J270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104</v>
      </c>
      <c r="E67" s="170"/>
      <c r="F67" s="170"/>
      <c r="G67" s="170"/>
      <c r="H67" s="170"/>
      <c r="I67" s="170"/>
      <c r="J67" s="171">
        <f>J275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7"/>
      <c r="C68" s="168"/>
      <c r="D68" s="169" t="s">
        <v>105</v>
      </c>
      <c r="E68" s="170"/>
      <c r="F68" s="170"/>
      <c r="G68" s="170"/>
      <c r="H68" s="170"/>
      <c r="I68" s="170"/>
      <c r="J68" s="171">
        <f>J278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106</v>
      </c>
      <c r="E69" s="176"/>
      <c r="F69" s="176"/>
      <c r="G69" s="176"/>
      <c r="H69" s="176"/>
      <c r="I69" s="176"/>
      <c r="J69" s="177">
        <f>J279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107</v>
      </c>
      <c r="E70" s="176"/>
      <c r="F70" s="176"/>
      <c r="G70" s="176"/>
      <c r="H70" s="176"/>
      <c r="I70" s="176"/>
      <c r="J70" s="177">
        <f>J295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108</v>
      </c>
      <c r="E71" s="176"/>
      <c r="F71" s="176"/>
      <c r="G71" s="176"/>
      <c r="H71" s="176"/>
      <c r="I71" s="176"/>
      <c r="J71" s="177">
        <f>J303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109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K1904 Stavební úpravy komunikací a VO v ul. Ladova v Litvínově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90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SO 02 - Komunikace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 xml:space="preserve"> </v>
      </c>
      <c r="G85" s="42"/>
      <c r="H85" s="42"/>
      <c r="I85" s="34" t="s">
        <v>23</v>
      </c>
      <c r="J85" s="74" t="str">
        <f>IF(J12="","",J12)</f>
        <v>11. 8. 2021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>město Litvínov</v>
      </c>
      <c r="G87" s="42"/>
      <c r="H87" s="42"/>
      <c r="I87" s="34" t="s">
        <v>31</v>
      </c>
      <c r="J87" s="38" t="str">
        <f>E21</f>
        <v>NE2D Projekt s.r.o.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35</v>
      </c>
      <c r="J88" s="38" t="str">
        <f>E24</f>
        <v>Lukáš Novák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110</v>
      </c>
      <c r="D90" s="182" t="s">
        <v>58</v>
      </c>
      <c r="E90" s="182" t="s">
        <v>54</v>
      </c>
      <c r="F90" s="182" t="s">
        <v>55</v>
      </c>
      <c r="G90" s="182" t="s">
        <v>111</v>
      </c>
      <c r="H90" s="182" t="s">
        <v>112</v>
      </c>
      <c r="I90" s="182" t="s">
        <v>113</v>
      </c>
      <c r="J90" s="182" t="s">
        <v>94</v>
      </c>
      <c r="K90" s="183" t="s">
        <v>114</v>
      </c>
      <c r="L90" s="184"/>
      <c r="M90" s="94" t="s">
        <v>19</v>
      </c>
      <c r="N90" s="95" t="s">
        <v>43</v>
      </c>
      <c r="O90" s="95" t="s">
        <v>115</v>
      </c>
      <c r="P90" s="95" t="s">
        <v>116</v>
      </c>
      <c r="Q90" s="95" t="s">
        <v>117</v>
      </c>
      <c r="R90" s="95" t="s">
        <v>118</v>
      </c>
      <c r="S90" s="95" t="s">
        <v>119</v>
      </c>
      <c r="T90" s="96" t="s">
        <v>120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121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P92+P275+P278</f>
        <v>0</v>
      </c>
      <c r="Q91" s="98"/>
      <c r="R91" s="187">
        <f>R92+R275+R278</f>
        <v>452.45937359999994</v>
      </c>
      <c r="S91" s="98"/>
      <c r="T91" s="188">
        <f>T92+T275+T278</f>
        <v>370.36500000000007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72</v>
      </c>
      <c r="AU91" s="19" t="s">
        <v>95</v>
      </c>
      <c r="BK91" s="189">
        <f>BK92+BK275+BK278</f>
        <v>0</v>
      </c>
    </row>
    <row r="92" s="12" customFormat="1" ht="25.92" customHeight="1">
      <c r="A92" s="12"/>
      <c r="B92" s="190"/>
      <c r="C92" s="191"/>
      <c r="D92" s="192" t="s">
        <v>72</v>
      </c>
      <c r="E92" s="193" t="s">
        <v>122</v>
      </c>
      <c r="F92" s="193" t="s">
        <v>123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P93+P163+P206+P215+P253+P270</f>
        <v>0</v>
      </c>
      <c r="Q92" s="198"/>
      <c r="R92" s="199">
        <f>R93+R163+R206+R215+R253+R270</f>
        <v>452.45937359999994</v>
      </c>
      <c r="S92" s="198"/>
      <c r="T92" s="200">
        <f>T93+T163+T206+T215+T253+T270</f>
        <v>370.36500000000007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81</v>
      </c>
      <c r="AT92" s="202" t="s">
        <v>72</v>
      </c>
      <c r="AU92" s="202" t="s">
        <v>73</v>
      </c>
      <c r="AY92" s="201" t="s">
        <v>124</v>
      </c>
      <c r="BK92" s="203">
        <f>BK93+BK163+BK206+BK215+BK253+BK270</f>
        <v>0</v>
      </c>
    </row>
    <row r="93" s="12" customFormat="1" ht="22.8" customHeight="1">
      <c r="A93" s="12"/>
      <c r="B93" s="190"/>
      <c r="C93" s="191"/>
      <c r="D93" s="192" t="s">
        <v>72</v>
      </c>
      <c r="E93" s="204" t="s">
        <v>81</v>
      </c>
      <c r="F93" s="204" t="s">
        <v>125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SUM(P94:P162)</f>
        <v>0</v>
      </c>
      <c r="Q93" s="198"/>
      <c r="R93" s="199">
        <f>SUM(R94:R162)</f>
        <v>16.96106</v>
      </c>
      <c r="S93" s="198"/>
      <c r="T93" s="200">
        <f>SUM(T94:T162)</f>
        <v>370.36500000000007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81</v>
      </c>
      <c r="AT93" s="202" t="s">
        <v>72</v>
      </c>
      <c r="AU93" s="202" t="s">
        <v>81</v>
      </c>
      <c r="AY93" s="201" t="s">
        <v>124</v>
      </c>
      <c r="BK93" s="203">
        <f>SUM(BK94:BK162)</f>
        <v>0</v>
      </c>
    </row>
    <row r="94" s="2" customFormat="1" ht="33" customHeight="1">
      <c r="A94" s="40"/>
      <c r="B94" s="41"/>
      <c r="C94" s="206" t="s">
        <v>81</v>
      </c>
      <c r="D94" s="206" t="s">
        <v>126</v>
      </c>
      <c r="E94" s="207" t="s">
        <v>137</v>
      </c>
      <c r="F94" s="208" t="s">
        <v>138</v>
      </c>
      <c r="G94" s="209" t="s">
        <v>129</v>
      </c>
      <c r="H94" s="210">
        <v>151</v>
      </c>
      <c r="I94" s="211"/>
      <c r="J94" s="212">
        <f>ROUND(I94*H94,1)</f>
        <v>0</v>
      </c>
      <c r="K94" s="208" t="s">
        <v>130</v>
      </c>
      <c r="L94" s="46"/>
      <c r="M94" s="213" t="s">
        <v>19</v>
      </c>
      <c r="N94" s="214" t="s">
        <v>44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0.29499999999999998</v>
      </c>
      <c r="T94" s="216">
        <f>S94*H94</f>
        <v>44.544999999999995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131</v>
      </c>
      <c r="AT94" s="217" t="s">
        <v>126</v>
      </c>
      <c r="AU94" s="217" t="s">
        <v>83</v>
      </c>
      <c r="AY94" s="19" t="s">
        <v>124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81</v>
      </c>
      <c r="BK94" s="218">
        <f>ROUND(I94*H94,1)</f>
        <v>0</v>
      </c>
      <c r="BL94" s="19" t="s">
        <v>131</v>
      </c>
      <c r="BM94" s="217" t="s">
        <v>139</v>
      </c>
    </row>
    <row r="95" s="2" customFormat="1">
      <c r="A95" s="40"/>
      <c r="B95" s="41"/>
      <c r="C95" s="42"/>
      <c r="D95" s="219" t="s">
        <v>133</v>
      </c>
      <c r="E95" s="42"/>
      <c r="F95" s="220" t="s">
        <v>140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133</v>
      </c>
      <c r="AU95" s="19" t="s">
        <v>83</v>
      </c>
    </row>
    <row r="96" s="13" customFormat="1">
      <c r="A96" s="13"/>
      <c r="B96" s="224"/>
      <c r="C96" s="225"/>
      <c r="D96" s="226" t="s">
        <v>135</v>
      </c>
      <c r="E96" s="227" t="s">
        <v>19</v>
      </c>
      <c r="F96" s="228" t="s">
        <v>141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135</v>
      </c>
      <c r="AU96" s="234" t="s">
        <v>83</v>
      </c>
      <c r="AV96" s="13" t="s">
        <v>81</v>
      </c>
      <c r="AW96" s="13" t="s">
        <v>33</v>
      </c>
      <c r="AX96" s="13" t="s">
        <v>73</v>
      </c>
      <c r="AY96" s="234" t="s">
        <v>124</v>
      </c>
    </row>
    <row r="97" s="14" customFormat="1">
      <c r="A97" s="14"/>
      <c r="B97" s="235"/>
      <c r="C97" s="236"/>
      <c r="D97" s="226" t="s">
        <v>135</v>
      </c>
      <c r="E97" s="237" t="s">
        <v>19</v>
      </c>
      <c r="F97" s="238" t="s">
        <v>740</v>
      </c>
      <c r="G97" s="236"/>
      <c r="H97" s="239">
        <v>151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135</v>
      </c>
      <c r="AU97" s="245" t="s">
        <v>83</v>
      </c>
      <c r="AV97" s="14" t="s">
        <v>83</v>
      </c>
      <c r="AW97" s="14" t="s">
        <v>33</v>
      </c>
      <c r="AX97" s="14" t="s">
        <v>81</v>
      </c>
      <c r="AY97" s="245" t="s">
        <v>124</v>
      </c>
    </row>
    <row r="98" s="2" customFormat="1" ht="37.8" customHeight="1">
      <c r="A98" s="40"/>
      <c r="B98" s="41"/>
      <c r="C98" s="206" t="s">
        <v>83</v>
      </c>
      <c r="D98" s="206" t="s">
        <v>126</v>
      </c>
      <c r="E98" s="207" t="s">
        <v>144</v>
      </c>
      <c r="F98" s="208" t="s">
        <v>145</v>
      </c>
      <c r="G98" s="209" t="s">
        <v>129</v>
      </c>
      <c r="H98" s="210">
        <v>457</v>
      </c>
      <c r="I98" s="211"/>
      <c r="J98" s="212">
        <f>ROUND(I98*H98,1)</f>
        <v>0</v>
      </c>
      <c r="K98" s="208" t="s">
        <v>130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0.44</v>
      </c>
      <c r="T98" s="216">
        <f>S98*H98</f>
        <v>201.08000000000001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131</v>
      </c>
      <c r="AT98" s="217" t="s">
        <v>126</v>
      </c>
      <c r="AU98" s="217" t="s">
        <v>83</v>
      </c>
      <c r="AY98" s="19" t="s">
        <v>124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81</v>
      </c>
      <c r="BK98" s="218">
        <f>ROUND(I98*H98,1)</f>
        <v>0</v>
      </c>
      <c r="BL98" s="19" t="s">
        <v>131</v>
      </c>
      <c r="BM98" s="217" t="s">
        <v>146</v>
      </c>
    </row>
    <row r="99" s="2" customFormat="1">
      <c r="A99" s="40"/>
      <c r="B99" s="41"/>
      <c r="C99" s="42"/>
      <c r="D99" s="219" t="s">
        <v>133</v>
      </c>
      <c r="E99" s="42"/>
      <c r="F99" s="220" t="s">
        <v>147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133</v>
      </c>
      <c r="AU99" s="19" t="s">
        <v>83</v>
      </c>
    </row>
    <row r="100" s="13" customFormat="1">
      <c r="A100" s="13"/>
      <c r="B100" s="224"/>
      <c r="C100" s="225"/>
      <c r="D100" s="226" t="s">
        <v>135</v>
      </c>
      <c r="E100" s="227" t="s">
        <v>19</v>
      </c>
      <c r="F100" s="228" t="s">
        <v>148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135</v>
      </c>
      <c r="AU100" s="234" t="s">
        <v>83</v>
      </c>
      <c r="AV100" s="13" t="s">
        <v>81</v>
      </c>
      <c r="AW100" s="13" t="s">
        <v>33</v>
      </c>
      <c r="AX100" s="13" t="s">
        <v>73</v>
      </c>
      <c r="AY100" s="234" t="s">
        <v>124</v>
      </c>
    </row>
    <row r="101" s="14" customFormat="1">
      <c r="A101" s="14"/>
      <c r="B101" s="235"/>
      <c r="C101" s="236"/>
      <c r="D101" s="226" t="s">
        <v>135</v>
      </c>
      <c r="E101" s="237" t="s">
        <v>19</v>
      </c>
      <c r="F101" s="238" t="s">
        <v>741</v>
      </c>
      <c r="G101" s="236"/>
      <c r="H101" s="239">
        <v>306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135</v>
      </c>
      <c r="AU101" s="245" t="s">
        <v>83</v>
      </c>
      <c r="AV101" s="14" t="s">
        <v>83</v>
      </c>
      <c r="AW101" s="14" t="s">
        <v>33</v>
      </c>
      <c r="AX101" s="14" t="s">
        <v>73</v>
      </c>
      <c r="AY101" s="245" t="s">
        <v>124</v>
      </c>
    </row>
    <row r="102" s="13" customFormat="1">
      <c r="A102" s="13"/>
      <c r="B102" s="224"/>
      <c r="C102" s="225"/>
      <c r="D102" s="226" t="s">
        <v>135</v>
      </c>
      <c r="E102" s="227" t="s">
        <v>19</v>
      </c>
      <c r="F102" s="228" t="s">
        <v>153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135</v>
      </c>
      <c r="AU102" s="234" t="s">
        <v>83</v>
      </c>
      <c r="AV102" s="13" t="s">
        <v>81</v>
      </c>
      <c r="AW102" s="13" t="s">
        <v>33</v>
      </c>
      <c r="AX102" s="13" t="s">
        <v>73</v>
      </c>
      <c r="AY102" s="234" t="s">
        <v>124</v>
      </c>
    </row>
    <row r="103" s="14" customFormat="1">
      <c r="A103" s="14"/>
      <c r="B103" s="235"/>
      <c r="C103" s="236"/>
      <c r="D103" s="226" t="s">
        <v>135</v>
      </c>
      <c r="E103" s="237" t="s">
        <v>19</v>
      </c>
      <c r="F103" s="238" t="s">
        <v>740</v>
      </c>
      <c r="G103" s="236"/>
      <c r="H103" s="239">
        <v>151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135</v>
      </c>
      <c r="AU103" s="245" t="s">
        <v>83</v>
      </c>
      <c r="AV103" s="14" t="s">
        <v>83</v>
      </c>
      <c r="AW103" s="14" t="s">
        <v>33</v>
      </c>
      <c r="AX103" s="14" t="s">
        <v>73</v>
      </c>
      <c r="AY103" s="245" t="s">
        <v>124</v>
      </c>
    </row>
    <row r="104" s="15" customFormat="1">
      <c r="A104" s="15"/>
      <c r="B104" s="246"/>
      <c r="C104" s="247"/>
      <c r="D104" s="226" t="s">
        <v>135</v>
      </c>
      <c r="E104" s="248" t="s">
        <v>19</v>
      </c>
      <c r="F104" s="249" t="s">
        <v>154</v>
      </c>
      <c r="G104" s="247"/>
      <c r="H104" s="250">
        <v>457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135</v>
      </c>
      <c r="AU104" s="256" t="s">
        <v>83</v>
      </c>
      <c r="AV104" s="15" t="s">
        <v>131</v>
      </c>
      <c r="AW104" s="15" t="s">
        <v>33</v>
      </c>
      <c r="AX104" s="15" t="s">
        <v>81</v>
      </c>
      <c r="AY104" s="256" t="s">
        <v>124</v>
      </c>
    </row>
    <row r="105" s="2" customFormat="1" ht="33" customHeight="1">
      <c r="A105" s="40"/>
      <c r="B105" s="41"/>
      <c r="C105" s="206" t="s">
        <v>143</v>
      </c>
      <c r="D105" s="206" t="s">
        <v>126</v>
      </c>
      <c r="E105" s="207" t="s">
        <v>155</v>
      </c>
      <c r="F105" s="208" t="s">
        <v>156</v>
      </c>
      <c r="G105" s="209" t="s">
        <v>129</v>
      </c>
      <c r="H105" s="210">
        <v>306</v>
      </c>
      <c r="I105" s="211"/>
      <c r="J105" s="212">
        <f>ROUND(I105*H105,1)</f>
        <v>0</v>
      </c>
      <c r="K105" s="208" t="s">
        <v>130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0.22</v>
      </c>
      <c r="T105" s="216">
        <f>S105*H105</f>
        <v>67.320000000000007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131</v>
      </c>
      <c r="AT105" s="217" t="s">
        <v>126</v>
      </c>
      <c r="AU105" s="217" t="s">
        <v>83</v>
      </c>
      <c r="AY105" s="19" t="s">
        <v>124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ROUND(I105*H105,1)</f>
        <v>0</v>
      </c>
      <c r="BL105" s="19" t="s">
        <v>131</v>
      </c>
      <c r="BM105" s="217" t="s">
        <v>157</v>
      </c>
    </row>
    <row r="106" s="2" customFormat="1">
      <c r="A106" s="40"/>
      <c r="B106" s="41"/>
      <c r="C106" s="42"/>
      <c r="D106" s="219" t="s">
        <v>133</v>
      </c>
      <c r="E106" s="42"/>
      <c r="F106" s="220" t="s">
        <v>158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133</v>
      </c>
      <c r="AU106" s="19" t="s">
        <v>83</v>
      </c>
    </row>
    <row r="107" s="13" customFormat="1">
      <c r="A107" s="13"/>
      <c r="B107" s="224"/>
      <c r="C107" s="225"/>
      <c r="D107" s="226" t="s">
        <v>135</v>
      </c>
      <c r="E107" s="227" t="s">
        <v>19</v>
      </c>
      <c r="F107" s="228" t="s">
        <v>148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135</v>
      </c>
      <c r="AU107" s="234" t="s">
        <v>83</v>
      </c>
      <c r="AV107" s="13" t="s">
        <v>81</v>
      </c>
      <c r="AW107" s="13" t="s">
        <v>33</v>
      </c>
      <c r="AX107" s="13" t="s">
        <v>73</v>
      </c>
      <c r="AY107" s="234" t="s">
        <v>124</v>
      </c>
    </row>
    <row r="108" s="14" customFormat="1">
      <c r="A108" s="14"/>
      <c r="B108" s="235"/>
      <c r="C108" s="236"/>
      <c r="D108" s="226" t="s">
        <v>135</v>
      </c>
      <c r="E108" s="237" t="s">
        <v>19</v>
      </c>
      <c r="F108" s="238" t="s">
        <v>741</v>
      </c>
      <c r="G108" s="236"/>
      <c r="H108" s="239">
        <v>306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135</v>
      </c>
      <c r="AU108" s="245" t="s">
        <v>83</v>
      </c>
      <c r="AV108" s="14" t="s">
        <v>83</v>
      </c>
      <c r="AW108" s="14" t="s">
        <v>33</v>
      </c>
      <c r="AX108" s="14" t="s">
        <v>73</v>
      </c>
      <c r="AY108" s="245" t="s">
        <v>124</v>
      </c>
    </row>
    <row r="109" s="15" customFormat="1">
      <c r="A109" s="15"/>
      <c r="B109" s="246"/>
      <c r="C109" s="247"/>
      <c r="D109" s="226" t="s">
        <v>135</v>
      </c>
      <c r="E109" s="248" t="s">
        <v>19</v>
      </c>
      <c r="F109" s="249" t="s">
        <v>154</v>
      </c>
      <c r="G109" s="247"/>
      <c r="H109" s="250">
        <v>306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135</v>
      </c>
      <c r="AU109" s="256" t="s">
        <v>83</v>
      </c>
      <c r="AV109" s="15" t="s">
        <v>131</v>
      </c>
      <c r="AW109" s="15" t="s">
        <v>33</v>
      </c>
      <c r="AX109" s="15" t="s">
        <v>81</v>
      </c>
      <c r="AY109" s="256" t="s">
        <v>124</v>
      </c>
    </row>
    <row r="110" s="2" customFormat="1" ht="24.15" customHeight="1">
      <c r="A110" s="40"/>
      <c r="B110" s="41"/>
      <c r="C110" s="206" t="s">
        <v>131</v>
      </c>
      <c r="D110" s="206" t="s">
        <v>126</v>
      </c>
      <c r="E110" s="207" t="s">
        <v>160</v>
      </c>
      <c r="F110" s="208" t="s">
        <v>161</v>
      </c>
      <c r="G110" s="209" t="s">
        <v>162</v>
      </c>
      <c r="H110" s="210">
        <v>198</v>
      </c>
      <c r="I110" s="211"/>
      <c r="J110" s="212">
        <f>ROUND(I110*H110,1)</f>
        <v>0</v>
      </c>
      <c r="K110" s="208" t="s">
        <v>130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0.28999999999999998</v>
      </c>
      <c r="T110" s="216">
        <f>S110*H110</f>
        <v>57.419999999999995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131</v>
      </c>
      <c r="AT110" s="217" t="s">
        <v>126</v>
      </c>
      <c r="AU110" s="217" t="s">
        <v>83</v>
      </c>
      <c r="AY110" s="19" t="s">
        <v>124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81</v>
      </c>
      <c r="BK110" s="218">
        <f>ROUND(I110*H110,1)</f>
        <v>0</v>
      </c>
      <c r="BL110" s="19" t="s">
        <v>131</v>
      </c>
      <c r="BM110" s="217" t="s">
        <v>163</v>
      </c>
    </row>
    <row r="111" s="2" customFormat="1">
      <c r="A111" s="40"/>
      <c r="B111" s="41"/>
      <c r="C111" s="42"/>
      <c r="D111" s="219" t="s">
        <v>133</v>
      </c>
      <c r="E111" s="42"/>
      <c r="F111" s="220" t="s">
        <v>164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133</v>
      </c>
      <c r="AU111" s="19" t="s">
        <v>83</v>
      </c>
    </row>
    <row r="112" s="13" customFormat="1">
      <c r="A112" s="13"/>
      <c r="B112" s="224"/>
      <c r="C112" s="225"/>
      <c r="D112" s="226" t="s">
        <v>135</v>
      </c>
      <c r="E112" s="227" t="s">
        <v>19</v>
      </c>
      <c r="F112" s="228" t="s">
        <v>165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135</v>
      </c>
      <c r="AU112" s="234" t="s">
        <v>83</v>
      </c>
      <c r="AV112" s="13" t="s">
        <v>81</v>
      </c>
      <c r="AW112" s="13" t="s">
        <v>33</v>
      </c>
      <c r="AX112" s="13" t="s">
        <v>73</v>
      </c>
      <c r="AY112" s="234" t="s">
        <v>124</v>
      </c>
    </row>
    <row r="113" s="14" customFormat="1">
      <c r="A113" s="14"/>
      <c r="B113" s="235"/>
      <c r="C113" s="236"/>
      <c r="D113" s="226" t="s">
        <v>135</v>
      </c>
      <c r="E113" s="237" t="s">
        <v>19</v>
      </c>
      <c r="F113" s="238" t="s">
        <v>547</v>
      </c>
      <c r="G113" s="236"/>
      <c r="H113" s="239">
        <v>78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135</v>
      </c>
      <c r="AU113" s="245" t="s">
        <v>83</v>
      </c>
      <c r="AV113" s="14" t="s">
        <v>83</v>
      </c>
      <c r="AW113" s="14" t="s">
        <v>33</v>
      </c>
      <c r="AX113" s="14" t="s">
        <v>73</v>
      </c>
      <c r="AY113" s="245" t="s">
        <v>124</v>
      </c>
    </row>
    <row r="114" s="13" customFormat="1">
      <c r="A114" s="13"/>
      <c r="B114" s="224"/>
      <c r="C114" s="225"/>
      <c r="D114" s="226" t="s">
        <v>135</v>
      </c>
      <c r="E114" s="227" t="s">
        <v>19</v>
      </c>
      <c r="F114" s="228" t="s">
        <v>167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135</v>
      </c>
      <c r="AU114" s="234" t="s">
        <v>83</v>
      </c>
      <c r="AV114" s="13" t="s">
        <v>81</v>
      </c>
      <c r="AW114" s="13" t="s">
        <v>33</v>
      </c>
      <c r="AX114" s="13" t="s">
        <v>73</v>
      </c>
      <c r="AY114" s="234" t="s">
        <v>124</v>
      </c>
    </row>
    <row r="115" s="14" customFormat="1">
      <c r="A115" s="14"/>
      <c r="B115" s="235"/>
      <c r="C115" s="236"/>
      <c r="D115" s="226" t="s">
        <v>135</v>
      </c>
      <c r="E115" s="237" t="s">
        <v>19</v>
      </c>
      <c r="F115" s="238" t="s">
        <v>742</v>
      </c>
      <c r="G115" s="236"/>
      <c r="H115" s="239">
        <v>120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135</v>
      </c>
      <c r="AU115" s="245" t="s">
        <v>83</v>
      </c>
      <c r="AV115" s="14" t="s">
        <v>83</v>
      </c>
      <c r="AW115" s="14" t="s">
        <v>33</v>
      </c>
      <c r="AX115" s="14" t="s">
        <v>73</v>
      </c>
      <c r="AY115" s="245" t="s">
        <v>124</v>
      </c>
    </row>
    <row r="116" s="15" customFormat="1">
      <c r="A116" s="15"/>
      <c r="B116" s="246"/>
      <c r="C116" s="247"/>
      <c r="D116" s="226" t="s">
        <v>135</v>
      </c>
      <c r="E116" s="248" t="s">
        <v>19</v>
      </c>
      <c r="F116" s="249" t="s">
        <v>154</v>
      </c>
      <c r="G116" s="247"/>
      <c r="H116" s="250">
        <v>198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135</v>
      </c>
      <c r="AU116" s="256" t="s">
        <v>83</v>
      </c>
      <c r="AV116" s="15" t="s">
        <v>131</v>
      </c>
      <c r="AW116" s="15" t="s">
        <v>33</v>
      </c>
      <c r="AX116" s="15" t="s">
        <v>81</v>
      </c>
      <c r="AY116" s="256" t="s">
        <v>124</v>
      </c>
    </row>
    <row r="117" s="2" customFormat="1" ht="16.5" customHeight="1">
      <c r="A117" s="40"/>
      <c r="B117" s="41"/>
      <c r="C117" s="206" t="s">
        <v>159</v>
      </c>
      <c r="D117" s="206" t="s">
        <v>126</v>
      </c>
      <c r="E117" s="207" t="s">
        <v>743</v>
      </c>
      <c r="F117" s="208" t="s">
        <v>744</v>
      </c>
      <c r="G117" s="209" t="s">
        <v>129</v>
      </c>
      <c r="H117" s="210">
        <v>55</v>
      </c>
      <c r="I117" s="211"/>
      <c r="J117" s="212">
        <f>ROUND(I117*H117,1)</f>
        <v>0</v>
      </c>
      <c r="K117" s="208" t="s">
        <v>130</v>
      </c>
      <c r="L117" s="46"/>
      <c r="M117" s="213" t="s">
        <v>19</v>
      </c>
      <c r="N117" s="214" t="s">
        <v>44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131</v>
      </c>
      <c r="AT117" s="217" t="s">
        <v>126</v>
      </c>
      <c r="AU117" s="217" t="s">
        <v>83</v>
      </c>
      <c r="AY117" s="19" t="s">
        <v>124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81</v>
      </c>
      <c r="BK117" s="218">
        <f>ROUND(I117*H117,1)</f>
        <v>0</v>
      </c>
      <c r="BL117" s="19" t="s">
        <v>131</v>
      </c>
      <c r="BM117" s="217" t="s">
        <v>172</v>
      </c>
    </row>
    <row r="118" s="2" customFormat="1">
      <c r="A118" s="40"/>
      <c r="B118" s="41"/>
      <c r="C118" s="42"/>
      <c r="D118" s="219" t="s">
        <v>133</v>
      </c>
      <c r="E118" s="42"/>
      <c r="F118" s="220" t="s">
        <v>745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133</v>
      </c>
      <c r="AU118" s="19" t="s">
        <v>83</v>
      </c>
    </row>
    <row r="119" s="2" customFormat="1" ht="16.5" customHeight="1">
      <c r="A119" s="40"/>
      <c r="B119" s="41"/>
      <c r="C119" s="206" t="s">
        <v>169</v>
      </c>
      <c r="D119" s="206" t="s">
        <v>126</v>
      </c>
      <c r="E119" s="207" t="s">
        <v>746</v>
      </c>
      <c r="F119" s="208" t="s">
        <v>747</v>
      </c>
      <c r="G119" s="209" t="s">
        <v>177</v>
      </c>
      <c r="H119" s="210">
        <v>6</v>
      </c>
      <c r="I119" s="211"/>
      <c r="J119" s="212">
        <f>ROUND(I119*H119,1)</f>
        <v>0</v>
      </c>
      <c r="K119" s="208" t="s">
        <v>130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131</v>
      </c>
      <c r="AT119" s="217" t="s">
        <v>126</v>
      </c>
      <c r="AU119" s="217" t="s">
        <v>83</v>
      </c>
      <c r="AY119" s="19" t="s">
        <v>124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81</v>
      </c>
      <c r="BK119" s="218">
        <f>ROUND(I119*H119,1)</f>
        <v>0</v>
      </c>
      <c r="BL119" s="19" t="s">
        <v>131</v>
      </c>
      <c r="BM119" s="217" t="s">
        <v>178</v>
      </c>
    </row>
    <row r="120" s="2" customFormat="1">
      <c r="A120" s="40"/>
      <c r="B120" s="41"/>
      <c r="C120" s="42"/>
      <c r="D120" s="219" t="s">
        <v>133</v>
      </c>
      <c r="E120" s="42"/>
      <c r="F120" s="220" t="s">
        <v>748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133</v>
      </c>
      <c r="AU120" s="19" t="s">
        <v>83</v>
      </c>
    </row>
    <row r="121" s="14" customFormat="1">
      <c r="A121" s="14"/>
      <c r="B121" s="235"/>
      <c r="C121" s="236"/>
      <c r="D121" s="226" t="s">
        <v>135</v>
      </c>
      <c r="E121" s="237" t="s">
        <v>19</v>
      </c>
      <c r="F121" s="238" t="s">
        <v>749</v>
      </c>
      <c r="G121" s="236"/>
      <c r="H121" s="239">
        <v>6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135</v>
      </c>
      <c r="AU121" s="245" t="s">
        <v>83</v>
      </c>
      <c r="AV121" s="14" t="s">
        <v>83</v>
      </c>
      <c r="AW121" s="14" t="s">
        <v>33</v>
      </c>
      <c r="AX121" s="14" t="s">
        <v>81</v>
      </c>
      <c r="AY121" s="245" t="s">
        <v>124</v>
      </c>
    </row>
    <row r="122" s="2" customFormat="1" ht="16.5" customHeight="1">
      <c r="A122" s="40"/>
      <c r="B122" s="41"/>
      <c r="C122" s="206" t="s">
        <v>174</v>
      </c>
      <c r="D122" s="206" t="s">
        <v>126</v>
      </c>
      <c r="E122" s="207" t="s">
        <v>750</v>
      </c>
      <c r="F122" s="208" t="s">
        <v>751</v>
      </c>
      <c r="G122" s="209" t="s">
        <v>177</v>
      </c>
      <c r="H122" s="210">
        <v>6</v>
      </c>
      <c r="I122" s="211"/>
      <c r="J122" s="212">
        <f>ROUND(I122*H122,1)</f>
        <v>0</v>
      </c>
      <c r="K122" s="208" t="s">
        <v>130</v>
      </c>
      <c r="L122" s="46"/>
      <c r="M122" s="213" t="s">
        <v>19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131</v>
      </c>
      <c r="AT122" s="217" t="s">
        <v>126</v>
      </c>
      <c r="AU122" s="217" t="s">
        <v>83</v>
      </c>
      <c r="AY122" s="19" t="s">
        <v>124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81</v>
      </c>
      <c r="BK122" s="218">
        <f>ROUND(I122*H122,1)</f>
        <v>0</v>
      </c>
      <c r="BL122" s="19" t="s">
        <v>131</v>
      </c>
      <c r="BM122" s="217" t="s">
        <v>184</v>
      </c>
    </row>
    <row r="123" s="2" customFormat="1">
      <c r="A123" s="40"/>
      <c r="B123" s="41"/>
      <c r="C123" s="42"/>
      <c r="D123" s="219" t="s">
        <v>133</v>
      </c>
      <c r="E123" s="42"/>
      <c r="F123" s="220" t="s">
        <v>752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133</v>
      </c>
      <c r="AU123" s="19" t="s">
        <v>83</v>
      </c>
    </row>
    <row r="124" s="14" customFormat="1">
      <c r="A124" s="14"/>
      <c r="B124" s="235"/>
      <c r="C124" s="236"/>
      <c r="D124" s="226" t="s">
        <v>135</v>
      </c>
      <c r="E124" s="237" t="s">
        <v>19</v>
      </c>
      <c r="F124" s="238" t="s">
        <v>749</v>
      </c>
      <c r="G124" s="236"/>
      <c r="H124" s="239">
        <v>6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135</v>
      </c>
      <c r="AU124" s="245" t="s">
        <v>83</v>
      </c>
      <c r="AV124" s="14" t="s">
        <v>83</v>
      </c>
      <c r="AW124" s="14" t="s">
        <v>33</v>
      </c>
      <c r="AX124" s="14" t="s">
        <v>81</v>
      </c>
      <c r="AY124" s="245" t="s">
        <v>124</v>
      </c>
    </row>
    <row r="125" s="2" customFormat="1" ht="16.5" customHeight="1">
      <c r="A125" s="40"/>
      <c r="B125" s="41"/>
      <c r="C125" s="206" t="s">
        <v>181</v>
      </c>
      <c r="D125" s="206" t="s">
        <v>126</v>
      </c>
      <c r="E125" s="207" t="s">
        <v>753</v>
      </c>
      <c r="F125" s="208" t="s">
        <v>754</v>
      </c>
      <c r="G125" s="209" t="s">
        <v>177</v>
      </c>
      <c r="H125" s="210">
        <v>6</v>
      </c>
      <c r="I125" s="211"/>
      <c r="J125" s="212">
        <f>ROUND(I125*H125,1)</f>
        <v>0</v>
      </c>
      <c r="K125" s="208" t="s">
        <v>130</v>
      </c>
      <c r="L125" s="46"/>
      <c r="M125" s="213" t="s">
        <v>19</v>
      </c>
      <c r="N125" s="214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131</v>
      </c>
      <c r="AT125" s="217" t="s">
        <v>126</v>
      </c>
      <c r="AU125" s="217" t="s">
        <v>83</v>
      </c>
      <c r="AY125" s="19" t="s">
        <v>124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81</v>
      </c>
      <c r="BK125" s="218">
        <f>ROUND(I125*H125,1)</f>
        <v>0</v>
      </c>
      <c r="BL125" s="19" t="s">
        <v>131</v>
      </c>
      <c r="BM125" s="217" t="s">
        <v>755</v>
      </c>
    </row>
    <row r="126" s="2" customFormat="1">
      <c r="A126" s="40"/>
      <c r="B126" s="41"/>
      <c r="C126" s="42"/>
      <c r="D126" s="219" t="s">
        <v>133</v>
      </c>
      <c r="E126" s="42"/>
      <c r="F126" s="220" t="s">
        <v>756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133</v>
      </c>
      <c r="AU126" s="19" t="s">
        <v>83</v>
      </c>
    </row>
    <row r="127" s="14" customFormat="1">
      <c r="A127" s="14"/>
      <c r="B127" s="235"/>
      <c r="C127" s="236"/>
      <c r="D127" s="226" t="s">
        <v>135</v>
      </c>
      <c r="E127" s="237" t="s">
        <v>19</v>
      </c>
      <c r="F127" s="238" t="s">
        <v>749</v>
      </c>
      <c r="G127" s="236"/>
      <c r="H127" s="239">
        <v>6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135</v>
      </c>
      <c r="AU127" s="245" t="s">
        <v>83</v>
      </c>
      <c r="AV127" s="14" t="s">
        <v>83</v>
      </c>
      <c r="AW127" s="14" t="s">
        <v>33</v>
      </c>
      <c r="AX127" s="14" t="s">
        <v>81</v>
      </c>
      <c r="AY127" s="245" t="s">
        <v>124</v>
      </c>
    </row>
    <row r="128" s="2" customFormat="1" ht="16.5" customHeight="1">
      <c r="A128" s="40"/>
      <c r="B128" s="41"/>
      <c r="C128" s="206" t="s">
        <v>187</v>
      </c>
      <c r="D128" s="206" t="s">
        <v>126</v>
      </c>
      <c r="E128" s="207" t="s">
        <v>757</v>
      </c>
      <c r="F128" s="208" t="s">
        <v>758</v>
      </c>
      <c r="G128" s="209" t="s">
        <v>177</v>
      </c>
      <c r="H128" s="210">
        <v>6</v>
      </c>
      <c r="I128" s="211"/>
      <c r="J128" s="212">
        <f>ROUND(I128*H128,1)</f>
        <v>0</v>
      </c>
      <c r="K128" s="208" t="s">
        <v>130</v>
      </c>
      <c r="L128" s="46"/>
      <c r="M128" s="213" t="s">
        <v>19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131</v>
      </c>
      <c r="AT128" s="217" t="s">
        <v>126</v>
      </c>
      <c r="AU128" s="217" t="s">
        <v>83</v>
      </c>
      <c r="AY128" s="19" t="s">
        <v>124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81</v>
      </c>
      <c r="BK128" s="218">
        <f>ROUND(I128*H128,1)</f>
        <v>0</v>
      </c>
      <c r="BL128" s="19" t="s">
        <v>131</v>
      </c>
      <c r="BM128" s="217" t="s">
        <v>190</v>
      </c>
    </row>
    <row r="129" s="2" customFormat="1">
      <c r="A129" s="40"/>
      <c r="B129" s="41"/>
      <c r="C129" s="42"/>
      <c r="D129" s="219" t="s">
        <v>133</v>
      </c>
      <c r="E129" s="42"/>
      <c r="F129" s="220" t="s">
        <v>759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133</v>
      </c>
      <c r="AU129" s="19" t="s">
        <v>83</v>
      </c>
    </row>
    <row r="130" s="14" customFormat="1">
      <c r="A130" s="14"/>
      <c r="B130" s="235"/>
      <c r="C130" s="236"/>
      <c r="D130" s="226" t="s">
        <v>135</v>
      </c>
      <c r="E130" s="237" t="s">
        <v>19</v>
      </c>
      <c r="F130" s="238" t="s">
        <v>749</v>
      </c>
      <c r="G130" s="236"/>
      <c r="H130" s="239">
        <v>6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135</v>
      </c>
      <c r="AU130" s="245" t="s">
        <v>83</v>
      </c>
      <c r="AV130" s="14" t="s">
        <v>83</v>
      </c>
      <c r="AW130" s="14" t="s">
        <v>33</v>
      </c>
      <c r="AX130" s="14" t="s">
        <v>81</v>
      </c>
      <c r="AY130" s="245" t="s">
        <v>124</v>
      </c>
    </row>
    <row r="131" s="2" customFormat="1" ht="37.8" customHeight="1">
      <c r="A131" s="40"/>
      <c r="B131" s="41"/>
      <c r="C131" s="206" t="s">
        <v>192</v>
      </c>
      <c r="D131" s="206" t="s">
        <v>126</v>
      </c>
      <c r="E131" s="207" t="s">
        <v>209</v>
      </c>
      <c r="F131" s="208" t="s">
        <v>210</v>
      </c>
      <c r="G131" s="209" t="s">
        <v>177</v>
      </c>
      <c r="H131" s="210">
        <v>35</v>
      </c>
      <c r="I131" s="211"/>
      <c r="J131" s="212">
        <f>ROUND(I131*H131,1)</f>
        <v>0</v>
      </c>
      <c r="K131" s="208" t="s">
        <v>130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131</v>
      </c>
      <c r="AT131" s="217" t="s">
        <v>126</v>
      </c>
      <c r="AU131" s="217" t="s">
        <v>83</v>
      </c>
      <c r="AY131" s="19" t="s">
        <v>124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81</v>
      </c>
      <c r="BK131" s="218">
        <f>ROUND(I131*H131,1)</f>
        <v>0</v>
      </c>
      <c r="BL131" s="19" t="s">
        <v>131</v>
      </c>
      <c r="BM131" s="217" t="s">
        <v>211</v>
      </c>
    </row>
    <row r="132" s="2" customFormat="1">
      <c r="A132" s="40"/>
      <c r="B132" s="41"/>
      <c r="C132" s="42"/>
      <c r="D132" s="219" t="s">
        <v>133</v>
      </c>
      <c r="E132" s="42"/>
      <c r="F132" s="220" t="s">
        <v>212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133</v>
      </c>
      <c r="AU132" s="19" t="s">
        <v>83</v>
      </c>
    </row>
    <row r="133" s="14" customFormat="1">
      <c r="A133" s="14"/>
      <c r="B133" s="235"/>
      <c r="C133" s="236"/>
      <c r="D133" s="226" t="s">
        <v>135</v>
      </c>
      <c r="E133" s="237" t="s">
        <v>19</v>
      </c>
      <c r="F133" s="238" t="s">
        <v>760</v>
      </c>
      <c r="G133" s="236"/>
      <c r="H133" s="239">
        <v>11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135</v>
      </c>
      <c r="AU133" s="245" t="s">
        <v>83</v>
      </c>
      <c r="AV133" s="14" t="s">
        <v>83</v>
      </c>
      <c r="AW133" s="14" t="s">
        <v>33</v>
      </c>
      <c r="AX133" s="14" t="s">
        <v>73</v>
      </c>
      <c r="AY133" s="245" t="s">
        <v>124</v>
      </c>
    </row>
    <row r="134" s="14" customFormat="1">
      <c r="A134" s="14"/>
      <c r="B134" s="235"/>
      <c r="C134" s="236"/>
      <c r="D134" s="226" t="s">
        <v>135</v>
      </c>
      <c r="E134" s="237" t="s">
        <v>19</v>
      </c>
      <c r="F134" s="238" t="s">
        <v>761</v>
      </c>
      <c r="G134" s="236"/>
      <c r="H134" s="239">
        <v>24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135</v>
      </c>
      <c r="AU134" s="245" t="s">
        <v>83</v>
      </c>
      <c r="AV134" s="14" t="s">
        <v>83</v>
      </c>
      <c r="AW134" s="14" t="s">
        <v>33</v>
      </c>
      <c r="AX134" s="14" t="s">
        <v>73</v>
      </c>
      <c r="AY134" s="245" t="s">
        <v>124</v>
      </c>
    </row>
    <row r="135" s="15" customFormat="1">
      <c r="A135" s="15"/>
      <c r="B135" s="246"/>
      <c r="C135" s="247"/>
      <c r="D135" s="226" t="s">
        <v>135</v>
      </c>
      <c r="E135" s="248" t="s">
        <v>19</v>
      </c>
      <c r="F135" s="249" t="s">
        <v>154</v>
      </c>
      <c r="G135" s="247"/>
      <c r="H135" s="250">
        <v>35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135</v>
      </c>
      <c r="AU135" s="256" t="s">
        <v>83</v>
      </c>
      <c r="AV135" s="15" t="s">
        <v>131</v>
      </c>
      <c r="AW135" s="15" t="s">
        <v>33</v>
      </c>
      <c r="AX135" s="15" t="s">
        <v>81</v>
      </c>
      <c r="AY135" s="256" t="s">
        <v>124</v>
      </c>
    </row>
    <row r="136" s="2" customFormat="1" ht="37.8" customHeight="1">
      <c r="A136" s="40"/>
      <c r="B136" s="41"/>
      <c r="C136" s="206" t="s">
        <v>198</v>
      </c>
      <c r="D136" s="206" t="s">
        <v>126</v>
      </c>
      <c r="E136" s="207" t="s">
        <v>219</v>
      </c>
      <c r="F136" s="208" t="s">
        <v>220</v>
      </c>
      <c r="G136" s="209" t="s">
        <v>177</v>
      </c>
      <c r="H136" s="210">
        <v>350</v>
      </c>
      <c r="I136" s="211"/>
      <c r="J136" s="212">
        <f>ROUND(I136*H136,1)</f>
        <v>0</v>
      </c>
      <c r="K136" s="208" t="s">
        <v>130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131</v>
      </c>
      <c r="AT136" s="217" t="s">
        <v>126</v>
      </c>
      <c r="AU136" s="217" t="s">
        <v>83</v>
      </c>
      <c r="AY136" s="19" t="s">
        <v>124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ROUND(I136*H136,1)</f>
        <v>0</v>
      </c>
      <c r="BL136" s="19" t="s">
        <v>131</v>
      </c>
      <c r="BM136" s="217" t="s">
        <v>221</v>
      </c>
    </row>
    <row r="137" s="2" customFormat="1">
      <c r="A137" s="40"/>
      <c r="B137" s="41"/>
      <c r="C137" s="42"/>
      <c r="D137" s="219" t="s">
        <v>133</v>
      </c>
      <c r="E137" s="42"/>
      <c r="F137" s="220" t="s">
        <v>222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133</v>
      </c>
      <c r="AU137" s="19" t="s">
        <v>83</v>
      </c>
    </row>
    <row r="138" s="14" customFormat="1">
      <c r="A138" s="14"/>
      <c r="B138" s="235"/>
      <c r="C138" s="236"/>
      <c r="D138" s="226" t="s">
        <v>135</v>
      </c>
      <c r="E138" s="237" t="s">
        <v>19</v>
      </c>
      <c r="F138" s="238" t="s">
        <v>762</v>
      </c>
      <c r="G138" s="236"/>
      <c r="H138" s="239">
        <v>350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135</v>
      </c>
      <c r="AU138" s="245" t="s">
        <v>83</v>
      </c>
      <c r="AV138" s="14" t="s">
        <v>83</v>
      </c>
      <c r="AW138" s="14" t="s">
        <v>33</v>
      </c>
      <c r="AX138" s="14" t="s">
        <v>81</v>
      </c>
      <c r="AY138" s="245" t="s">
        <v>124</v>
      </c>
    </row>
    <row r="139" s="2" customFormat="1" ht="24.15" customHeight="1">
      <c r="A139" s="40"/>
      <c r="B139" s="41"/>
      <c r="C139" s="206" t="s">
        <v>8</v>
      </c>
      <c r="D139" s="206" t="s">
        <v>126</v>
      </c>
      <c r="E139" s="207" t="s">
        <v>225</v>
      </c>
      <c r="F139" s="208" t="s">
        <v>226</v>
      </c>
      <c r="G139" s="209" t="s">
        <v>177</v>
      </c>
      <c r="H139" s="210">
        <v>35</v>
      </c>
      <c r="I139" s="211"/>
      <c r="J139" s="212">
        <f>ROUND(I139*H139,1)</f>
        <v>0</v>
      </c>
      <c r="K139" s="208" t="s">
        <v>130</v>
      </c>
      <c r="L139" s="46"/>
      <c r="M139" s="213" t="s">
        <v>19</v>
      </c>
      <c r="N139" s="214" t="s">
        <v>44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131</v>
      </c>
      <c r="AT139" s="217" t="s">
        <v>126</v>
      </c>
      <c r="AU139" s="217" t="s">
        <v>83</v>
      </c>
      <c r="AY139" s="19" t="s">
        <v>124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81</v>
      </c>
      <c r="BK139" s="218">
        <f>ROUND(I139*H139,1)</f>
        <v>0</v>
      </c>
      <c r="BL139" s="19" t="s">
        <v>131</v>
      </c>
      <c r="BM139" s="217" t="s">
        <v>227</v>
      </c>
    </row>
    <row r="140" s="2" customFormat="1">
      <c r="A140" s="40"/>
      <c r="B140" s="41"/>
      <c r="C140" s="42"/>
      <c r="D140" s="219" t="s">
        <v>133</v>
      </c>
      <c r="E140" s="42"/>
      <c r="F140" s="220" t="s">
        <v>228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133</v>
      </c>
      <c r="AU140" s="19" t="s">
        <v>83</v>
      </c>
    </row>
    <row r="141" s="14" customFormat="1">
      <c r="A141" s="14"/>
      <c r="B141" s="235"/>
      <c r="C141" s="236"/>
      <c r="D141" s="226" t="s">
        <v>135</v>
      </c>
      <c r="E141" s="237" t="s">
        <v>19</v>
      </c>
      <c r="F141" s="238" t="s">
        <v>348</v>
      </c>
      <c r="G141" s="236"/>
      <c r="H141" s="239">
        <v>35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135</v>
      </c>
      <c r="AU141" s="245" t="s">
        <v>83</v>
      </c>
      <c r="AV141" s="14" t="s">
        <v>83</v>
      </c>
      <c r="AW141" s="14" t="s">
        <v>33</v>
      </c>
      <c r="AX141" s="14" t="s">
        <v>81</v>
      </c>
      <c r="AY141" s="245" t="s">
        <v>124</v>
      </c>
    </row>
    <row r="142" s="2" customFormat="1" ht="24.15" customHeight="1">
      <c r="A142" s="40"/>
      <c r="B142" s="41"/>
      <c r="C142" s="206" t="s">
        <v>208</v>
      </c>
      <c r="D142" s="206" t="s">
        <v>126</v>
      </c>
      <c r="E142" s="207" t="s">
        <v>230</v>
      </c>
      <c r="F142" s="208" t="s">
        <v>231</v>
      </c>
      <c r="G142" s="209" t="s">
        <v>177</v>
      </c>
      <c r="H142" s="210">
        <v>35</v>
      </c>
      <c r="I142" s="211"/>
      <c r="J142" s="212">
        <f>ROUND(I142*H142,1)</f>
        <v>0</v>
      </c>
      <c r="K142" s="208" t="s">
        <v>130</v>
      </c>
      <c r="L142" s="46"/>
      <c r="M142" s="213" t="s">
        <v>19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131</v>
      </c>
      <c r="AT142" s="217" t="s">
        <v>126</v>
      </c>
      <c r="AU142" s="217" t="s">
        <v>83</v>
      </c>
      <c r="AY142" s="19" t="s">
        <v>124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81</v>
      </c>
      <c r="BK142" s="218">
        <f>ROUND(I142*H142,1)</f>
        <v>0</v>
      </c>
      <c r="BL142" s="19" t="s">
        <v>131</v>
      </c>
      <c r="BM142" s="217" t="s">
        <v>232</v>
      </c>
    </row>
    <row r="143" s="2" customFormat="1">
      <c r="A143" s="40"/>
      <c r="B143" s="41"/>
      <c r="C143" s="42"/>
      <c r="D143" s="219" t="s">
        <v>133</v>
      </c>
      <c r="E143" s="42"/>
      <c r="F143" s="220" t="s">
        <v>233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133</v>
      </c>
      <c r="AU143" s="19" t="s">
        <v>83</v>
      </c>
    </row>
    <row r="144" s="14" customFormat="1">
      <c r="A144" s="14"/>
      <c r="B144" s="235"/>
      <c r="C144" s="236"/>
      <c r="D144" s="226" t="s">
        <v>135</v>
      </c>
      <c r="E144" s="237" t="s">
        <v>19</v>
      </c>
      <c r="F144" s="238" t="s">
        <v>348</v>
      </c>
      <c r="G144" s="236"/>
      <c r="H144" s="239">
        <v>35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135</v>
      </c>
      <c r="AU144" s="245" t="s">
        <v>83</v>
      </c>
      <c r="AV144" s="14" t="s">
        <v>83</v>
      </c>
      <c r="AW144" s="14" t="s">
        <v>33</v>
      </c>
      <c r="AX144" s="14" t="s">
        <v>73</v>
      </c>
      <c r="AY144" s="245" t="s">
        <v>124</v>
      </c>
    </row>
    <row r="145" s="15" customFormat="1">
      <c r="A145" s="15"/>
      <c r="B145" s="246"/>
      <c r="C145" s="247"/>
      <c r="D145" s="226" t="s">
        <v>135</v>
      </c>
      <c r="E145" s="248" t="s">
        <v>19</v>
      </c>
      <c r="F145" s="249" t="s">
        <v>154</v>
      </c>
      <c r="G145" s="247"/>
      <c r="H145" s="250">
        <v>35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135</v>
      </c>
      <c r="AU145" s="256" t="s">
        <v>83</v>
      </c>
      <c r="AV145" s="15" t="s">
        <v>131</v>
      </c>
      <c r="AW145" s="15" t="s">
        <v>33</v>
      </c>
      <c r="AX145" s="15" t="s">
        <v>81</v>
      </c>
      <c r="AY145" s="256" t="s">
        <v>124</v>
      </c>
    </row>
    <row r="146" s="2" customFormat="1" ht="24.15" customHeight="1">
      <c r="A146" s="40"/>
      <c r="B146" s="41"/>
      <c r="C146" s="206" t="s">
        <v>218</v>
      </c>
      <c r="D146" s="206" t="s">
        <v>126</v>
      </c>
      <c r="E146" s="207" t="s">
        <v>236</v>
      </c>
      <c r="F146" s="208" t="s">
        <v>237</v>
      </c>
      <c r="G146" s="209" t="s">
        <v>238</v>
      </c>
      <c r="H146" s="210">
        <v>63</v>
      </c>
      <c r="I146" s="211"/>
      <c r="J146" s="212">
        <f>ROUND(I146*H146,1)</f>
        <v>0</v>
      </c>
      <c r="K146" s="208" t="s">
        <v>130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131</v>
      </c>
      <c r="AT146" s="217" t="s">
        <v>126</v>
      </c>
      <c r="AU146" s="217" t="s">
        <v>83</v>
      </c>
      <c r="AY146" s="19" t="s">
        <v>124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81</v>
      </c>
      <c r="BK146" s="218">
        <f>ROUND(I146*H146,1)</f>
        <v>0</v>
      </c>
      <c r="BL146" s="19" t="s">
        <v>131</v>
      </c>
      <c r="BM146" s="217" t="s">
        <v>239</v>
      </c>
    </row>
    <row r="147" s="2" customFormat="1">
      <c r="A147" s="40"/>
      <c r="B147" s="41"/>
      <c r="C147" s="42"/>
      <c r="D147" s="219" t="s">
        <v>133</v>
      </c>
      <c r="E147" s="42"/>
      <c r="F147" s="220" t="s">
        <v>240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133</v>
      </c>
      <c r="AU147" s="19" t="s">
        <v>83</v>
      </c>
    </row>
    <row r="148" s="14" customFormat="1">
      <c r="A148" s="14"/>
      <c r="B148" s="235"/>
      <c r="C148" s="236"/>
      <c r="D148" s="226" t="s">
        <v>135</v>
      </c>
      <c r="E148" s="237" t="s">
        <v>19</v>
      </c>
      <c r="F148" s="238" t="s">
        <v>763</v>
      </c>
      <c r="G148" s="236"/>
      <c r="H148" s="239">
        <v>63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135</v>
      </c>
      <c r="AU148" s="245" t="s">
        <v>83</v>
      </c>
      <c r="AV148" s="14" t="s">
        <v>83</v>
      </c>
      <c r="AW148" s="14" t="s">
        <v>33</v>
      </c>
      <c r="AX148" s="14" t="s">
        <v>81</v>
      </c>
      <c r="AY148" s="245" t="s">
        <v>124</v>
      </c>
    </row>
    <row r="149" s="2" customFormat="1" ht="24.15" customHeight="1">
      <c r="A149" s="40"/>
      <c r="B149" s="41"/>
      <c r="C149" s="206" t="s">
        <v>224</v>
      </c>
      <c r="D149" s="206" t="s">
        <v>126</v>
      </c>
      <c r="E149" s="207" t="s">
        <v>243</v>
      </c>
      <c r="F149" s="208" t="s">
        <v>244</v>
      </c>
      <c r="G149" s="209" t="s">
        <v>129</v>
      </c>
      <c r="H149" s="210">
        <v>449</v>
      </c>
      <c r="I149" s="211"/>
      <c r="J149" s="212">
        <f>ROUND(I149*H149,1)</f>
        <v>0</v>
      </c>
      <c r="K149" s="208" t="s">
        <v>130</v>
      </c>
      <c r="L149" s="46"/>
      <c r="M149" s="213" t="s">
        <v>19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131</v>
      </c>
      <c r="AT149" s="217" t="s">
        <v>126</v>
      </c>
      <c r="AU149" s="217" t="s">
        <v>83</v>
      </c>
      <c r="AY149" s="19" t="s">
        <v>124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81</v>
      </c>
      <c r="BK149" s="218">
        <f>ROUND(I149*H149,1)</f>
        <v>0</v>
      </c>
      <c r="BL149" s="19" t="s">
        <v>131</v>
      </c>
      <c r="BM149" s="217" t="s">
        <v>245</v>
      </c>
    </row>
    <row r="150" s="2" customFormat="1">
      <c r="A150" s="40"/>
      <c r="B150" s="41"/>
      <c r="C150" s="42"/>
      <c r="D150" s="219" t="s">
        <v>133</v>
      </c>
      <c r="E150" s="42"/>
      <c r="F150" s="220" t="s">
        <v>246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133</v>
      </c>
      <c r="AU150" s="19" t="s">
        <v>83</v>
      </c>
    </row>
    <row r="151" s="14" customFormat="1">
      <c r="A151" s="14"/>
      <c r="B151" s="235"/>
      <c r="C151" s="236"/>
      <c r="D151" s="226" t="s">
        <v>135</v>
      </c>
      <c r="E151" s="237" t="s">
        <v>19</v>
      </c>
      <c r="F151" s="238" t="s">
        <v>764</v>
      </c>
      <c r="G151" s="236"/>
      <c r="H151" s="239">
        <v>449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135</v>
      </c>
      <c r="AU151" s="245" t="s">
        <v>83</v>
      </c>
      <c r="AV151" s="14" t="s">
        <v>83</v>
      </c>
      <c r="AW151" s="14" t="s">
        <v>33</v>
      </c>
      <c r="AX151" s="14" t="s">
        <v>81</v>
      </c>
      <c r="AY151" s="245" t="s">
        <v>124</v>
      </c>
    </row>
    <row r="152" s="2" customFormat="1" ht="24.15" customHeight="1">
      <c r="A152" s="40"/>
      <c r="B152" s="41"/>
      <c r="C152" s="206" t="s">
        <v>229</v>
      </c>
      <c r="D152" s="206" t="s">
        <v>126</v>
      </c>
      <c r="E152" s="207" t="s">
        <v>271</v>
      </c>
      <c r="F152" s="208" t="s">
        <v>272</v>
      </c>
      <c r="G152" s="209" t="s">
        <v>129</v>
      </c>
      <c r="H152" s="210">
        <v>53</v>
      </c>
      <c r="I152" s="211"/>
      <c r="J152" s="212">
        <f>ROUND(I152*H152,1)</f>
        <v>0</v>
      </c>
      <c r="K152" s="208" t="s">
        <v>130</v>
      </c>
      <c r="L152" s="46"/>
      <c r="M152" s="213" t="s">
        <v>19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131</v>
      </c>
      <c r="AT152" s="217" t="s">
        <v>126</v>
      </c>
      <c r="AU152" s="217" t="s">
        <v>83</v>
      </c>
      <c r="AY152" s="19" t="s">
        <v>124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81</v>
      </c>
      <c r="BK152" s="218">
        <f>ROUND(I152*H152,1)</f>
        <v>0</v>
      </c>
      <c r="BL152" s="19" t="s">
        <v>131</v>
      </c>
      <c r="BM152" s="217" t="s">
        <v>273</v>
      </c>
    </row>
    <row r="153" s="2" customFormat="1">
      <c r="A153" s="40"/>
      <c r="B153" s="41"/>
      <c r="C153" s="42"/>
      <c r="D153" s="219" t="s">
        <v>133</v>
      </c>
      <c r="E153" s="42"/>
      <c r="F153" s="220" t="s">
        <v>274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133</v>
      </c>
      <c r="AU153" s="19" t="s">
        <v>83</v>
      </c>
    </row>
    <row r="154" s="14" customFormat="1">
      <c r="A154" s="14"/>
      <c r="B154" s="235"/>
      <c r="C154" s="236"/>
      <c r="D154" s="226" t="s">
        <v>135</v>
      </c>
      <c r="E154" s="237" t="s">
        <v>19</v>
      </c>
      <c r="F154" s="238" t="s">
        <v>439</v>
      </c>
      <c r="G154" s="236"/>
      <c r="H154" s="239">
        <v>53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135</v>
      </c>
      <c r="AU154" s="245" t="s">
        <v>83</v>
      </c>
      <c r="AV154" s="14" t="s">
        <v>83</v>
      </c>
      <c r="AW154" s="14" t="s">
        <v>33</v>
      </c>
      <c r="AX154" s="14" t="s">
        <v>81</v>
      </c>
      <c r="AY154" s="245" t="s">
        <v>124</v>
      </c>
    </row>
    <row r="155" s="2" customFormat="1" ht="16.5" customHeight="1">
      <c r="A155" s="40"/>
      <c r="B155" s="41"/>
      <c r="C155" s="257" t="s">
        <v>235</v>
      </c>
      <c r="D155" s="257" t="s">
        <v>255</v>
      </c>
      <c r="E155" s="258" t="s">
        <v>277</v>
      </c>
      <c r="F155" s="259" t="s">
        <v>278</v>
      </c>
      <c r="G155" s="260" t="s">
        <v>279</v>
      </c>
      <c r="H155" s="261">
        <v>1.0600000000000001</v>
      </c>
      <c r="I155" s="262"/>
      <c r="J155" s="263">
        <f>ROUND(I155*H155,1)</f>
        <v>0</v>
      </c>
      <c r="K155" s="259" t="s">
        <v>130</v>
      </c>
      <c r="L155" s="264"/>
      <c r="M155" s="265" t="s">
        <v>19</v>
      </c>
      <c r="N155" s="266" t="s">
        <v>44</v>
      </c>
      <c r="O155" s="86"/>
      <c r="P155" s="215">
        <f>O155*H155</f>
        <v>0</v>
      </c>
      <c r="Q155" s="215">
        <v>0.001</v>
      </c>
      <c r="R155" s="215">
        <f>Q155*H155</f>
        <v>0.0010600000000000002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181</v>
      </c>
      <c r="AT155" s="217" t="s">
        <v>255</v>
      </c>
      <c r="AU155" s="217" t="s">
        <v>83</v>
      </c>
      <c r="AY155" s="19" t="s">
        <v>124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81</v>
      </c>
      <c r="BK155" s="218">
        <f>ROUND(I155*H155,1)</f>
        <v>0</v>
      </c>
      <c r="BL155" s="19" t="s">
        <v>131</v>
      </c>
      <c r="BM155" s="217" t="s">
        <v>280</v>
      </c>
    </row>
    <row r="156" s="14" customFormat="1">
      <c r="A156" s="14"/>
      <c r="B156" s="235"/>
      <c r="C156" s="236"/>
      <c r="D156" s="226" t="s">
        <v>135</v>
      </c>
      <c r="E156" s="236"/>
      <c r="F156" s="238" t="s">
        <v>765</v>
      </c>
      <c r="G156" s="236"/>
      <c r="H156" s="239">
        <v>1.0600000000000001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135</v>
      </c>
      <c r="AU156" s="245" t="s">
        <v>83</v>
      </c>
      <c r="AV156" s="14" t="s">
        <v>83</v>
      </c>
      <c r="AW156" s="14" t="s">
        <v>4</v>
      </c>
      <c r="AX156" s="14" t="s">
        <v>81</v>
      </c>
      <c r="AY156" s="245" t="s">
        <v>124</v>
      </c>
    </row>
    <row r="157" s="2" customFormat="1" ht="21.75" customHeight="1">
      <c r="A157" s="40"/>
      <c r="B157" s="41"/>
      <c r="C157" s="206" t="s">
        <v>242</v>
      </c>
      <c r="D157" s="206" t="s">
        <v>126</v>
      </c>
      <c r="E157" s="207" t="s">
        <v>283</v>
      </c>
      <c r="F157" s="208" t="s">
        <v>284</v>
      </c>
      <c r="G157" s="209" t="s">
        <v>129</v>
      </c>
      <c r="H157" s="210">
        <v>212</v>
      </c>
      <c r="I157" s="211"/>
      <c r="J157" s="212">
        <f>ROUND(I157*H157,1)</f>
        <v>0</v>
      </c>
      <c r="K157" s="208" t="s">
        <v>130</v>
      </c>
      <c r="L157" s="46"/>
      <c r="M157" s="213" t="s">
        <v>19</v>
      </c>
      <c r="N157" s="214" t="s">
        <v>44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131</v>
      </c>
      <c r="AT157" s="217" t="s">
        <v>126</v>
      </c>
      <c r="AU157" s="217" t="s">
        <v>83</v>
      </c>
      <c r="AY157" s="19" t="s">
        <v>124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81</v>
      </c>
      <c r="BK157" s="218">
        <f>ROUND(I157*H157,1)</f>
        <v>0</v>
      </c>
      <c r="BL157" s="19" t="s">
        <v>131</v>
      </c>
      <c r="BM157" s="217" t="s">
        <v>285</v>
      </c>
    </row>
    <row r="158" s="2" customFormat="1">
      <c r="A158" s="40"/>
      <c r="B158" s="41"/>
      <c r="C158" s="42"/>
      <c r="D158" s="219" t="s">
        <v>133</v>
      </c>
      <c r="E158" s="42"/>
      <c r="F158" s="220" t="s">
        <v>286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133</v>
      </c>
      <c r="AU158" s="19" t="s">
        <v>83</v>
      </c>
    </row>
    <row r="159" s="13" customFormat="1">
      <c r="A159" s="13"/>
      <c r="B159" s="224"/>
      <c r="C159" s="225"/>
      <c r="D159" s="226" t="s">
        <v>135</v>
      </c>
      <c r="E159" s="227" t="s">
        <v>19</v>
      </c>
      <c r="F159" s="228" t="s">
        <v>287</v>
      </c>
      <c r="G159" s="225"/>
      <c r="H159" s="227" t="s">
        <v>19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135</v>
      </c>
      <c r="AU159" s="234" t="s">
        <v>83</v>
      </c>
      <c r="AV159" s="13" t="s">
        <v>81</v>
      </c>
      <c r="AW159" s="13" t="s">
        <v>33</v>
      </c>
      <c r="AX159" s="13" t="s">
        <v>73</v>
      </c>
      <c r="AY159" s="234" t="s">
        <v>124</v>
      </c>
    </row>
    <row r="160" s="14" customFormat="1">
      <c r="A160" s="14"/>
      <c r="B160" s="235"/>
      <c r="C160" s="236"/>
      <c r="D160" s="226" t="s">
        <v>135</v>
      </c>
      <c r="E160" s="237" t="s">
        <v>19</v>
      </c>
      <c r="F160" s="238" t="s">
        <v>766</v>
      </c>
      <c r="G160" s="236"/>
      <c r="H160" s="239">
        <v>212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135</v>
      </c>
      <c r="AU160" s="245" t="s">
        <v>83</v>
      </c>
      <c r="AV160" s="14" t="s">
        <v>83</v>
      </c>
      <c r="AW160" s="14" t="s">
        <v>33</v>
      </c>
      <c r="AX160" s="14" t="s">
        <v>81</v>
      </c>
      <c r="AY160" s="245" t="s">
        <v>124</v>
      </c>
    </row>
    <row r="161" s="2" customFormat="1" ht="16.5" customHeight="1">
      <c r="A161" s="40"/>
      <c r="B161" s="41"/>
      <c r="C161" s="257" t="s">
        <v>248</v>
      </c>
      <c r="D161" s="257" t="s">
        <v>255</v>
      </c>
      <c r="E161" s="258" t="s">
        <v>290</v>
      </c>
      <c r="F161" s="259" t="s">
        <v>291</v>
      </c>
      <c r="G161" s="260" t="s">
        <v>238</v>
      </c>
      <c r="H161" s="261">
        <v>16.960000000000001</v>
      </c>
      <c r="I161" s="262"/>
      <c r="J161" s="263">
        <f>ROUND(I161*H161,1)</f>
        <v>0</v>
      </c>
      <c r="K161" s="259" t="s">
        <v>130</v>
      </c>
      <c r="L161" s="264"/>
      <c r="M161" s="265" t="s">
        <v>19</v>
      </c>
      <c r="N161" s="266" t="s">
        <v>44</v>
      </c>
      <c r="O161" s="86"/>
      <c r="P161" s="215">
        <f>O161*H161</f>
        <v>0</v>
      </c>
      <c r="Q161" s="215">
        <v>1</v>
      </c>
      <c r="R161" s="215">
        <f>Q161*H161</f>
        <v>16.960000000000001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181</v>
      </c>
      <c r="AT161" s="217" t="s">
        <v>255</v>
      </c>
      <c r="AU161" s="217" t="s">
        <v>83</v>
      </c>
      <c r="AY161" s="19" t="s">
        <v>124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81</v>
      </c>
      <c r="BK161" s="218">
        <f>ROUND(I161*H161,1)</f>
        <v>0</v>
      </c>
      <c r="BL161" s="19" t="s">
        <v>131</v>
      </c>
      <c r="BM161" s="217" t="s">
        <v>292</v>
      </c>
    </row>
    <row r="162" s="14" customFormat="1">
      <c r="A162" s="14"/>
      <c r="B162" s="235"/>
      <c r="C162" s="236"/>
      <c r="D162" s="226" t="s">
        <v>135</v>
      </c>
      <c r="E162" s="237" t="s">
        <v>19</v>
      </c>
      <c r="F162" s="238" t="s">
        <v>767</v>
      </c>
      <c r="G162" s="236"/>
      <c r="H162" s="239">
        <v>16.960000000000001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135</v>
      </c>
      <c r="AU162" s="245" t="s">
        <v>83</v>
      </c>
      <c r="AV162" s="14" t="s">
        <v>83</v>
      </c>
      <c r="AW162" s="14" t="s">
        <v>33</v>
      </c>
      <c r="AX162" s="14" t="s">
        <v>81</v>
      </c>
      <c r="AY162" s="245" t="s">
        <v>124</v>
      </c>
    </row>
    <row r="163" s="12" customFormat="1" ht="22.8" customHeight="1">
      <c r="A163" s="12"/>
      <c r="B163" s="190"/>
      <c r="C163" s="191"/>
      <c r="D163" s="192" t="s">
        <v>72</v>
      </c>
      <c r="E163" s="204" t="s">
        <v>159</v>
      </c>
      <c r="F163" s="204" t="s">
        <v>301</v>
      </c>
      <c r="G163" s="191"/>
      <c r="H163" s="191"/>
      <c r="I163" s="194"/>
      <c r="J163" s="205">
        <f>BK163</f>
        <v>0</v>
      </c>
      <c r="K163" s="191"/>
      <c r="L163" s="196"/>
      <c r="M163" s="197"/>
      <c r="N163" s="198"/>
      <c r="O163" s="198"/>
      <c r="P163" s="199">
        <f>SUM(P164:P205)</f>
        <v>0</v>
      </c>
      <c r="Q163" s="198"/>
      <c r="R163" s="199">
        <f>SUM(R164:R205)</f>
        <v>398.10084999999998</v>
      </c>
      <c r="S163" s="198"/>
      <c r="T163" s="200">
        <f>SUM(T164:T205)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81</v>
      </c>
      <c r="AT163" s="202" t="s">
        <v>72</v>
      </c>
      <c r="AU163" s="202" t="s">
        <v>81</v>
      </c>
      <c r="AY163" s="201" t="s">
        <v>124</v>
      </c>
      <c r="BK163" s="203">
        <f>SUM(BK164:BK205)</f>
        <v>0</v>
      </c>
    </row>
    <row r="164" s="2" customFormat="1" ht="21.75" customHeight="1">
      <c r="A164" s="40"/>
      <c r="B164" s="41"/>
      <c r="C164" s="206" t="s">
        <v>254</v>
      </c>
      <c r="D164" s="206" t="s">
        <v>126</v>
      </c>
      <c r="E164" s="207" t="s">
        <v>308</v>
      </c>
      <c r="F164" s="208" t="s">
        <v>309</v>
      </c>
      <c r="G164" s="209" t="s">
        <v>129</v>
      </c>
      <c r="H164" s="210">
        <v>727</v>
      </c>
      <c r="I164" s="211"/>
      <c r="J164" s="212">
        <f>ROUND(I164*H164,1)</f>
        <v>0</v>
      </c>
      <c r="K164" s="208" t="s">
        <v>130</v>
      </c>
      <c r="L164" s="46"/>
      <c r="M164" s="213" t="s">
        <v>19</v>
      </c>
      <c r="N164" s="214" t="s">
        <v>44</v>
      </c>
      <c r="O164" s="86"/>
      <c r="P164" s="215">
        <f>O164*H164</f>
        <v>0</v>
      </c>
      <c r="Q164" s="215">
        <v>0.34499999999999997</v>
      </c>
      <c r="R164" s="215">
        <f>Q164*H164</f>
        <v>250.81499999999997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131</v>
      </c>
      <c r="AT164" s="217" t="s">
        <v>126</v>
      </c>
      <c r="AU164" s="217" t="s">
        <v>83</v>
      </c>
      <c r="AY164" s="19" t="s">
        <v>124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81</v>
      </c>
      <c r="BK164" s="218">
        <f>ROUND(I164*H164,1)</f>
        <v>0</v>
      </c>
      <c r="BL164" s="19" t="s">
        <v>131</v>
      </c>
      <c r="BM164" s="217" t="s">
        <v>310</v>
      </c>
    </row>
    <row r="165" s="2" customFormat="1">
      <c r="A165" s="40"/>
      <c r="B165" s="41"/>
      <c r="C165" s="42"/>
      <c r="D165" s="219" t="s">
        <v>133</v>
      </c>
      <c r="E165" s="42"/>
      <c r="F165" s="220" t="s">
        <v>311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133</v>
      </c>
      <c r="AU165" s="19" t="s">
        <v>83</v>
      </c>
    </row>
    <row r="166" s="13" customFormat="1">
      <c r="A166" s="13"/>
      <c r="B166" s="224"/>
      <c r="C166" s="225"/>
      <c r="D166" s="226" t="s">
        <v>135</v>
      </c>
      <c r="E166" s="227" t="s">
        <v>19</v>
      </c>
      <c r="F166" s="228" t="s">
        <v>312</v>
      </c>
      <c r="G166" s="225"/>
      <c r="H166" s="227" t="s">
        <v>19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135</v>
      </c>
      <c r="AU166" s="234" t="s">
        <v>83</v>
      </c>
      <c r="AV166" s="13" t="s">
        <v>81</v>
      </c>
      <c r="AW166" s="13" t="s">
        <v>33</v>
      </c>
      <c r="AX166" s="13" t="s">
        <v>73</v>
      </c>
      <c r="AY166" s="234" t="s">
        <v>124</v>
      </c>
    </row>
    <row r="167" s="14" customFormat="1">
      <c r="A167" s="14"/>
      <c r="B167" s="235"/>
      <c r="C167" s="236"/>
      <c r="D167" s="226" t="s">
        <v>135</v>
      </c>
      <c r="E167" s="237" t="s">
        <v>19</v>
      </c>
      <c r="F167" s="238" t="s">
        <v>768</v>
      </c>
      <c r="G167" s="236"/>
      <c r="H167" s="239">
        <v>278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135</v>
      </c>
      <c r="AU167" s="245" t="s">
        <v>83</v>
      </c>
      <c r="AV167" s="14" t="s">
        <v>83</v>
      </c>
      <c r="AW167" s="14" t="s">
        <v>33</v>
      </c>
      <c r="AX167" s="14" t="s">
        <v>73</v>
      </c>
      <c r="AY167" s="245" t="s">
        <v>124</v>
      </c>
    </row>
    <row r="168" s="14" customFormat="1">
      <c r="A168" s="14"/>
      <c r="B168" s="235"/>
      <c r="C168" s="236"/>
      <c r="D168" s="226" t="s">
        <v>135</v>
      </c>
      <c r="E168" s="237" t="s">
        <v>19</v>
      </c>
      <c r="F168" s="238" t="s">
        <v>768</v>
      </c>
      <c r="G168" s="236"/>
      <c r="H168" s="239">
        <v>278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135</v>
      </c>
      <c r="AU168" s="245" t="s">
        <v>83</v>
      </c>
      <c r="AV168" s="14" t="s">
        <v>83</v>
      </c>
      <c r="AW168" s="14" t="s">
        <v>33</v>
      </c>
      <c r="AX168" s="14" t="s">
        <v>73</v>
      </c>
      <c r="AY168" s="245" t="s">
        <v>124</v>
      </c>
    </row>
    <row r="169" s="13" customFormat="1">
      <c r="A169" s="13"/>
      <c r="B169" s="224"/>
      <c r="C169" s="225"/>
      <c r="D169" s="226" t="s">
        <v>135</v>
      </c>
      <c r="E169" s="227" t="s">
        <v>19</v>
      </c>
      <c r="F169" s="228" t="s">
        <v>314</v>
      </c>
      <c r="G169" s="225"/>
      <c r="H169" s="227" t="s">
        <v>19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135</v>
      </c>
      <c r="AU169" s="234" t="s">
        <v>83</v>
      </c>
      <c r="AV169" s="13" t="s">
        <v>81</v>
      </c>
      <c r="AW169" s="13" t="s">
        <v>33</v>
      </c>
      <c r="AX169" s="13" t="s">
        <v>73</v>
      </c>
      <c r="AY169" s="234" t="s">
        <v>124</v>
      </c>
    </row>
    <row r="170" s="14" customFormat="1">
      <c r="A170" s="14"/>
      <c r="B170" s="235"/>
      <c r="C170" s="236"/>
      <c r="D170" s="226" t="s">
        <v>135</v>
      </c>
      <c r="E170" s="237" t="s">
        <v>19</v>
      </c>
      <c r="F170" s="238" t="s">
        <v>769</v>
      </c>
      <c r="G170" s="236"/>
      <c r="H170" s="239">
        <v>171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135</v>
      </c>
      <c r="AU170" s="245" t="s">
        <v>83</v>
      </c>
      <c r="AV170" s="14" t="s">
        <v>83</v>
      </c>
      <c r="AW170" s="14" t="s">
        <v>33</v>
      </c>
      <c r="AX170" s="14" t="s">
        <v>73</v>
      </c>
      <c r="AY170" s="245" t="s">
        <v>124</v>
      </c>
    </row>
    <row r="171" s="15" customFormat="1">
      <c r="A171" s="15"/>
      <c r="B171" s="246"/>
      <c r="C171" s="247"/>
      <c r="D171" s="226" t="s">
        <v>135</v>
      </c>
      <c r="E171" s="248" t="s">
        <v>19</v>
      </c>
      <c r="F171" s="249" t="s">
        <v>154</v>
      </c>
      <c r="G171" s="247"/>
      <c r="H171" s="250">
        <v>727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135</v>
      </c>
      <c r="AU171" s="256" t="s">
        <v>83</v>
      </c>
      <c r="AV171" s="15" t="s">
        <v>131</v>
      </c>
      <c r="AW171" s="15" t="s">
        <v>33</v>
      </c>
      <c r="AX171" s="15" t="s">
        <v>81</v>
      </c>
      <c r="AY171" s="256" t="s">
        <v>124</v>
      </c>
    </row>
    <row r="172" s="2" customFormat="1" ht="24.15" customHeight="1">
      <c r="A172" s="40"/>
      <c r="B172" s="41"/>
      <c r="C172" s="206" t="s">
        <v>7</v>
      </c>
      <c r="D172" s="206" t="s">
        <v>126</v>
      </c>
      <c r="E172" s="207" t="s">
        <v>326</v>
      </c>
      <c r="F172" s="208" t="s">
        <v>327</v>
      </c>
      <c r="G172" s="209" t="s">
        <v>129</v>
      </c>
      <c r="H172" s="210">
        <v>278</v>
      </c>
      <c r="I172" s="211"/>
      <c r="J172" s="212">
        <f>ROUND(I172*H172,1)</f>
        <v>0</v>
      </c>
      <c r="K172" s="208" t="s">
        <v>130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0.13188</v>
      </c>
      <c r="R172" s="215">
        <f>Q172*H172</f>
        <v>36.662639999999996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131</v>
      </c>
      <c r="AT172" s="217" t="s">
        <v>126</v>
      </c>
      <c r="AU172" s="217" t="s">
        <v>83</v>
      </c>
      <c r="AY172" s="19" t="s">
        <v>124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81</v>
      </c>
      <c r="BK172" s="218">
        <f>ROUND(I172*H172,1)</f>
        <v>0</v>
      </c>
      <c r="BL172" s="19" t="s">
        <v>131</v>
      </c>
      <c r="BM172" s="217" t="s">
        <v>328</v>
      </c>
    </row>
    <row r="173" s="2" customFormat="1">
      <c r="A173" s="40"/>
      <c r="B173" s="41"/>
      <c r="C173" s="42"/>
      <c r="D173" s="219" t="s">
        <v>133</v>
      </c>
      <c r="E173" s="42"/>
      <c r="F173" s="220" t="s">
        <v>329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133</v>
      </c>
      <c r="AU173" s="19" t="s">
        <v>83</v>
      </c>
    </row>
    <row r="174" s="13" customFormat="1">
      <c r="A174" s="13"/>
      <c r="B174" s="224"/>
      <c r="C174" s="225"/>
      <c r="D174" s="226" t="s">
        <v>135</v>
      </c>
      <c r="E174" s="227" t="s">
        <v>19</v>
      </c>
      <c r="F174" s="228" t="s">
        <v>330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135</v>
      </c>
      <c r="AU174" s="234" t="s">
        <v>83</v>
      </c>
      <c r="AV174" s="13" t="s">
        <v>81</v>
      </c>
      <c r="AW174" s="13" t="s">
        <v>33</v>
      </c>
      <c r="AX174" s="13" t="s">
        <v>73</v>
      </c>
      <c r="AY174" s="234" t="s">
        <v>124</v>
      </c>
    </row>
    <row r="175" s="14" customFormat="1">
      <c r="A175" s="14"/>
      <c r="B175" s="235"/>
      <c r="C175" s="236"/>
      <c r="D175" s="226" t="s">
        <v>135</v>
      </c>
      <c r="E175" s="237" t="s">
        <v>19</v>
      </c>
      <c r="F175" s="238" t="s">
        <v>768</v>
      </c>
      <c r="G175" s="236"/>
      <c r="H175" s="239">
        <v>278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135</v>
      </c>
      <c r="AU175" s="245" t="s">
        <v>83</v>
      </c>
      <c r="AV175" s="14" t="s">
        <v>83</v>
      </c>
      <c r="AW175" s="14" t="s">
        <v>33</v>
      </c>
      <c r="AX175" s="14" t="s">
        <v>81</v>
      </c>
      <c r="AY175" s="245" t="s">
        <v>124</v>
      </c>
    </row>
    <row r="176" s="2" customFormat="1" ht="16.5" customHeight="1">
      <c r="A176" s="40"/>
      <c r="B176" s="41"/>
      <c r="C176" s="206" t="s">
        <v>265</v>
      </c>
      <c r="D176" s="206" t="s">
        <v>126</v>
      </c>
      <c r="E176" s="207" t="s">
        <v>338</v>
      </c>
      <c r="F176" s="208" t="s">
        <v>339</v>
      </c>
      <c r="G176" s="209" t="s">
        <v>129</v>
      </c>
      <c r="H176" s="210">
        <v>278</v>
      </c>
      <c r="I176" s="211"/>
      <c r="J176" s="212">
        <f>ROUND(I176*H176,1)</f>
        <v>0</v>
      </c>
      <c r="K176" s="208" t="s">
        <v>130</v>
      </c>
      <c r="L176" s="46"/>
      <c r="M176" s="213" t="s">
        <v>19</v>
      </c>
      <c r="N176" s="214" t="s">
        <v>44</v>
      </c>
      <c r="O176" s="86"/>
      <c r="P176" s="215">
        <f>O176*H176</f>
        <v>0</v>
      </c>
      <c r="Q176" s="215">
        <v>0.00031</v>
      </c>
      <c r="R176" s="215">
        <f>Q176*H176</f>
        <v>0.086180000000000007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131</v>
      </c>
      <c r="AT176" s="217" t="s">
        <v>126</v>
      </c>
      <c r="AU176" s="217" t="s">
        <v>83</v>
      </c>
      <c r="AY176" s="19" t="s">
        <v>124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81</v>
      </c>
      <c r="BK176" s="218">
        <f>ROUND(I176*H176,1)</f>
        <v>0</v>
      </c>
      <c r="BL176" s="19" t="s">
        <v>131</v>
      </c>
      <c r="BM176" s="217" t="s">
        <v>340</v>
      </c>
    </row>
    <row r="177" s="2" customFormat="1">
      <c r="A177" s="40"/>
      <c r="B177" s="41"/>
      <c r="C177" s="42"/>
      <c r="D177" s="219" t="s">
        <v>133</v>
      </c>
      <c r="E177" s="42"/>
      <c r="F177" s="220" t="s">
        <v>341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133</v>
      </c>
      <c r="AU177" s="19" t="s">
        <v>83</v>
      </c>
    </row>
    <row r="178" s="13" customFormat="1">
      <c r="A178" s="13"/>
      <c r="B178" s="224"/>
      <c r="C178" s="225"/>
      <c r="D178" s="226" t="s">
        <v>135</v>
      </c>
      <c r="E178" s="227" t="s">
        <v>19</v>
      </c>
      <c r="F178" s="228" t="s">
        <v>330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135</v>
      </c>
      <c r="AU178" s="234" t="s">
        <v>83</v>
      </c>
      <c r="AV178" s="13" t="s">
        <v>81</v>
      </c>
      <c r="AW178" s="13" t="s">
        <v>33</v>
      </c>
      <c r="AX178" s="13" t="s">
        <v>73</v>
      </c>
      <c r="AY178" s="234" t="s">
        <v>124</v>
      </c>
    </row>
    <row r="179" s="14" customFormat="1">
      <c r="A179" s="14"/>
      <c r="B179" s="235"/>
      <c r="C179" s="236"/>
      <c r="D179" s="226" t="s">
        <v>135</v>
      </c>
      <c r="E179" s="237" t="s">
        <v>19</v>
      </c>
      <c r="F179" s="238" t="s">
        <v>768</v>
      </c>
      <c r="G179" s="236"/>
      <c r="H179" s="239">
        <v>278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135</v>
      </c>
      <c r="AU179" s="245" t="s">
        <v>83</v>
      </c>
      <c r="AV179" s="14" t="s">
        <v>83</v>
      </c>
      <c r="AW179" s="14" t="s">
        <v>33</v>
      </c>
      <c r="AX179" s="14" t="s">
        <v>73</v>
      </c>
      <c r="AY179" s="245" t="s">
        <v>124</v>
      </c>
    </row>
    <row r="180" s="15" customFormat="1">
      <c r="A180" s="15"/>
      <c r="B180" s="246"/>
      <c r="C180" s="247"/>
      <c r="D180" s="226" t="s">
        <v>135</v>
      </c>
      <c r="E180" s="248" t="s">
        <v>19</v>
      </c>
      <c r="F180" s="249" t="s">
        <v>154</v>
      </c>
      <c r="G180" s="247"/>
      <c r="H180" s="250">
        <v>278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135</v>
      </c>
      <c r="AU180" s="256" t="s">
        <v>83</v>
      </c>
      <c r="AV180" s="15" t="s">
        <v>131</v>
      </c>
      <c r="AW180" s="15" t="s">
        <v>33</v>
      </c>
      <c r="AX180" s="15" t="s">
        <v>81</v>
      </c>
      <c r="AY180" s="256" t="s">
        <v>124</v>
      </c>
    </row>
    <row r="181" s="2" customFormat="1" ht="16.5" customHeight="1">
      <c r="A181" s="40"/>
      <c r="B181" s="41"/>
      <c r="C181" s="206" t="s">
        <v>270</v>
      </c>
      <c r="D181" s="206" t="s">
        <v>126</v>
      </c>
      <c r="E181" s="207" t="s">
        <v>343</v>
      </c>
      <c r="F181" s="208" t="s">
        <v>344</v>
      </c>
      <c r="G181" s="209" t="s">
        <v>129</v>
      </c>
      <c r="H181" s="210">
        <v>556</v>
      </c>
      <c r="I181" s="211"/>
      <c r="J181" s="212">
        <f>ROUND(I181*H181,1)</f>
        <v>0</v>
      </c>
      <c r="K181" s="208" t="s">
        <v>130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0.00071000000000000002</v>
      </c>
      <c r="R181" s="215">
        <f>Q181*H181</f>
        <v>0.39476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131</v>
      </c>
      <c r="AT181" s="217" t="s">
        <v>126</v>
      </c>
      <c r="AU181" s="217" t="s">
        <v>83</v>
      </c>
      <c r="AY181" s="19" t="s">
        <v>124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81</v>
      </c>
      <c r="BK181" s="218">
        <f>ROUND(I181*H181,1)</f>
        <v>0</v>
      </c>
      <c r="BL181" s="19" t="s">
        <v>131</v>
      </c>
      <c r="BM181" s="217" t="s">
        <v>345</v>
      </c>
    </row>
    <row r="182" s="2" customFormat="1">
      <c r="A182" s="40"/>
      <c r="B182" s="41"/>
      <c r="C182" s="42"/>
      <c r="D182" s="219" t="s">
        <v>133</v>
      </c>
      <c r="E182" s="42"/>
      <c r="F182" s="220" t="s">
        <v>346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133</v>
      </c>
      <c r="AU182" s="19" t="s">
        <v>83</v>
      </c>
    </row>
    <row r="183" s="13" customFormat="1">
      <c r="A183" s="13"/>
      <c r="B183" s="224"/>
      <c r="C183" s="225"/>
      <c r="D183" s="226" t="s">
        <v>135</v>
      </c>
      <c r="E183" s="227" t="s">
        <v>19</v>
      </c>
      <c r="F183" s="228" t="s">
        <v>330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135</v>
      </c>
      <c r="AU183" s="234" t="s">
        <v>83</v>
      </c>
      <c r="AV183" s="13" t="s">
        <v>81</v>
      </c>
      <c r="AW183" s="13" t="s">
        <v>33</v>
      </c>
      <c r="AX183" s="13" t="s">
        <v>73</v>
      </c>
      <c r="AY183" s="234" t="s">
        <v>124</v>
      </c>
    </row>
    <row r="184" s="14" customFormat="1">
      <c r="A184" s="14"/>
      <c r="B184" s="235"/>
      <c r="C184" s="236"/>
      <c r="D184" s="226" t="s">
        <v>135</v>
      </c>
      <c r="E184" s="237" t="s">
        <v>19</v>
      </c>
      <c r="F184" s="238" t="s">
        <v>770</v>
      </c>
      <c r="G184" s="236"/>
      <c r="H184" s="239">
        <v>556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135</v>
      </c>
      <c r="AU184" s="245" t="s">
        <v>83</v>
      </c>
      <c r="AV184" s="14" t="s">
        <v>83</v>
      </c>
      <c r="AW184" s="14" t="s">
        <v>33</v>
      </c>
      <c r="AX184" s="14" t="s">
        <v>73</v>
      </c>
      <c r="AY184" s="245" t="s">
        <v>124</v>
      </c>
    </row>
    <row r="185" s="15" customFormat="1">
      <c r="A185" s="15"/>
      <c r="B185" s="246"/>
      <c r="C185" s="247"/>
      <c r="D185" s="226" t="s">
        <v>135</v>
      </c>
      <c r="E185" s="248" t="s">
        <v>19</v>
      </c>
      <c r="F185" s="249" t="s">
        <v>154</v>
      </c>
      <c r="G185" s="247"/>
      <c r="H185" s="250">
        <v>556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135</v>
      </c>
      <c r="AU185" s="256" t="s">
        <v>83</v>
      </c>
      <c r="AV185" s="15" t="s">
        <v>131</v>
      </c>
      <c r="AW185" s="15" t="s">
        <v>33</v>
      </c>
      <c r="AX185" s="15" t="s">
        <v>81</v>
      </c>
      <c r="AY185" s="256" t="s">
        <v>124</v>
      </c>
    </row>
    <row r="186" s="2" customFormat="1" ht="24.15" customHeight="1">
      <c r="A186" s="40"/>
      <c r="B186" s="41"/>
      <c r="C186" s="206" t="s">
        <v>276</v>
      </c>
      <c r="D186" s="206" t="s">
        <v>126</v>
      </c>
      <c r="E186" s="207" t="s">
        <v>349</v>
      </c>
      <c r="F186" s="208" t="s">
        <v>350</v>
      </c>
      <c r="G186" s="209" t="s">
        <v>129</v>
      </c>
      <c r="H186" s="210">
        <v>278</v>
      </c>
      <c r="I186" s="211"/>
      <c r="J186" s="212">
        <f>ROUND(I186*H186,1)</f>
        <v>0</v>
      </c>
      <c r="K186" s="208" t="s">
        <v>130</v>
      </c>
      <c r="L186" s="46"/>
      <c r="M186" s="213" t="s">
        <v>19</v>
      </c>
      <c r="N186" s="214" t="s">
        <v>44</v>
      </c>
      <c r="O186" s="86"/>
      <c r="P186" s="215">
        <f>O186*H186</f>
        <v>0</v>
      </c>
      <c r="Q186" s="215">
        <v>0.10373</v>
      </c>
      <c r="R186" s="215">
        <f>Q186*H186</f>
        <v>28.836940000000002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131</v>
      </c>
      <c r="AT186" s="217" t="s">
        <v>126</v>
      </c>
      <c r="AU186" s="217" t="s">
        <v>83</v>
      </c>
      <c r="AY186" s="19" t="s">
        <v>124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81</v>
      </c>
      <c r="BK186" s="218">
        <f>ROUND(I186*H186,1)</f>
        <v>0</v>
      </c>
      <c r="BL186" s="19" t="s">
        <v>131</v>
      </c>
      <c r="BM186" s="217" t="s">
        <v>351</v>
      </c>
    </row>
    <row r="187" s="2" customFormat="1">
      <c r="A187" s="40"/>
      <c r="B187" s="41"/>
      <c r="C187" s="42"/>
      <c r="D187" s="219" t="s">
        <v>133</v>
      </c>
      <c r="E187" s="42"/>
      <c r="F187" s="220" t="s">
        <v>352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133</v>
      </c>
      <c r="AU187" s="19" t="s">
        <v>83</v>
      </c>
    </row>
    <row r="188" s="13" customFormat="1">
      <c r="A188" s="13"/>
      <c r="B188" s="224"/>
      <c r="C188" s="225"/>
      <c r="D188" s="226" t="s">
        <v>135</v>
      </c>
      <c r="E188" s="227" t="s">
        <v>19</v>
      </c>
      <c r="F188" s="228" t="s">
        <v>330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135</v>
      </c>
      <c r="AU188" s="234" t="s">
        <v>83</v>
      </c>
      <c r="AV188" s="13" t="s">
        <v>81</v>
      </c>
      <c r="AW188" s="13" t="s">
        <v>33</v>
      </c>
      <c r="AX188" s="13" t="s">
        <v>73</v>
      </c>
      <c r="AY188" s="234" t="s">
        <v>124</v>
      </c>
    </row>
    <row r="189" s="14" customFormat="1">
      <c r="A189" s="14"/>
      <c r="B189" s="235"/>
      <c r="C189" s="236"/>
      <c r="D189" s="226" t="s">
        <v>135</v>
      </c>
      <c r="E189" s="237" t="s">
        <v>19</v>
      </c>
      <c r="F189" s="238" t="s">
        <v>768</v>
      </c>
      <c r="G189" s="236"/>
      <c r="H189" s="239">
        <v>278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135</v>
      </c>
      <c r="AU189" s="245" t="s">
        <v>83</v>
      </c>
      <c r="AV189" s="14" t="s">
        <v>83</v>
      </c>
      <c r="AW189" s="14" t="s">
        <v>33</v>
      </c>
      <c r="AX189" s="14" t="s">
        <v>81</v>
      </c>
      <c r="AY189" s="245" t="s">
        <v>124</v>
      </c>
    </row>
    <row r="190" s="2" customFormat="1" ht="24.15" customHeight="1">
      <c r="A190" s="40"/>
      <c r="B190" s="41"/>
      <c r="C190" s="206" t="s">
        <v>282</v>
      </c>
      <c r="D190" s="206" t="s">
        <v>126</v>
      </c>
      <c r="E190" s="207" t="s">
        <v>359</v>
      </c>
      <c r="F190" s="208" t="s">
        <v>360</v>
      </c>
      <c r="G190" s="209" t="s">
        <v>129</v>
      </c>
      <c r="H190" s="210">
        <v>278</v>
      </c>
      <c r="I190" s="211"/>
      <c r="J190" s="212">
        <f>ROUND(I190*H190,1)</f>
        <v>0</v>
      </c>
      <c r="K190" s="208" t="s">
        <v>130</v>
      </c>
      <c r="L190" s="46"/>
      <c r="M190" s="213" t="s">
        <v>19</v>
      </c>
      <c r="N190" s="214" t="s">
        <v>44</v>
      </c>
      <c r="O190" s="86"/>
      <c r="P190" s="215">
        <f>O190*H190</f>
        <v>0</v>
      </c>
      <c r="Q190" s="215">
        <v>0.15559000000000001</v>
      </c>
      <c r="R190" s="215">
        <f>Q190*H190</f>
        <v>43.254020000000004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131</v>
      </c>
      <c r="AT190" s="217" t="s">
        <v>126</v>
      </c>
      <c r="AU190" s="217" t="s">
        <v>83</v>
      </c>
      <c r="AY190" s="19" t="s">
        <v>124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81</v>
      </c>
      <c r="BK190" s="218">
        <f>ROUND(I190*H190,1)</f>
        <v>0</v>
      </c>
      <c r="BL190" s="19" t="s">
        <v>131</v>
      </c>
      <c r="BM190" s="217" t="s">
        <v>361</v>
      </c>
    </row>
    <row r="191" s="2" customFormat="1">
      <c r="A191" s="40"/>
      <c r="B191" s="41"/>
      <c r="C191" s="42"/>
      <c r="D191" s="219" t="s">
        <v>133</v>
      </c>
      <c r="E191" s="42"/>
      <c r="F191" s="220" t="s">
        <v>362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133</v>
      </c>
      <c r="AU191" s="19" t="s">
        <v>83</v>
      </c>
    </row>
    <row r="192" s="13" customFormat="1">
      <c r="A192" s="13"/>
      <c r="B192" s="224"/>
      <c r="C192" s="225"/>
      <c r="D192" s="226" t="s">
        <v>135</v>
      </c>
      <c r="E192" s="227" t="s">
        <v>19</v>
      </c>
      <c r="F192" s="228" t="s">
        <v>330</v>
      </c>
      <c r="G192" s="225"/>
      <c r="H192" s="227" t="s">
        <v>19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135</v>
      </c>
      <c r="AU192" s="234" t="s">
        <v>83</v>
      </c>
      <c r="AV192" s="13" t="s">
        <v>81</v>
      </c>
      <c r="AW192" s="13" t="s">
        <v>33</v>
      </c>
      <c r="AX192" s="13" t="s">
        <v>73</v>
      </c>
      <c r="AY192" s="234" t="s">
        <v>124</v>
      </c>
    </row>
    <row r="193" s="14" customFormat="1">
      <c r="A193" s="14"/>
      <c r="B193" s="235"/>
      <c r="C193" s="236"/>
      <c r="D193" s="226" t="s">
        <v>135</v>
      </c>
      <c r="E193" s="237" t="s">
        <v>19</v>
      </c>
      <c r="F193" s="238" t="s">
        <v>768</v>
      </c>
      <c r="G193" s="236"/>
      <c r="H193" s="239">
        <v>278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135</v>
      </c>
      <c r="AU193" s="245" t="s">
        <v>83</v>
      </c>
      <c r="AV193" s="14" t="s">
        <v>83</v>
      </c>
      <c r="AW193" s="14" t="s">
        <v>33</v>
      </c>
      <c r="AX193" s="14" t="s">
        <v>81</v>
      </c>
      <c r="AY193" s="245" t="s">
        <v>124</v>
      </c>
    </row>
    <row r="194" s="2" customFormat="1" ht="44.25" customHeight="1">
      <c r="A194" s="40"/>
      <c r="B194" s="41"/>
      <c r="C194" s="206" t="s">
        <v>289</v>
      </c>
      <c r="D194" s="206" t="s">
        <v>126</v>
      </c>
      <c r="E194" s="207" t="s">
        <v>771</v>
      </c>
      <c r="F194" s="208" t="s">
        <v>772</v>
      </c>
      <c r="G194" s="209" t="s">
        <v>129</v>
      </c>
      <c r="H194" s="210">
        <v>171</v>
      </c>
      <c r="I194" s="211"/>
      <c r="J194" s="212">
        <f>ROUND(I194*H194,1)</f>
        <v>0</v>
      </c>
      <c r="K194" s="208" t="s">
        <v>130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0.089219999999999994</v>
      </c>
      <c r="R194" s="215">
        <f>Q194*H194</f>
        <v>15.256619999999998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131</v>
      </c>
      <c r="AT194" s="217" t="s">
        <v>126</v>
      </c>
      <c r="AU194" s="217" t="s">
        <v>83</v>
      </c>
      <c r="AY194" s="19" t="s">
        <v>124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81</v>
      </c>
      <c r="BK194" s="218">
        <f>ROUND(I194*H194,1)</f>
        <v>0</v>
      </c>
      <c r="BL194" s="19" t="s">
        <v>131</v>
      </c>
      <c r="BM194" s="217" t="s">
        <v>366</v>
      </c>
    </row>
    <row r="195" s="2" customFormat="1">
      <c r="A195" s="40"/>
      <c r="B195" s="41"/>
      <c r="C195" s="42"/>
      <c r="D195" s="219" t="s">
        <v>133</v>
      </c>
      <c r="E195" s="42"/>
      <c r="F195" s="220" t="s">
        <v>773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133</v>
      </c>
      <c r="AU195" s="19" t="s">
        <v>83</v>
      </c>
    </row>
    <row r="196" s="13" customFormat="1">
      <c r="A196" s="13"/>
      <c r="B196" s="224"/>
      <c r="C196" s="225"/>
      <c r="D196" s="226" t="s">
        <v>135</v>
      </c>
      <c r="E196" s="227" t="s">
        <v>19</v>
      </c>
      <c r="F196" s="228" t="s">
        <v>368</v>
      </c>
      <c r="G196" s="225"/>
      <c r="H196" s="227" t="s">
        <v>19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135</v>
      </c>
      <c r="AU196" s="234" t="s">
        <v>83</v>
      </c>
      <c r="AV196" s="13" t="s">
        <v>81</v>
      </c>
      <c r="AW196" s="13" t="s">
        <v>33</v>
      </c>
      <c r="AX196" s="13" t="s">
        <v>73</v>
      </c>
      <c r="AY196" s="234" t="s">
        <v>124</v>
      </c>
    </row>
    <row r="197" s="14" customFormat="1">
      <c r="A197" s="14"/>
      <c r="B197" s="235"/>
      <c r="C197" s="236"/>
      <c r="D197" s="226" t="s">
        <v>135</v>
      </c>
      <c r="E197" s="237" t="s">
        <v>19</v>
      </c>
      <c r="F197" s="238" t="s">
        <v>774</v>
      </c>
      <c r="G197" s="236"/>
      <c r="H197" s="239">
        <v>171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135</v>
      </c>
      <c r="AU197" s="245" t="s">
        <v>83</v>
      </c>
      <c r="AV197" s="14" t="s">
        <v>83</v>
      </c>
      <c r="AW197" s="14" t="s">
        <v>33</v>
      </c>
      <c r="AX197" s="14" t="s">
        <v>81</v>
      </c>
      <c r="AY197" s="245" t="s">
        <v>124</v>
      </c>
    </row>
    <row r="198" s="2" customFormat="1" ht="16.5" customHeight="1">
      <c r="A198" s="40"/>
      <c r="B198" s="41"/>
      <c r="C198" s="257" t="s">
        <v>295</v>
      </c>
      <c r="D198" s="257" t="s">
        <v>255</v>
      </c>
      <c r="E198" s="258" t="s">
        <v>370</v>
      </c>
      <c r="F198" s="259" t="s">
        <v>371</v>
      </c>
      <c r="G198" s="260" t="s">
        <v>129</v>
      </c>
      <c r="H198" s="261">
        <v>169.68000000000001</v>
      </c>
      <c r="I198" s="262"/>
      <c r="J198" s="263">
        <f>ROUND(I198*H198,1)</f>
        <v>0</v>
      </c>
      <c r="K198" s="259" t="s">
        <v>130</v>
      </c>
      <c r="L198" s="264"/>
      <c r="M198" s="265" t="s">
        <v>19</v>
      </c>
      <c r="N198" s="266" t="s">
        <v>44</v>
      </c>
      <c r="O198" s="86"/>
      <c r="P198" s="215">
        <f>O198*H198</f>
        <v>0</v>
      </c>
      <c r="Q198" s="215">
        <v>0.13200000000000001</v>
      </c>
      <c r="R198" s="215">
        <f>Q198*H198</f>
        <v>22.397760000000002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181</v>
      </c>
      <c r="AT198" s="217" t="s">
        <v>255</v>
      </c>
      <c r="AU198" s="217" t="s">
        <v>83</v>
      </c>
      <c r="AY198" s="19" t="s">
        <v>124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81</v>
      </c>
      <c r="BK198" s="218">
        <f>ROUND(I198*H198,1)</f>
        <v>0</v>
      </c>
      <c r="BL198" s="19" t="s">
        <v>131</v>
      </c>
      <c r="BM198" s="217" t="s">
        <v>372</v>
      </c>
    </row>
    <row r="199" s="14" customFormat="1">
      <c r="A199" s="14"/>
      <c r="B199" s="235"/>
      <c r="C199" s="236"/>
      <c r="D199" s="226" t="s">
        <v>135</v>
      </c>
      <c r="E199" s="237" t="s">
        <v>19</v>
      </c>
      <c r="F199" s="238" t="s">
        <v>322</v>
      </c>
      <c r="G199" s="236"/>
      <c r="H199" s="239">
        <v>168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135</v>
      </c>
      <c r="AU199" s="245" t="s">
        <v>83</v>
      </c>
      <c r="AV199" s="14" t="s">
        <v>83</v>
      </c>
      <c r="AW199" s="14" t="s">
        <v>33</v>
      </c>
      <c r="AX199" s="14" t="s">
        <v>81</v>
      </c>
      <c r="AY199" s="245" t="s">
        <v>124</v>
      </c>
    </row>
    <row r="200" s="14" customFormat="1">
      <c r="A200" s="14"/>
      <c r="B200" s="235"/>
      <c r="C200" s="236"/>
      <c r="D200" s="226" t="s">
        <v>135</v>
      </c>
      <c r="E200" s="236"/>
      <c r="F200" s="238" t="s">
        <v>775</v>
      </c>
      <c r="G200" s="236"/>
      <c r="H200" s="239">
        <v>169.68000000000001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135</v>
      </c>
      <c r="AU200" s="245" t="s">
        <v>83</v>
      </c>
      <c r="AV200" s="14" t="s">
        <v>83</v>
      </c>
      <c r="AW200" s="14" t="s">
        <v>4</v>
      </c>
      <c r="AX200" s="14" t="s">
        <v>81</v>
      </c>
      <c r="AY200" s="245" t="s">
        <v>124</v>
      </c>
    </row>
    <row r="201" s="2" customFormat="1" ht="16.5" customHeight="1">
      <c r="A201" s="40"/>
      <c r="B201" s="41"/>
      <c r="C201" s="257" t="s">
        <v>216</v>
      </c>
      <c r="D201" s="257" t="s">
        <v>255</v>
      </c>
      <c r="E201" s="258" t="s">
        <v>375</v>
      </c>
      <c r="F201" s="259" t="s">
        <v>376</v>
      </c>
      <c r="G201" s="260" t="s">
        <v>129</v>
      </c>
      <c r="H201" s="261">
        <v>3.0299999999999998</v>
      </c>
      <c r="I201" s="262"/>
      <c r="J201" s="263">
        <f>ROUND(I201*H201,1)</f>
        <v>0</v>
      </c>
      <c r="K201" s="259" t="s">
        <v>130</v>
      </c>
      <c r="L201" s="264"/>
      <c r="M201" s="265" t="s">
        <v>19</v>
      </c>
      <c r="N201" s="266" t="s">
        <v>44</v>
      </c>
      <c r="O201" s="86"/>
      <c r="P201" s="215">
        <f>O201*H201</f>
        <v>0</v>
      </c>
      <c r="Q201" s="215">
        <v>0.13100000000000001</v>
      </c>
      <c r="R201" s="215">
        <f>Q201*H201</f>
        <v>0.39693000000000001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181</v>
      </c>
      <c r="AT201" s="217" t="s">
        <v>255</v>
      </c>
      <c r="AU201" s="217" t="s">
        <v>83</v>
      </c>
      <c r="AY201" s="19" t="s">
        <v>124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ROUND(I201*H201,1)</f>
        <v>0</v>
      </c>
      <c r="BL201" s="19" t="s">
        <v>131</v>
      </c>
      <c r="BM201" s="217" t="s">
        <v>377</v>
      </c>
    </row>
    <row r="202" s="14" customFormat="1">
      <c r="A202" s="14"/>
      <c r="B202" s="235"/>
      <c r="C202" s="236"/>
      <c r="D202" s="226" t="s">
        <v>135</v>
      </c>
      <c r="E202" s="237" t="s">
        <v>19</v>
      </c>
      <c r="F202" s="238" t="s">
        <v>143</v>
      </c>
      <c r="G202" s="236"/>
      <c r="H202" s="239">
        <v>3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135</v>
      </c>
      <c r="AU202" s="245" t="s">
        <v>83</v>
      </c>
      <c r="AV202" s="14" t="s">
        <v>83</v>
      </c>
      <c r="AW202" s="14" t="s">
        <v>33</v>
      </c>
      <c r="AX202" s="14" t="s">
        <v>81</v>
      </c>
      <c r="AY202" s="245" t="s">
        <v>124</v>
      </c>
    </row>
    <row r="203" s="14" customFormat="1">
      <c r="A203" s="14"/>
      <c r="B203" s="235"/>
      <c r="C203" s="236"/>
      <c r="D203" s="226" t="s">
        <v>135</v>
      </c>
      <c r="E203" s="236"/>
      <c r="F203" s="238" t="s">
        <v>776</v>
      </c>
      <c r="G203" s="236"/>
      <c r="H203" s="239">
        <v>3.0299999999999998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135</v>
      </c>
      <c r="AU203" s="245" t="s">
        <v>83</v>
      </c>
      <c r="AV203" s="14" t="s">
        <v>83</v>
      </c>
      <c r="AW203" s="14" t="s">
        <v>4</v>
      </c>
      <c r="AX203" s="14" t="s">
        <v>81</v>
      </c>
      <c r="AY203" s="245" t="s">
        <v>124</v>
      </c>
    </row>
    <row r="204" s="2" customFormat="1" ht="44.25" customHeight="1">
      <c r="A204" s="40"/>
      <c r="B204" s="41"/>
      <c r="C204" s="206" t="s">
        <v>307</v>
      </c>
      <c r="D204" s="206" t="s">
        <v>126</v>
      </c>
      <c r="E204" s="207" t="s">
        <v>380</v>
      </c>
      <c r="F204" s="208" t="s">
        <v>381</v>
      </c>
      <c r="G204" s="209" t="s">
        <v>129</v>
      </c>
      <c r="H204" s="210">
        <v>171</v>
      </c>
      <c r="I204" s="211"/>
      <c r="J204" s="212">
        <f>ROUND(I204*H204,1)</f>
        <v>0</v>
      </c>
      <c r="K204" s="208" t="s">
        <v>130</v>
      </c>
      <c r="L204" s="46"/>
      <c r="M204" s="213" t="s">
        <v>19</v>
      </c>
      <c r="N204" s="214" t="s">
        <v>44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131</v>
      </c>
      <c r="AT204" s="217" t="s">
        <v>126</v>
      </c>
      <c r="AU204" s="217" t="s">
        <v>83</v>
      </c>
      <c r="AY204" s="19" t="s">
        <v>124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81</v>
      </c>
      <c r="BK204" s="218">
        <f>ROUND(I204*H204,1)</f>
        <v>0</v>
      </c>
      <c r="BL204" s="19" t="s">
        <v>131</v>
      </c>
      <c r="BM204" s="217" t="s">
        <v>382</v>
      </c>
    </row>
    <row r="205" s="2" customFormat="1">
      <c r="A205" s="40"/>
      <c r="B205" s="41"/>
      <c r="C205" s="42"/>
      <c r="D205" s="219" t="s">
        <v>133</v>
      </c>
      <c r="E205" s="42"/>
      <c r="F205" s="220" t="s">
        <v>383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133</v>
      </c>
      <c r="AU205" s="19" t="s">
        <v>83</v>
      </c>
    </row>
    <row r="206" s="12" customFormat="1" ht="22.8" customHeight="1">
      <c r="A206" s="12"/>
      <c r="B206" s="190"/>
      <c r="C206" s="191"/>
      <c r="D206" s="192" t="s">
        <v>72</v>
      </c>
      <c r="E206" s="204" t="s">
        <v>181</v>
      </c>
      <c r="F206" s="204" t="s">
        <v>406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SUM(P207:P214)</f>
        <v>0</v>
      </c>
      <c r="Q206" s="198"/>
      <c r="R206" s="199">
        <f>SUM(R207:R214)</f>
        <v>0.62750000000000006</v>
      </c>
      <c r="S206" s="198"/>
      <c r="T206" s="200">
        <f>SUM(T207:T214)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81</v>
      </c>
      <c r="AT206" s="202" t="s">
        <v>72</v>
      </c>
      <c r="AU206" s="202" t="s">
        <v>81</v>
      </c>
      <c r="AY206" s="201" t="s">
        <v>124</v>
      </c>
      <c r="BK206" s="203">
        <f>SUM(BK207:BK214)</f>
        <v>0</v>
      </c>
    </row>
    <row r="207" s="2" customFormat="1" ht="16.5" customHeight="1">
      <c r="A207" s="40"/>
      <c r="B207" s="41"/>
      <c r="C207" s="206" t="s">
        <v>316</v>
      </c>
      <c r="D207" s="206" t="s">
        <v>126</v>
      </c>
      <c r="E207" s="207" t="s">
        <v>456</v>
      </c>
      <c r="F207" s="208" t="s">
        <v>457</v>
      </c>
      <c r="G207" s="209" t="s">
        <v>420</v>
      </c>
      <c r="H207" s="210">
        <v>1</v>
      </c>
      <c r="I207" s="211"/>
      <c r="J207" s="212">
        <f>ROUND(I207*H207,1)</f>
        <v>0</v>
      </c>
      <c r="K207" s="208" t="s">
        <v>19</v>
      </c>
      <c r="L207" s="46"/>
      <c r="M207" s="213" t="s">
        <v>19</v>
      </c>
      <c r="N207" s="214" t="s">
        <v>44</v>
      </c>
      <c r="O207" s="86"/>
      <c r="P207" s="215">
        <f>O207*H207</f>
        <v>0</v>
      </c>
      <c r="Q207" s="215">
        <v>0.34089999999999998</v>
      </c>
      <c r="R207" s="215">
        <f>Q207*H207</f>
        <v>0.34089999999999998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131</v>
      </c>
      <c r="AT207" s="217" t="s">
        <v>126</v>
      </c>
      <c r="AU207" s="217" t="s">
        <v>83</v>
      </c>
      <c r="AY207" s="19" t="s">
        <v>124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81</v>
      </c>
      <c r="BK207" s="218">
        <f>ROUND(I207*H207,1)</f>
        <v>0</v>
      </c>
      <c r="BL207" s="19" t="s">
        <v>131</v>
      </c>
      <c r="BM207" s="217" t="s">
        <v>458</v>
      </c>
    </row>
    <row r="208" s="2" customFormat="1" ht="16.5" customHeight="1">
      <c r="A208" s="40"/>
      <c r="B208" s="41"/>
      <c r="C208" s="257" t="s">
        <v>325</v>
      </c>
      <c r="D208" s="257" t="s">
        <v>255</v>
      </c>
      <c r="E208" s="258" t="s">
        <v>460</v>
      </c>
      <c r="F208" s="259" t="s">
        <v>461</v>
      </c>
      <c r="G208" s="260" t="s">
        <v>420</v>
      </c>
      <c r="H208" s="261">
        <v>1</v>
      </c>
      <c r="I208" s="262"/>
      <c r="J208" s="263">
        <f>ROUND(I208*H208,1)</f>
        <v>0</v>
      </c>
      <c r="K208" s="259" t="s">
        <v>130</v>
      </c>
      <c r="L208" s="264"/>
      <c r="M208" s="265" t="s">
        <v>19</v>
      </c>
      <c r="N208" s="266" t="s">
        <v>44</v>
      </c>
      <c r="O208" s="86"/>
      <c r="P208" s="215">
        <f>O208*H208</f>
        <v>0</v>
      </c>
      <c r="Q208" s="215">
        <v>0.071999999999999995</v>
      </c>
      <c r="R208" s="215">
        <f>Q208*H208</f>
        <v>0.071999999999999995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181</v>
      </c>
      <c r="AT208" s="217" t="s">
        <v>255</v>
      </c>
      <c r="AU208" s="217" t="s">
        <v>83</v>
      </c>
      <c r="AY208" s="19" t="s">
        <v>124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81</v>
      </c>
      <c r="BK208" s="218">
        <f>ROUND(I208*H208,1)</f>
        <v>0</v>
      </c>
      <c r="BL208" s="19" t="s">
        <v>131</v>
      </c>
      <c r="BM208" s="217" t="s">
        <v>462</v>
      </c>
    </row>
    <row r="209" s="2" customFormat="1" ht="16.5" customHeight="1">
      <c r="A209" s="40"/>
      <c r="B209" s="41"/>
      <c r="C209" s="257" t="s">
        <v>331</v>
      </c>
      <c r="D209" s="257" t="s">
        <v>255</v>
      </c>
      <c r="E209" s="258" t="s">
        <v>464</v>
      </c>
      <c r="F209" s="259" t="s">
        <v>465</v>
      </c>
      <c r="G209" s="260" t="s">
        <v>420</v>
      </c>
      <c r="H209" s="261">
        <v>1</v>
      </c>
      <c r="I209" s="262"/>
      <c r="J209" s="263">
        <f>ROUND(I209*H209,1)</f>
        <v>0</v>
      </c>
      <c r="K209" s="259" t="s">
        <v>130</v>
      </c>
      <c r="L209" s="264"/>
      <c r="M209" s="265" t="s">
        <v>19</v>
      </c>
      <c r="N209" s="266" t="s">
        <v>44</v>
      </c>
      <c r="O209" s="86"/>
      <c r="P209" s="215">
        <f>O209*H209</f>
        <v>0</v>
      </c>
      <c r="Q209" s="215">
        <v>0.080000000000000002</v>
      </c>
      <c r="R209" s="215">
        <f>Q209*H209</f>
        <v>0.080000000000000002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181</v>
      </c>
      <c r="AT209" s="217" t="s">
        <v>255</v>
      </c>
      <c r="AU209" s="217" t="s">
        <v>83</v>
      </c>
      <c r="AY209" s="19" t="s">
        <v>124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81</v>
      </c>
      <c r="BK209" s="218">
        <f>ROUND(I209*H209,1)</f>
        <v>0</v>
      </c>
      <c r="BL209" s="19" t="s">
        <v>131</v>
      </c>
      <c r="BM209" s="217" t="s">
        <v>466</v>
      </c>
    </row>
    <row r="210" s="2" customFormat="1" ht="16.5" customHeight="1">
      <c r="A210" s="40"/>
      <c r="B210" s="41"/>
      <c r="C210" s="257" t="s">
        <v>337</v>
      </c>
      <c r="D210" s="257" t="s">
        <v>255</v>
      </c>
      <c r="E210" s="258" t="s">
        <v>468</v>
      </c>
      <c r="F210" s="259" t="s">
        <v>469</v>
      </c>
      <c r="G210" s="260" t="s">
        <v>420</v>
      </c>
      <c r="H210" s="261">
        <v>1</v>
      </c>
      <c r="I210" s="262"/>
      <c r="J210" s="263">
        <f>ROUND(I210*H210,1)</f>
        <v>0</v>
      </c>
      <c r="K210" s="259" t="s">
        <v>130</v>
      </c>
      <c r="L210" s="264"/>
      <c r="M210" s="265" t="s">
        <v>19</v>
      </c>
      <c r="N210" s="266" t="s">
        <v>44</v>
      </c>
      <c r="O210" s="86"/>
      <c r="P210" s="215">
        <f>O210*H210</f>
        <v>0</v>
      </c>
      <c r="Q210" s="215">
        <v>0.040000000000000001</v>
      </c>
      <c r="R210" s="215">
        <f>Q210*H210</f>
        <v>0.040000000000000001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181</v>
      </c>
      <c r="AT210" s="217" t="s">
        <v>255</v>
      </c>
      <c r="AU210" s="217" t="s">
        <v>83</v>
      </c>
      <c r="AY210" s="19" t="s">
        <v>124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81</v>
      </c>
      <c r="BK210" s="218">
        <f>ROUND(I210*H210,1)</f>
        <v>0</v>
      </c>
      <c r="BL210" s="19" t="s">
        <v>131</v>
      </c>
      <c r="BM210" s="217" t="s">
        <v>470</v>
      </c>
    </row>
    <row r="211" s="2" customFormat="1" ht="16.5" customHeight="1">
      <c r="A211" s="40"/>
      <c r="B211" s="41"/>
      <c r="C211" s="257" t="s">
        <v>342</v>
      </c>
      <c r="D211" s="257" t="s">
        <v>255</v>
      </c>
      <c r="E211" s="258" t="s">
        <v>472</v>
      </c>
      <c r="F211" s="259" t="s">
        <v>473</v>
      </c>
      <c r="G211" s="260" t="s">
        <v>420</v>
      </c>
      <c r="H211" s="261">
        <v>1</v>
      </c>
      <c r="I211" s="262"/>
      <c r="J211" s="263">
        <f>ROUND(I211*H211,1)</f>
        <v>0</v>
      </c>
      <c r="K211" s="259" t="s">
        <v>130</v>
      </c>
      <c r="L211" s="264"/>
      <c r="M211" s="265" t="s">
        <v>19</v>
      </c>
      <c r="N211" s="266" t="s">
        <v>44</v>
      </c>
      <c r="O211" s="86"/>
      <c r="P211" s="215">
        <f>O211*H211</f>
        <v>0</v>
      </c>
      <c r="Q211" s="215">
        <v>0.040000000000000001</v>
      </c>
      <c r="R211" s="215">
        <f>Q211*H211</f>
        <v>0.040000000000000001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181</v>
      </c>
      <c r="AT211" s="217" t="s">
        <v>255</v>
      </c>
      <c r="AU211" s="217" t="s">
        <v>83</v>
      </c>
      <c r="AY211" s="19" t="s">
        <v>124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81</v>
      </c>
      <c r="BK211" s="218">
        <f>ROUND(I211*H211,1)</f>
        <v>0</v>
      </c>
      <c r="BL211" s="19" t="s">
        <v>131</v>
      </c>
      <c r="BM211" s="217" t="s">
        <v>474</v>
      </c>
    </row>
    <row r="212" s="2" customFormat="1" ht="16.5" customHeight="1">
      <c r="A212" s="40"/>
      <c r="B212" s="41"/>
      <c r="C212" s="257" t="s">
        <v>348</v>
      </c>
      <c r="D212" s="257" t="s">
        <v>255</v>
      </c>
      <c r="E212" s="258" t="s">
        <v>476</v>
      </c>
      <c r="F212" s="259" t="s">
        <v>477</v>
      </c>
      <c r="G212" s="260" t="s">
        <v>420</v>
      </c>
      <c r="H212" s="261">
        <v>1</v>
      </c>
      <c r="I212" s="262"/>
      <c r="J212" s="263">
        <f>ROUND(I212*H212,1)</f>
        <v>0</v>
      </c>
      <c r="K212" s="259" t="s">
        <v>130</v>
      </c>
      <c r="L212" s="264"/>
      <c r="M212" s="265" t="s">
        <v>19</v>
      </c>
      <c r="N212" s="266" t="s">
        <v>44</v>
      </c>
      <c r="O212" s="86"/>
      <c r="P212" s="215">
        <f>O212*H212</f>
        <v>0</v>
      </c>
      <c r="Q212" s="215">
        <v>0.0040000000000000001</v>
      </c>
      <c r="R212" s="215">
        <f>Q212*H212</f>
        <v>0.0040000000000000001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181</v>
      </c>
      <c r="AT212" s="217" t="s">
        <v>255</v>
      </c>
      <c r="AU212" s="217" t="s">
        <v>83</v>
      </c>
      <c r="AY212" s="19" t="s">
        <v>124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81</v>
      </c>
      <c r="BK212" s="218">
        <f>ROUND(I212*H212,1)</f>
        <v>0</v>
      </c>
      <c r="BL212" s="19" t="s">
        <v>131</v>
      </c>
      <c r="BM212" s="217" t="s">
        <v>478</v>
      </c>
    </row>
    <row r="213" s="2" customFormat="1" ht="16.5" customHeight="1">
      <c r="A213" s="40"/>
      <c r="B213" s="41"/>
      <c r="C213" s="257" t="s">
        <v>353</v>
      </c>
      <c r="D213" s="257" t="s">
        <v>255</v>
      </c>
      <c r="E213" s="258" t="s">
        <v>480</v>
      </c>
      <c r="F213" s="259" t="s">
        <v>481</v>
      </c>
      <c r="G213" s="260" t="s">
        <v>420</v>
      </c>
      <c r="H213" s="261">
        <v>1</v>
      </c>
      <c r="I213" s="262"/>
      <c r="J213" s="263">
        <f>ROUND(I213*H213,1)</f>
        <v>0</v>
      </c>
      <c r="K213" s="259" t="s">
        <v>130</v>
      </c>
      <c r="L213" s="264"/>
      <c r="M213" s="265" t="s">
        <v>19</v>
      </c>
      <c r="N213" s="266" t="s">
        <v>44</v>
      </c>
      <c r="O213" s="86"/>
      <c r="P213" s="215">
        <f>O213*H213</f>
        <v>0</v>
      </c>
      <c r="Q213" s="215">
        <v>0.050599999999999999</v>
      </c>
      <c r="R213" s="215">
        <f>Q213*H213</f>
        <v>0.050599999999999999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181</v>
      </c>
      <c r="AT213" s="217" t="s">
        <v>255</v>
      </c>
      <c r="AU213" s="217" t="s">
        <v>83</v>
      </c>
      <c r="AY213" s="19" t="s">
        <v>124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81</v>
      </c>
      <c r="BK213" s="218">
        <f>ROUND(I213*H213,1)</f>
        <v>0</v>
      </c>
      <c r="BL213" s="19" t="s">
        <v>131</v>
      </c>
      <c r="BM213" s="217" t="s">
        <v>482</v>
      </c>
    </row>
    <row r="214" s="2" customFormat="1" ht="16.5" customHeight="1">
      <c r="A214" s="40"/>
      <c r="B214" s="41"/>
      <c r="C214" s="206" t="s">
        <v>358</v>
      </c>
      <c r="D214" s="206" t="s">
        <v>126</v>
      </c>
      <c r="E214" s="207" t="s">
        <v>493</v>
      </c>
      <c r="F214" s="208" t="s">
        <v>494</v>
      </c>
      <c r="G214" s="209" t="s">
        <v>420</v>
      </c>
      <c r="H214" s="210">
        <v>1</v>
      </c>
      <c r="I214" s="211"/>
      <c r="J214" s="212">
        <f>ROUND(I214*H214,1)</f>
        <v>0</v>
      </c>
      <c r="K214" s="208" t="s">
        <v>19</v>
      </c>
      <c r="L214" s="46"/>
      <c r="M214" s="213" t="s">
        <v>19</v>
      </c>
      <c r="N214" s="214" t="s">
        <v>44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131</v>
      </c>
      <c r="AT214" s="217" t="s">
        <v>126</v>
      </c>
      <c r="AU214" s="217" t="s">
        <v>83</v>
      </c>
      <c r="AY214" s="19" t="s">
        <v>124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81</v>
      </c>
      <c r="BK214" s="218">
        <f>ROUND(I214*H214,1)</f>
        <v>0</v>
      </c>
      <c r="BL214" s="19" t="s">
        <v>131</v>
      </c>
      <c r="BM214" s="217" t="s">
        <v>495</v>
      </c>
    </row>
    <row r="215" s="12" customFormat="1" ht="22.8" customHeight="1">
      <c r="A215" s="12"/>
      <c r="B215" s="190"/>
      <c r="C215" s="191"/>
      <c r="D215" s="192" t="s">
        <v>72</v>
      </c>
      <c r="E215" s="204" t="s">
        <v>187</v>
      </c>
      <c r="F215" s="204" t="s">
        <v>496</v>
      </c>
      <c r="G215" s="191"/>
      <c r="H215" s="191"/>
      <c r="I215" s="194"/>
      <c r="J215" s="205">
        <f>BK215</f>
        <v>0</v>
      </c>
      <c r="K215" s="191"/>
      <c r="L215" s="196"/>
      <c r="M215" s="197"/>
      <c r="N215" s="198"/>
      <c r="O215" s="198"/>
      <c r="P215" s="199">
        <f>SUM(P216:P252)</f>
        <v>0</v>
      </c>
      <c r="Q215" s="198"/>
      <c r="R215" s="199">
        <f>SUM(R216:R252)</f>
        <v>36.769963599999997</v>
      </c>
      <c r="S215" s="198"/>
      <c r="T215" s="200">
        <f>SUM(T216:T252)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1" t="s">
        <v>81</v>
      </c>
      <c r="AT215" s="202" t="s">
        <v>72</v>
      </c>
      <c r="AU215" s="202" t="s">
        <v>81</v>
      </c>
      <c r="AY215" s="201" t="s">
        <v>124</v>
      </c>
      <c r="BK215" s="203">
        <f>SUM(BK216:BK252)</f>
        <v>0</v>
      </c>
    </row>
    <row r="216" s="2" customFormat="1" ht="21.75" customHeight="1">
      <c r="A216" s="40"/>
      <c r="B216" s="41"/>
      <c r="C216" s="206" t="s">
        <v>363</v>
      </c>
      <c r="D216" s="206" t="s">
        <v>126</v>
      </c>
      <c r="E216" s="207" t="s">
        <v>527</v>
      </c>
      <c r="F216" s="208" t="s">
        <v>528</v>
      </c>
      <c r="G216" s="209" t="s">
        <v>162</v>
      </c>
      <c r="H216" s="210">
        <v>23</v>
      </c>
      <c r="I216" s="211"/>
      <c r="J216" s="212">
        <f>ROUND(I216*H216,1)</f>
        <v>0</v>
      </c>
      <c r="K216" s="208" t="s">
        <v>130</v>
      </c>
      <c r="L216" s="46"/>
      <c r="M216" s="213" t="s">
        <v>19</v>
      </c>
      <c r="N216" s="214" t="s">
        <v>44</v>
      </c>
      <c r="O216" s="86"/>
      <c r="P216" s="215">
        <f>O216*H216</f>
        <v>0</v>
      </c>
      <c r="Q216" s="215">
        <v>0.00064999999999999997</v>
      </c>
      <c r="R216" s="215">
        <f>Q216*H216</f>
        <v>0.01495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131</v>
      </c>
      <c r="AT216" s="217" t="s">
        <v>126</v>
      </c>
      <c r="AU216" s="217" t="s">
        <v>83</v>
      </c>
      <c r="AY216" s="19" t="s">
        <v>124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81</v>
      </c>
      <c r="BK216" s="218">
        <f>ROUND(I216*H216,1)</f>
        <v>0</v>
      </c>
      <c r="BL216" s="19" t="s">
        <v>131</v>
      </c>
      <c r="BM216" s="217" t="s">
        <v>529</v>
      </c>
    </row>
    <row r="217" s="2" customFormat="1">
      <c r="A217" s="40"/>
      <c r="B217" s="41"/>
      <c r="C217" s="42"/>
      <c r="D217" s="219" t="s">
        <v>133</v>
      </c>
      <c r="E217" s="42"/>
      <c r="F217" s="220" t="s">
        <v>530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133</v>
      </c>
      <c r="AU217" s="19" t="s">
        <v>83</v>
      </c>
    </row>
    <row r="218" s="2" customFormat="1" ht="21.75" customHeight="1">
      <c r="A218" s="40"/>
      <c r="B218" s="41"/>
      <c r="C218" s="206" t="s">
        <v>369</v>
      </c>
      <c r="D218" s="206" t="s">
        <v>126</v>
      </c>
      <c r="E218" s="207" t="s">
        <v>532</v>
      </c>
      <c r="F218" s="208" t="s">
        <v>533</v>
      </c>
      <c r="G218" s="209" t="s">
        <v>162</v>
      </c>
      <c r="H218" s="210">
        <v>43</v>
      </c>
      <c r="I218" s="211"/>
      <c r="J218" s="212">
        <f>ROUND(I218*H218,1)</f>
        <v>0</v>
      </c>
      <c r="K218" s="208" t="s">
        <v>130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0.00038000000000000002</v>
      </c>
      <c r="R218" s="215">
        <f>Q218*H218</f>
        <v>0.01634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131</v>
      </c>
      <c r="AT218" s="217" t="s">
        <v>126</v>
      </c>
      <c r="AU218" s="217" t="s">
        <v>83</v>
      </c>
      <c r="AY218" s="19" t="s">
        <v>124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81</v>
      </c>
      <c r="BK218" s="218">
        <f>ROUND(I218*H218,1)</f>
        <v>0</v>
      </c>
      <c r="BL218" s="19" t="s">
        <v>131</v>
      </c>
      <c r="BM218" s="217" t="s">
        <v>534</v>
      </c>
    </row>
    <row r="219" s="2" customFormat="1">
      <c r="A219" s="40"/>
      <c r="B219" s="41"/>
      <c r="C219" s="42"/>
      <c r="D219" s="219" t="s">
        <v>133</v>
      </c>
      <c r="E219" s="42"/>
      <c r="F219" s="220" t="s">
        <v>535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133</v>
      </c>
      <c r="AU219" s="19" t="s">
        <v>83</v>
      </c>
    </row>
    <row r="220" s="2" customFormat="1" ht="21.75" customHeight="1">
      <c r="A220" s="40"/>
      <c r="B220" s="41"/>
      <c r="C220" s="206" t="s">
        <v>374</v>
      </c>
      <c r="D220" s="206" t="s">
        <v>126</v>
      </c>
      <c r="E220" s="207" t="s">
        <v>537</v>
      </c>
      <c r="F220" s="208" t="s">
        <v>538</v>
      </c>
      <c r="G220" s="209" t="s">
        <v>129</v>
      </c>
      <c r="H220" s="210">
        <v>14</v>
      </c>
      <c r="I220" s="211"/>
      <c r="J220" s="212">
        <f>ROUND(I220*H220,1)</f>
        <v>0</v>
      </c>
      <c r="K220" s="208" t="s">
        <v>130</v>
      </c>
      <c r="L220" s="46"/>
      <c r="M220" s="213" t="s">
        <v>19</v>
      </c>
      <c r="N220" s="214" t="s">
        <v>44</v>
      </c>
      <c r="O220" s="86"/>
      <c r="P220" s="215">
        <f>O220*H220</f>
        <v>0</v>
      </c>
      <c r="Q220" s="215">
        <v>0.0025999999999999999</v>
      </c>
      <c r="R220" s="215">
        <f>Q220*H220</f>
        <v>0.036400000000000002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131</v>
      </c>
      <c r="AT220" s="217" t="s">
        <v>126</v>
      </c>
      <c r="AU220" s="217" t="s">
        <v>83</v>
      </c>
      <c r="AY220" s="19" t="s">
        <v>124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81</v>
      </c>
      <c r="BK220" s="218">
        <f>ROUND(I220*H220,1)</f>
        <v>0</v>
      </c>
      <c r="BL220" s="19" t="s">
        <v>131</v>
      </c>
      <c r="BM220" s="217" t="s">
        <v>539</v>
      </c>
    </row>
    <row r="221" s="2" customFormat="1">
      <c r="A221" s="40"/>
      <c r="B221" s="41"/>
      <c r="C221" s="42"/>
      <c r="D221" s="219" t="s">
        <v>133</v>
      </c>
      <c r="E221" s="42"/>
      <c r="F221" s="220" t="s">
        <v>540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133</v>
      </c>
      <c r="AU221" s="19" t="s">
        <v>83</v>
      </c>
    </row>
    <row r="222" s="2" customFormat="1" ht="24.15" customHeight="1">
      <c r="A222" s="40"/>
      <c r="B222" s="41"/>
      <c r="C222" s="206" t="s">
        <v>379</v>
      </c>
      <c r="D222" s="206" t="s">
        <v>126</v>
      </c>
      <c r="E222" s="207" t="s">
        <v>542</v>
      </c>
      <c r="F222" s="208" t="s">
        <v>543</v>
      </c>
      <c r="G222" s="209" t="s">
        <v>162</v>
      </c>
      <c r="H222" s="210">
        <v>66</v>
      </c>
      <c r="I222" s="211"/>
      <c r="J222" s="212">
        <f>ROUND(I222*H222,1)</f>
        <v>0</v>
      </c>
      <c r="K222" s="208" t="s">
        <v>130</v>
      </c>
      <c r="L222" s="46"/>
      <c r="M222" s="213" t="s">
        <v>19</v>
      </c>
      <c r="N222" s="214" t="s">
        <v>44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131</v>
      </c>
      <c r="AT222" s="217" t="s">
        <v>126</v>
      </c>
      <c r="AU222" s="217" t="s">
        <v>83</v>
      </c>
      <c r="AY222" s="19" t="s">
        <v>124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81</v>
      </c>
      <c r="BK222" s="218">
        <f>ROUND(I222*H222,1)</f>
        <v>0</v>
      </c>
      <c r="BL222" s="19" t="s">
        <v>131</v>
      </c>
      <c r="BM222" s="217" t="s">
        <v>777</v>
      </c>
    </row>
    <row r="223" s="2" customFormat="1">
      <c r="A223" s="40"/>
      <c r="B223" s="41"/>
      <c r="C223" s="42"/>
      <c r="D223" s="219" t="s">
        <v>133</v>
      </c>
      <c r="E223" s="42"/>
      <c r="F223" s="220" t="s">
        <v>545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133</v>
      </c>
      <c r="AU223" s="19" t="s">
        <v>83</v>
      </c>
    </row>
    <row r="224" s="2" customFormat="1" ht="24.15" customHeight="1">
      <c r="A224" s="40"/>
      <c r="B224" s="41"/>
      <c r="C224" s="206" t="s">
        <v>384</v>
      </c>
      <c r="D224" s="206" t="s">
        <v>126</v>
      </c>
      <c r="E224" s="207" t="s">
        <v>548</v>
      </c>
      <c r="F224" s="208" t="s">
        <v>549</v>
      </c>
      <c r="G224" s="209" t="s">
        <v>129</v>
      </c>
      <c r="H224" s="210">
        <v>14</v>
      </c>
      <c r="I224" s="211"/>
      <c r="J224" s="212">
        <f>ROUND(I224*H224,1)</f>
        <v>0</v>
      </c>
      <c r="K224" s="208" t="s">
        <v>130</v>
      </c>
      <c r="L224" s="46"/>
      <c r="M224" s="213" t="s">
        <v>19</v>
      </c>
      <c r="N224" s="214" t="s">
        <v>44</v>
      </c>
      <c r="O224" s="86"/>
      <c r="P224" s="215">
        <f>O224*H224</f>
        <v>0</v>
      </c>
      <c r="Q224" s="215">
        <v>1.0000000000000001E-05</v>
      </c>
      <c r="R224" s="215">
        <f>Q224*H224</f>
        <v>0.00014000000000000002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131</v>
      </c>
      <c r="AT224" s="217" t="s">
        <v>126</v>
      </c>
      <c r="AU224" s="217" t="s">
        <v>83</v>
      </c>
      <c r="AY224" s="19" t="s">
        <v>124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81</v>
      </c>
      <c r="BK224" s="218">
        <f>ROUND(I224*H224,1)</f>
        <v>0</v>
      </c>
      <c r="BL224" s="19" t="s">
        <v>131</v>
      </c>
      <c r="BM224" s="217" t="s">
        <v>778</v>
      </c>
    </row>
    <row r="225" s="2" customFormat="1">
      <c r="A225" s="40"/>
      <c r="B225" s="41"/>
      <c r="C225" s="42"/>
      <c r="D225" s="219" t="s">
        <v>133</v>
      </c>
      <c r="E225" s="42"/>
      <c r="F225" s="220" t="s">
        <v>551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133</v>
      </c>
      <c r="AU225" s="19" t="s">
        <v>83</v>
      </c>
    </row>
    <row r="226" s="2" customFormat="1" ht="24.15" customHeight="1">
      <c r="A226" s="40"/>
      <c r="B226" s="41"/>
      <c r="C226" s="206" t="s">
        <v>390</v>
      </c>
      <c r="D226" s="206" t="s">
        <v>126</v>
      </c>
      <c r="E226" s="207" t="s">
        <v>553</v>
      </c>
      <c r="F226" s="208" t="s">
        <v>554</v>
      </c>
      <c r="G226" s="209" t="s">
        <v>162</v>
      </c>
      <c r="H226" s="210">
        <v>79</v>
      </c>
      <c r="I226" s="211"/>
      <c r="J226" s="212">
        <f>ROUND(I226*H226,1)</f>
        <v>0</v>
      </c>
      <c r="K226" s="208" t="s">
        <v>130</v>
      </c>
      <c r="L226" s="46"/>
      <c r="M226" s="213" t="s">
        <v>19</v>
      </c>
      <c r="N226" s="214" t="s">
        <v>44</v>
      </c>
      <c r="O226" s="86"/>
      <c r="P226" s="215">
        <f>O226*H226</f>
        <v>0</v>
      </c>
      <c r="Q226" s="215">
        <v>0.15540000000000001</v>
      </c>
      <c r="R226" s="215">
        <f>Q226*H226</f>
        <v>12.2766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131</v>
      </c>
      <c r="AT226" s="217" t="s">
        <v>126</v>
      </c>
      <c r="AU226" s="217" t="s">
        <v>83</v>
      </c>
      <c r="AY226" s="19" t="s">
        <v>124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81</v>
      </c>
      <c r="BK226" s="218">
        <f>ROUND(I226*H226,1)</f>
        <v>0</v>
      </c>
      <c r="BL226" s="19" t="s">
        <v>131</v>
      </c>
      <c r="BM226" s="217" t="s">
        <v>555</v>
      </c>
    </row>
    <row r="227" s="2" customFormat="1">
      <c r="A227" s="40"/>
      <c r="B227" s="41"/>
      <c r="C227" s="42"/>
      <c r="D227" s="219" t="s">
        <v>133</v>
      </c>
      <c r="E227" s="42"/>
      <c r="F227" s="220" t="s">
        <v>556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133</v>
      </c>
      <c r="AU227" s="19" t="s">
        <v>83</v>
      </c>
    </row>
    <row r="228" s="13" customFormat="1">
      <c r="A228" s="13"/>
      <c r="B228" s="224"/>
      <c r="C228" s="225"/>
      <c r="D228" s="226" t="s">
        <v>135</v>
      </c>
      <c r="E228" s="227" t="s">
        <v>19</v>
      </c>
      <c r="F228" s="228" t="s">
        <v>557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135</v>
      </c>
      <c r="AU228" s="234" t="s">
        <v>83</v>
      </c>
      <c r="AV228" s="13" t="s">
        <v>81</v>
      </c>
      <c r="AW228" s="13" t="s">
        <v>33</v>
      </c>
      <c r="AX228" s="13" t="s">
        <v>73</v>
      </c>
      <c r="AY228" s="234" t="s">
        <v>124</v>
      </c>
    </row>
    <row r="229" s="14" customFormat="1">
      <c r="A229" s="14"/>
      <c r="B229" s="235"/>
      <c r="C229" s="236"/>
      <c r="D229" s="226" t="s">
        <v>135</v>
      </c>
      <c r="E229" s="237" t="s">
        <v>19</v>
      </c>
      <c r="F229" s="238" t="s">
        <v>497</v>
      </c>
      <c r="G229" s="236"/>
      <c r="H229" s="239">
        <v>67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135</v>
      </c>
      <c r="AU229" s="245" t="s">
        <v>83</v>
      </c>
      <c r="AV229" s="14" t="s">
        <v>83</v>
      </c>
      <c r="AW229" s="14" t="s">
        <v>33</v>
      </c>
      <c r="AX229" s="14" t="s">
        <v>73</v>
      </c>
      <c r="AY229" s="245" t="s">
        <v>124</v>
      </c>
    </row>
    <row r="230" s="13" customFormat="1">
      <c r="A230" s="13"/>
      <c r="B230" s="224"/>
      <c r="C230" s="225"/>
      <c r="D230" s="226" t="s">
        <v>135</v>
      </c>
      <c r="E230" s="227" t="s">
        <v>19</v>
      </c>
      <c r="F230" s="228" t="s">
        <v>559</v>
      </c>
      <c r="G230" s="225"/>
      <c r="H230" s="227" t="s">
        <v>19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135</v>
      </c>
      <c r="AU230" s="234" t="s">
        <v>83</v>
      </c>
      <c r="AV230" s="13" t="s">
        <v>81</v>
      </c>
      <c r="AW230" s="13" t="s">
        <v>33</v>
      </c>
      <c r="AX230" s="13" t="s">
        <v>73</v>
      </c>
      <c r="AY230" s="234" t="s">
        <v>124</v>
      </c>
    </row>
    <row r="231" s="14" customFormat="1">
      <c r="A231" s="14"/>
      <c r="B231" s="235"/>
      <c r="C231" s="236"/>
      <c r="D231" s="226" t="s">
        <v>135</v>
      </c>
      <c r="E231" s="237" t="s">
        <v>19</v>
      </c>
      <c r="F231" s="238" t="s">
        <v>181</v>
      </c>
      <c r="G231" s="236"/>
      <c r="H231" s="239">
        <v>8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135</v>
      </c>
      <c r="AU231" s="245" t="s">
        <v>83</v>
      </c>
      <c r="AV231" s="14" t="s">
        <v>83</v>
      </c>
      <c r="AW231" s="14" t="s">
        <v>33</v>
      </c>
      <c r="AX231" s="14" t="s">
        <v>73</v>
      </c>
      <c r="AY231" s="245" t="s">
        <v>124</v>
      </c>
    </row>
    <row r="232" s="13" customFormat="1">
      <c r="A232" s="13"/>
      <c r="B232" s="224"/>
      <c r="C232" s="225"/>
      <c r="D232" s="226" t="s">
        <v>135</v>
      </c>
      <c r="E232" s="227" t="s">
        <v>19</v>
      </c>
      <c r="F232" s="228" t="s">
        <v>560</v>
      </c>
      <c r="G232" s="225"/>
      <c r="H232" s="227" t="s">
        <v>19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135</v>
      </c>
      <c r="AU232" s="234" t="s">
        <v>83</v>
      </c>
      <c r="AV232" s="13" t="s">
        <v>81</v>
      </c>
      <c r="AW232" s="13" t="s">
        <v>33</v>
      </c>
      <c r="AX232" s="13" t="s">
        <v>73</v>
      </c>
      <c r="AY232" s="234" t="s">
        <v>124</v>
      </c>
    </row>
    <row r="233" s="14" customFormat="1">
      <c r="A233" s="14"/>
      <c r="B233" s="235"/>
      <c r="C233" s="236"/>
      <c r="D233" s="226" t="s">
        <v>135</v>
      </c>
      <c r="E233" s="237" t="s">
        <v>19</v>
      </c>
      <c r="F233" s="238" t="s">
        <v>131</v>
      </c>
      <c r="G233" s="236"/>
      <c r="H233" s="239">
        <v>4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135</v>
      </c>
      <c r="AU233" s="245" t="s">
        <v>83</v>
      </c>
      <c r="AV233" s="14" t="s">
        <v>83</v>
      </c>
      <c r="AW233" s="14" t="s">
        <v>33</v>
      </c>
      <c r="AX233" s="14" t="s">
        <v>73</v>
      </c>
      <c r="AY233" s="245" t="s">
        <v>124</v>
      </c>
    </row>
    <row r="234" s="15" customFormat="1">
      <c r="A234" s="15"/>
      <c r="B234" s="246"/>
      <c r="C234" s="247"/>
      <c r="D234" s="226" t="s">
        <v>135</v>
      </c>
      <c r="E234" s="248" t="s">
        <v>19</v>
      </c>
      <c r="F234" s="249" t="s">
        <v>154</v>
      </c>
      <c r="G234" s="247"/>
      <c r="H234" s="250">
        <v>79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6" t="s">
        <v>135</v>
      </c>
      <c r="AU234" s="256" t="s">
        <v>83</v>
      </c>
      <c r="AV234" s="15" t="s">
        <v>131</v>
      </c>
      <c r="AW234" s="15" t="s">
        <v>33</v>
      </c>
      <c r="AX234" s="15" t="s">
        <v>81</v>
      </c>
      <c r="AY234" s="256" t="s">
        <v>124</v>
      </c>
    </row>
    <row r="235" s="2" customFormat="1" ht="16.5" customHeight="1">
      <c r="A235" s="40"/>
      <c r="B235" s="41"/>
      <c r="C235" s="257" t="s">
        <v>395</v>
      </c>
      <c r="D235" s="257" t="s">
        <v>255</v>
      </c>
      <c r="E235" s="258" t="s">
        <v>562</v>
      </c>
      <c r="F235" s="259" t="s">
        <v>563</v>
      </c>
      <c r="G235" s="260" t="s">
        <v>162</v>
      </c>
      <c r="H235" s="261">
        <v>68.340000000000003</v>
      </c>
      <c r="I235" s="262"/>
      <c r="J235" s="263">
        <f>ROUND(I235*H235,1)</f>
        <v>0</v>
      </c>
      <c r="K235" s="259" t="s">
        <v>130</v>
      </c>
      <c r="L235" s="264"/>
      <c r="M235" s="265" t="s">
        <v>19</v>
      </c>
      <c r="N235" s="266" t="s">
        <v>44</v>
      </c>
      <c r="O235" s="86"/>
      <c r="P235" s="215">
        <f>O235*H235</f>
        <v>0</v>
      </c>
      <c r="Q235" s="215">
        <v>0.080000000000000002</v>
      </c>
      <c r="R235" s="215">
        <f>Q235*H235</f>
        <v>5.4672000000000001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181</v>
      </c>
      <c r="AT235" s="217" t="s">
        <v>255</v>
      </c>
      <c r="AU235" s="217" t="s">
        <v>83</v>
      </c>
      <c r="AY235" s="19" t="s">
        <v>124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81</v>
      </c>
      <c r="BK235" s="218">
        <f>ROUND(I235*H235,1)</f>
        <v>0</v>
      </c>
      <c r="BL235" s="19" t="s">
        <v>131</v>
      </c>
      <c r="BM235" s="217" t="s">
        <v>564</v>
      </c>
    </row>
    <row r="236" s="13" customFormat="1">
      <c r="A236" s="13"/>
      <c r="B236" s="224"/>
      <c r="C236" s="225"/>
      <c r="D236" s="226" t="s">
        <v>135</v>
      </c>
      <c r="E236" s="227" t="s">
        <v>19</v>
      </c>
      <c r="F236" s="228" t="s">
        <v>557</v>
      </c>
      <c r="G236" s="225"/>
      <c r="H236" s="227" t="s">
        <v>19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135</v>
      </c>
      <c r="AU236" s="234" t="s">
        <v>83</v>
      </c>
      <c r="AV236" s="13" t="s">
        <v>81</v>
      </c>
      <c r="AW236" s="13" t="s">
        <v>33</v>
      </c>
      <c r="AX236" s="13" t="s">
        <v>73</v>
      </c>
      <c r="AY236" s="234" t="s">
        <v>124</v>
      </c>
    </row>
    <row r="237" s="14" customFormat="1">
      <c r="A237" s="14"/>
      <c r="B237" s="235"/>
      <c r="C237" s="236"/>
      <c r="D237" s="226" t="s">
        <v>135</v>
      </c>
      <c r="E237" s="237" t="s">
        <v>19</v>
      </c>
      <c r="F237" s="238" t="s">
        <v>497</v>
      </c>
      <c r="G237" s="236"/>
      <c r="H237" s="239">
        <v>67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135</v>
      </c>
      <c r="AU237" s="245" t="s">
        <v>83</v>
      </c>
      <c r="AV237" s="14" t="s">
        <v>83</v>
      </c>
      <c r="AW237" s="14" t="s">
        <v>33</v>
      </c>
      <c r="AX237" s="14" t="s">
        <v>81</v>
      </c>
      <c r="AY237" s="245" t="s">
        <v>124</v>
      </c>
    </row>
    <row r="238" s="14" customFormat="1">
      <c r="A238" s="14"/>
      <c r="B238" s="235"/>
      <c r="C238" s="236"/>
      <c r="D238" s="226" t="s">
        <v>135</v>
      </c>
      <c r="E238" s="236"/>
      <c r="F238" s="238" t="s">
        <v>779</v>
      </c>
      <c r="G238" s="236"/>
      <c r="H238" s="239">
        <v>68.340000000000003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135</v>
      </c>
      <c r="AU238" s="245" t="s">
        <v>83</v>
      </c>
      <c r="AV238" s="14" t="s">
        <v>83</v>
      </c>
      <c r="AW238" s="14" t="s">
        <v>4</v>
      </c>
      <c r="AX238" s="14" t="s">
        <v>81</v>
      </c>
      <c r="AY238" s="245" t="s">
        <v>124</v>
      </c>
    </row>
    <row r="239" s="2" customFormat="1" ht="16.5" customHeight="1">
      <c r="A239" s="40"/>
      <c r="B239" s="41"/>
      <c r="C239" s="257" t="s">
        <v>401</v>
      </c>
      <c r="D239" s="257" t="s">
        <v>255</v>
      </c>
      <c r="E239" s="258" t="s">
        <v>567</v>
      </c>
      <c r="F239" s="259" t="s">
        <v>568</v>
      </c>
      <c r="G239" s="260" t="s">
        <v>162</v>
      </c>
      <c r="H239" s="261">
        <v>8.1600000000000001</v>
      </c>
      <c r="I239" s="262"/>
      <c r="J239" s="263">
        <f>ROUND(I239*H239,1)</f>
        <v>0</v>
      </c>
      <c r="K239" s="259" t="s">
        <v>130</v>
      </c>
      <c r="L239" s="264"/>
      <c r="M239" s="265" t="s">
        <v>19</v>
      </c>
      <c r="N239" s="266" t="s">
        <v>44</v>
      </c>
      <c r="O239" s="86"/>
      <c r="P239" s="215">
        <f>O239*H239</f>
        <v>0</v>
      </c>
      <c r="Q239" s="215">
        <v>0.055</v>
      </c>
      <c r="R239" s="215">
        <f>Q239*H239</f>
        <v>0.44880000000000003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181</v>
      </c>
      <c r="AT239" s="217" t="s">
        <v>255</v>
      </c>
      <c r="AU239" s="217" t="s">
        <v>83</v>
      </c>
      <c r="AY239" s="19" t="s">
        <v>124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81</v>
      </c>
      <c r="BK239" s="218">
        <f>ROUND(I239*H239,1)</f>
        <v>0</v>
      </c>
      <c r="BL239" s="19" t="s">
        <v>131</v>
      </c>
      <c r="BM239" s="217" t="s">
        <v>569</v>
      </c>
    </row>
    <row r="240" s="13" customFormat="1">
      <c r="A240" s="13"/>
      <c r="B240" s="224"/>
      <c r="C240" s="225"/>
      <c r="D240" s="226" t="s">
        <v>135</v>
      </c>
      <c r="E240" s="227" t="s">
        <v>19</v>
      </c>
      <c r="F240" s="228" t="s">
        <v>559</v>
      </c>
      <c r="G240" s="225"/>
      <c r="H240" s="227" t="s">
        <v>19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135</v>
      </c>
      <c r="AU240" s="234" t="s">
        <v>83</v>
      </c>
      <c r="AV240" s="13" t="s">
        <v>81</v>
      </c>
      <c r="AW240" s="13" t="s">
        <v>33</v>
      </c>
      <c r="AX240" s="13" t="s">
        <v>73</v>
      </c>
      <c r="AY240" s="234" t="s">
        <v>124</v>
      </c>
    </row>
    <row r="241" s="14" customFormat="1">
      <c r="A241" s="14"/>
      <c r="B241" s="235"/>
      <c r="C241" s="236"/>
      <c r="D241" s="226" t="s">
        <v>135</v>
      </c>
      <c r="E241" s="237" t="s">
        <v>19</v>
      </c>
      <c r="F241" s="238" t="s">
        <v>181</v>
      </c>
      <c r="G241" s="236"/>
      <c r="H241" s="239">
        <v>8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135</v>
      </c>
      <c r="AU241" s="245" t="s">
        <v>83</v>
      </c>
      <c r="AV241" s="14" t="s">
        <v>83</v>
      </c>
      <c r="AW241" s="14" t="s">
        <v>33</v>
      </c>
      <c r="AX241" s="14" t="s">
        <v>81</v>
      </c>
      <c r="AY241" s="245" t="s">
        <v>124</v>
      </c>
    </row>
    <row r="242" s="14" customFormat="1">
      <c r="A242" s="14"/>
      <c r="B242" s="235"/>
      <c r="C242" s="236"/>
      <c r="D242" s="226" t="s">
        <v>135</v>
      </c>
      <c r="E242" s="236"/>
      <c r="F242" s="238" t="s">
        <v>780</v>
      </c>
      <c r="G242" s="236"/>
      <c r="H242" s="239">
        <v>8.1600000000000001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135</v>
      </c>
      <c r="AU242" s="245" t="s">
        <v>83</v>
      </c>
      <c r="AV242" s="14" t="s">
        <v>83</v>
      </c>
      <c r="AW242" s="14" t="s">
        <v>4</v>
      </c>
      <c r="AX242" s="14" t="s">
        <v>81</v>
      </c>
      <c r="AY242" s="245" t="s">
        <v>124</v>
      </c>
    </row>
    <row r="243" s="2" customFormat="1" ht="16.5" customHeight="1">
      <c r="A243" s="40"/>
      <c r="B243" s="41"/>
      <c r="C243" s="257" t="s">
        <v>407</v>
      </c>
      <c r="D243" s="257" t="s">
        <v>255</v>
      </c>
      <c r="E243" s="258" t="s">
        <v>572</v>
      </c>
      <c r="F243" s="259" t="s">
        <v>573</v>
      </c>
      <c r="G243" s="260" t="s">
        <v>162</v>
      </c>
      <c r="H243" s="261">
        <v>4.0800000000000001</v>
      </c>
      <c r="I243" s="262"/>
      <c r="J243" s="263">
        <f>ROUND(I243*H243,1)</f>
        <v>0</v>
      </c>
      <c r="K243" s="259" t="s">
        <v>130</v>
      </c>
      <c r="L243" s="264"/>
      <c r="M243" s="265" t="s">
        <v>19</v>
      </c>
      <c r="N243" s="266" t="s">
        <v>44</v>
      </c>
      <c r="O243" s="86"/>
      <c r="P243" s="215">
        <f>O243*H243</f>
        <v>0</v>
      </c>
      <c r="Q243" s="215">
        <v>0.065670000000000006</v>
      </c>
      <c r="R243" s="215">
        <f>Q243*H243</f>
        <v>0.26793360000000005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181</v>
      </c>
      <c r="AT243" s="217" t="s">
        <v>255</v>
      </c>
      <c r="AU243" s="217" t="s">
        <v>83</v>
      </c>
      <c r="AY243" s="19" t="s">
        <v>124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81</v>
      </c>
      <c r="BK243" s="218">
        <f>ROUND(I243*H243,1)</f>
        <v>0</v>
      </c>
      <c r="BL243" s="19" t="s">
        <v>131</v>
      </c>
      <c r="BM243" s="217" t="s">
        <v>574</v>
      </c>
    </row>
    <row r="244" s="13" customFormat="1">
      <c r="A244" s="13"/>
      <c r="B244" s="224"/>
      <c r="C244" s="225"/>
      <c r="D244" s="226" t="s">
        <v>135</v>
      </c>
      <c r="E244" s="227" t="s">
        <v>19</v>
      </c>
      <c r="F244" s="228" t="s">
        <v>560</v>
      </c>
      <c r="G244" s="225"/>
      <c r="H244" s="227" t="s">
        <v>19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135</v>
      </c>
      <c r="AU244" s="234" t="s">
        <v>83</v>
      </c>
      <c r="AV244" s="13" t="s">
        <v>81</v>
      </c>
      <c r="AW244" s="13" t="s">
        <v>33</v>
      </c>
      <c r="AX244" s="13" t="s">
        <v>73</v>
      </c>
      <c r="AY244" s="234" t="s">
        <v>124</v>
      </c>
    </row>
    <row r="245" s="14" customFormat="1">
      <c r="A245" s="14"/>
      <c r="B245" s="235"/>
      <c r="C245" s="236"/>
      <c r="D245" s="226" t="s">
        <v>135</v>
      </c>
      <c r="E245" s="237" t="s">
        <v>19</v>
      </c>
      <c r="F245" s="238" t="s">
        <v>131</v>
      </c>
      <c r="G245" s="236"/>
      <c r="H245" s="239">
        <v>4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135</v>
      </c>
      <c r="AU245" s="245" t="s">
        <v>83</v>
      </c>
      <c r="AV245" s="14" t="s">
        <v>83</v>
      </c>
      <c r="AW245" s="14" t="s">
        <v>33</v>
      </c>
      <c r="AX245" s="14" t="s">
        <v>81</v>
      </c>
      <c r="AY245" s="245" t="s">
        <v>124</v>
      </c>
    </row>
    <row r="246" s="14" customFormat="1">
      <c r="A246" s="14"/>
      <c r="B246" s="235"/>
      <c r="C246" s="236"/>
      <c r="D246" s="226" t="s">
        <v>135</v>
      </c>
      <c r="E246" s="236"/>
      <c r="F246" s="238" t="s">
        <v>781</v>
      </c>
      <c r="G246" s="236"/>
      <c r="H246" s="239">
        <v>4.0800000000000001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135</v>
      </c>
      <c r="AU246" s="245" t="s">
        <v>83</v>
      </c>
      <c r="AV246" s="14" t="s">
        <v>83</v>
      </c>
      <c r="AW246" s="14" t="s">
        <v>4</v>
      </c>
      <c r="AX246" s="14" t="s">
        <v>81</v>
      </c>
      <c r="AY246" s="245" t="s">
        <v>124</v>
      </c>
    </row>
    <row r="247" s="2" customFormat="1" ht="24.15" customHeight="1">
      <c r="A247" s="40"/>
      <c r="B247" s="41"/>
      <c r="C247" s="206" t="s">
        <v>412</v>
      </c>
      <c r="D247" s="206" t="s">
        <v>126</v>
      </c>
      <c r="E247" s="207" t="s">
        <v>577</v>
      </c>
      <c r="F247" s="208" t="s">
        <v>578</v>
      </c>
      <c r="G247" s="209" t="s">
        <v>162</v>
      </c>
      <c r="H247" s="210">
        <v>104</v>
      </c>
      <c r="I247" s="211"/>
      <c r="J247" s="212">
        <f>ROUND(I247*H247,1)</f>
        <v>0</v>
      </c>
      <c r="K247" s="208" t="s">
        <v>130</v>
      </c>
      <c r="L247" s="46"/>
      <c r="M247" s="213" t="s">
        <v>19</v>
      </c>
      <c r="N247" s="214" t="s">
        <v>44</v>
      </c>
      <c r="O247" s="86"/>
      <c r="P247" s="215">
        <f>O247*H247</f>
        <v>0</v>
      </c>
      <c r="Q247" s="215">
        <v>0.1295</v>
      </c>
      <c r="R247" s="215">
        <f>Q247*H247</f>
        <v>13.468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131</v>
      </c>
      <c r="AT247" s="217" t="s">
        <v>126</v>
      </c>
      <c r="AU247" s="217" t="s">
        <v>83</v>
      </c>
      <c r="AY247" s="19" t="s">
        <v>124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81</v>
      </c>
      <c r="BK247" s="218">
        <f>ROUND(I247*H247,1)</f>
        <v>0</v>
      </c>
      <c r="BL247" s="19" t="s">
        <v>131</v>
      </c>
      <c r="BM247" s="217" t="s">
        <v>579</v>
      </c>
    </row>
    <row r="248" s="2" customFormat="1">
      <c r="A248" s="40"/>
      <c r="B248" s="41"/>
      <c r="C248" s="42"/>
      <c r="D248" s="219" t="s">
        <v>133</v>
      </c>
      <c r="E248" s="42"/>
      <c r="F248" s="220" t="s">
        <v>580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133</v>
      </c>
      <c r="AU248" s="19" t="s">
        <v>83</v>
      </c>
    </row>
    <row r="249" s="2" customFormat="1" ht="16.5" customHeight="1">
      <c r="A249" s="40"/>
      <c r="B249" s="41"/>
      <c r="C249" s="257" t="s">
        <v>417</v>
      </c>
      <c r="D249" s="257" t="s">
        <v>255</v>
      </c>
      <c r="E249" s="258" t="s">
        <v>582</v>
      </c>
      <c r="F249" s="259" t="s">
        <v>583</v>
      </c>
      <c r="G249" s="260" t="s">
        <v>162</v>
      </c>
      <c r="H249" s="261">
        <v>106.08</v>
      </c>
      <c r="I249" s="262"/>
      <c r="J249" s="263">
        <f>ROUND(I249*H249,1)</f>
        <v>0</v>
      </c>
      <c r="K249" s="259" t="s">
        <v>130</v>
      </c>
      <c r="L249" s="264"/>
      <c r="M249" s="265" t="s">
        <v>19</v>
      </c>
      <c r="N249" s="266" t="s">
        <v>44</v>
      </c>
      <c r="O249" s="86"/>
      <c r="P249" s="215">
        <f>O249*H249</f>
        <v>0</v>
      </c>
      <c r="Q249" s="215">
        <v>0.044999999999999998</v>
      </c>
      <c r="R249" s="215">
        <f>Q249*H249</f>
        <v>4.7736000000000001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181</v>
      </c>
      <c r="AT249" s="217" t="s">
        <v>255</v>
      </c>
      <c r="AU249" s="217" t="s">
        <v>83</v>
      </c>
      <c r="AY249" s="19" t="s">
        <v>124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81</v>
      </c>
      <c r="BK249" s="218">
        <f>ROUND(I249*H249,1)</f>
        <v>0</v>
      </c>
      <c r="BL249" s="19" t="s">
        <v>131</v>
      </c>
      <c r="BM249" s="217" t="s">
        <v>584</v>
      </c>
    </row>
    <row r="250" s="14" customFormat="1">
      <c r="A250" s="14"/>
      <c r="B250" s="235"/>
      <c r="C250" s="236"/>
      <c r="D250" s="226" t="s">
        <v>135</v>
      </c>
      <c r="E250" s="236"/>
      <c r="F250" s="238" t="s">
        <v>782</v>
      </c>
      <c r="G250" s="236"/>
      <c r="H250" s="239">
        <v>106.08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135</v>
      </c>
      <c r="AU250" s="245" t="s">
        <v>83</v>
      </c>
      <c r="AV250" s="14" t="s">
        <v>83</v>
      </c>
      <c r="AW250" s="14" t="s">
        <v>4</v>
      </c>
      <c r="AX250" s="14" t="s">
        <v>81</v>
      </c>
      <c r="AY250" s="245" t="s">
        <v>124</v>
      </c>
    </row>
    <row r="251" s="2" customFormat="1" ht="16.5" customHeight="1">
      <c r="A251" s="40"/>
      <c r="B251" s="41"/>
      <c r="C251" s="206" t="s">
        <v>423</v>
      </c>
      <c r="D251" s="206" t="s">
        <v>126</v>
      </c>
      <c r="E251" s="207" t="s">
        <v>603</v>
      </c>
      <c r="F251" s="208" t="s">
        <v>604</v>
      </c>
      <c r="G251" s="209" t="s">
        <v>162</v>
      </c>
      <c r="H251" s="210">
        <v>20</v>
      </c>
      <c r="I251" s="211"/>
      <c r="J251" s="212">
        <f>ROUND(I251*H251,1)</f>
        <v>0</v>
      </c>
      <c r="K251" s="208" t="s">
        <v>130</v>
      </c>
      <c r="L251" s="46"/>
      <c r="M251" s="213" t="s">
        <v>19</v>
      </c>
      <c r="N251" s="214" t="s">
        <v>44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131</v>
      </c>
      <c r="AT251" s="217" t="s">
        <v>126</v>
      </c>
      <c r="AU251" s="217" t="s">
        <v>83</v>
      </c>
      <c r="AY251" s="19" t="s">
        <v>124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81</v>
      </c>
      <c r="BK251" s="218">
        <f>ROUND(I251*H251,1)</f>
        <v>0</v>
      </c>
      <c r="BL251" s="19" t="s">
        <v>131</v>
      </c>
      <c r="BM251" s="217" t="s">
        <v>605</v>
      </c>
    </row>
    <row r="252" s="2" customFormat="1">
      <c r="A252" s="40"/>
      <c r="B252" s="41"/>
      <c r="C252" s="42"/>
      <c r="D252" s="219" t="s">
        <v>133</v>
      </c>
      <c r="E252" s="42"/>
      <c r="F252" s="220" t="s">
        <v>606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133</v>
      </c>
      <c r="AU252" s="19" t="s">
        <v>83</v>
      </c>
    </row>
    <row r="253" s="12" customFormat="1" ht="22.8" customHeight="1">
      <c r="A253" s="12"/>
      <c r="B253" s="190"/>
      <c r="C253" s="191"/>
      <c r="D253" s="192" t="s">
        <v>72</v>
      </c>
      <c r="E253" s="204" t="s">
        <v>616</v>
      </c>
      <c r="F253" s="204" t="s">
        <v>617</v>
      </c>
      <c r="G253" s="191"/>
      <c r="H253" s="191"/>
      <c r="I253" s="194"/>
      <c r="J253" s="205">
        <f>BK253</f>
        <v>0</v>
      </c>
      <c r="K253" s="191"/>
      <c r="L253" s="196"/>
      <c r="M253" s="197"/>
      <c r="N253" s="198"/>
      <c r="O253" s="198"/>
      <c r="P253" s="199">
        <f>SUM(P254:P269)</f>
        <v>0</v>
      </c>
      <c r="Q253" s="198"/>
      <c r="R253" s="199">
        <f>SUM(R254:R269)</f>
        <v>0</v>
      </c>
      <c r="S253" s="198"/>
      <c r="T253" s="200">
        <f>SUM(T254:T269)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1" t="s">
        <v>81</v>
      </c>
      <c r="AT253" s="202" t="s">
        <v>72</v>
      </c>
      <c r="AU253" s="202" t="s">
        <v>81</v>
      </c>
      <c r="AY253" s="201" t="s">
        <v>124</v>
      </c>
      <c r="BK253" s="203">
        <f>SUM(BK254:BK269)</f>
        <v>0</v>
      </c>
    </row>
    <row r="254" s="2" customFormat="1" ht="24.15" customHeight="1">
      <c r="A254" s="40"/>
      <c r="B254" s="41"/>
      <c r="C254" s="206" t="s">
        <v>427</v>
      </c>
      <c r="D254" s="206" t="s">
        <v>126</v>
      </c>
      <c r="E254" s="207" t="s">
        <v>619</v>
      </c>
      <c r="F254" s="208" t="s">
        <v>620</v>
      </c>
      <c r="G254" s="209" t="s">
        <v>238</v>
      </c>
      <c r="H254" s="210">
        <v>370.36500000000001</v>
      </c>
      <c r="I254" s="211"/>
      <c r="J254" s="212">
        <f>ROUND(I254*H254,1)</f>
        <v>0</v>
      </c>
      <c r="K254" s="208" t="s">
        <v>130</v>
      </c>
      <c r="L254" s="46"/>
      <c r="M254" s="213" t="s">
        <v>19</v>
      </c>
      <c r="N254" s="214" t="s">
        <v>44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131</v>
      </c>
      <c r="AT254" s="217" t="s">
        <v>126</v>
      </c>
      <c r="AU254" s="217" t="s">
        <v>83</v>
      </c>
      <c r="AY254" s="19" t="s">
        <v>124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81</v>
      </c>
      <c r="BK254" s="218">
        <f>ROUND(I254*H254,1)</f>
        <v>0</v>
      </c>
      <c r="BL254" s="19" t="s">
        <v>131</v>
      </c>
      <c r="BM254" s="217" t="s">
        <v>621</v>
      </c>
    </row>
    <row r="255" s="2" customFormat="1">
      <c r="A255" s="40"/>
      <c r="B255" s="41"/>
      <c r="C255" s="42"/>
      <c r="D255" s="219" t="s">
        <v>133</v>
      </c>
      <c r="E255" s="42"/>
      <c r="F255" s="220" t="s">
        <v>622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133</v>
      </c>
      <c r="AU255" s="19" t="s">
        <v>83</v>
      </c>
    </row>
    <row r="256" s="2" customFormat="1" ht="24.15" customHeight="1">
      <c r="A256" s="40"/>
      <c r="B256" s="41"/>
      <c r="C256" s="206" t="s">
        <v>431</v>
      </c>
      <c r="D256" s="206" t="s">
        <v>126</v>
      </c>
      <c r="E256" s="207" t="s">
        <v>624</v>
      </c>
      <c r="F256" s="208" t="s">
        <v>625</v>
      </c>
      <c r="G256" s="209" t="s">
        <v>238</v>
      </c>
      <c r="H256" s="210">
        <v>7036.9350000000004</v>
      </c>
      <c r="I256" s="211"/>
      <c r="J256" s="212">
        <f>ROUND(I256*H256,1)</f>
        <v>0</v>
      </c>
      <c r="K256" s="208" t="s">
        <v>130</v>
      </c>
      <c r="L256" s="46"/>
      <c r="M256" s="213" t="s">
        <v>19</v>
      </c>
      <c r="N256" s="214" t="s">
        <v>44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131</v>
      </c>
      <c r="AT256" s="217" t="s">
        <v>126</v>
      </c>
      <c r="AU256" s="217" t="s">
        <v>83</v>
      </c>
      <c r="AY256" s="19" t="s">
        <v>124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81</v>
      </c>
      <c r="BK256" s="218">
        <f>ROUND(I256*H256,1)</f>
        <v>0</v>
      </c>
      <c r="BL256" s="19" t="s">
        <v>131</v>
      </c>
      <c r="BM256" s="217" t="s">
        <v>626</v>
      </c>
    </row>
    <row r="257" s="2" customFormat="1">
      <c r="A257" s="40"/>
      <c r="B257" s="41"/>
      <c r="C257" s="42"/>
      <c r="D257" s="219" t="s">
        <v>133</v>
      </c>
      <c r="E257" s="42"/>
      <c r="F257" s="220" t="s">
        <v>627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133</v>
      </c>
      <c r="AU257" s="19" t="s">
        <v>83</v>
      </c>
    </row>
    <row r="258" s="14" customFormat="1">
      <c r="A258" s="14"/>
      <c r="B258" s="235"/>
      <c r="C258" s="236"/>
      <c r="D258" s="226" t="s">
        <v>135</v>
      </c>
      <c r="E258" s="237" t="s">
        <v>19</v>
      </c>
      <c r="F258" s="238" t="s">
        <v>783</v>
      </c>
      <c r="G258" s="236"/>
      <c r="H258" s="239">
        <v>7036.9350000000004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135</v>
      </c>
      <c r="AU258" s="245" t="s">
        <v>83</v>
      </c>
      <c r="AV258" s="14" t="s">
        <v>83</v>
      </c>
      <c r="AW258" s="14" t="s">
        <v>33</v>
      </c>
      <c r="AX258" s="14" t="s">
        <v>81</v>
      </c>
      <c r="AY258" s="245" t="s">
        <v>124</v>
      </c>
    </row>
    <row r="259" s="2" customFormat="1" ht="16.5" customHeight="1">
      <c r="A259" s="40"/>
      <c r="B259" s="41"/>
      <c r="C259" s="206" t="s">
        <v>435</v>
      </c>
      <c r="D259" s="206" t="s">
        <v>126</v>
      </c>
      <c r="E259" s="207" t="s">
        <v>630</v>
      </c>
      <c r="F259" s="208" t="s">
        <v>631</v>
      </c>
      <c r="G259" s="209" t="s">
        <v>238</v>
      </c>
      <c r="H259" s="210">
        <v>370.36500000000001</v>
      </c>
      <c r="I259" s="211"/>
      <c r="J259" s="212">
        <f>ROUND(I259*H259,1)</f>
        <v>0</v>
      </c>
      <c r="K259" s="208" t="s">
        <v>130</v>
      </c>
      <c r="L259" s="46"/>
      <c r="M259" s="213" t="s">
        <v>19</v>
      </c>
      <c r="N259" s="214" t="s">
        <v>44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131</v>
      </c>
      <c r="AT259" s="217" t="s">
        <v>126</v>
      </c>
      <c r="AU259" s="217" t="s">
        <v>83</v>
      </c>
      <c r="AY259" s="19" t="s">
        <v>124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81</v>
      </c>
      <c r="BK259" s="218">
        <f>ROUND(I259*H259,1)</f>
        <v>0</v>
      </c>
      <c r="BL259" s="19" t="s">
        <v>131</v>
      </c>
      <c r="BM259" s="217" t="s">
        <v>632</v>
      </c>
    </row>
    <row r="260" s="2" customFormat="1">
      <c r="A260" s="40"/>
      <c r="B260" s="41"/>
      <c r="C260" s="42"/>
      <c r="D260" s="219" t="s">
        <v>133</v>
      </c>
      <c r="E260" s="42"/>
      <c r="F260" s="220" t="s">
        <v>633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133</v>
      </c>
      <c r="AU260" s="19" t="s">
        <v>83</v>
      </c>
    </row>
    <row r="261" s="2" customFormat="1" ht="24.15" customHeight="1">
      <c r="A261" s="40"/>
      <c r="B261" s="41"/>
      <c r="C261" s="206" t="s">
        <v>439</v>
      </c>
      <c r="D261" s="206" t="s">
        <v>126</v>
      </c>
      <c r="E261" s="207" t="s">
        <v>635</v>
      </c>
      <c r="F261" s="208" t="s">
        <v>636</v>
      </c>
      <c r="G261" s="209" t="s">
        <v>238</v>
      </c>
      <c r="H261" s="210">
        <v>101.965</v>
      </c>
      <c r="I261" s="211"/>
      <c r="J261" s="212">
        <f>ROUND(I261*H261,1)</f>
        <v>0</v>
      </c>
      <c r="K261" s="208" t="s">
        <v>130</v>
      </c>
      <c r="L261" s="46"/>
      <c r="M261" s="213" t="s">
        <v>19</v>
      </c>
      <c r="N261" s="214" t="s">
        <v>44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131</v>
      </c>
      <c r="AT261" s="217" t="s">
        <v>126</v>
      </c>
      <c r="AU261" s="217" t="s">
        <v>83</v>
      </c>
      <c r="AY261" s="19" t="s">
        <v>124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81</v>
      </c>
      <c r="BK261" s="218">
        <f>ROUND(I261*H261,1)</f>
        <v>0</v>
      </c>
      <c r="BL261" s="19" t="s">
        <v>131</v>
      </c>
      <c r="BM261" s="217" t="s">
        <v>637</v>
      </c>
    </row>
    <row r="262" s="2" customFormat="1">
      <c r="A262" s="40"/>
      <c r="B262" s="41"/>
      <c r="C262" s="42"/>
      <c r="D262" s="219" t="s">
        <v>133</v>
      </c>
      <c r="E262" s="42"/>
      <c r="F262" s="220" t="s">
        <v>638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133</v>
      </c>
      <c r="AU262" s="19" t="s">
        <v>83</v>
      </c>
    </row>
    <row r="263" s="14" customFormat="1">
      <c r="A263" s="14"/>
      <c r="B263" s="235"/>
      <c r="C263" s="236"/>
      <c r="D263" s="226" t="s">
        <v>135</v>
      </c>
      <c r="E263" s="237" t="s">
        <v>19</v>
      </c>
      <c r="F263" s="238" t="s">
        <v>784</v>
      </c>
      <c r="G263" s="236"/>
      <c r="H263" s="239">
        <v>101.965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135</v>
      </c>
      <c r="AU263" s="245" t="s">
        <v>83</v>
      </c>
      <c r="AV263" s="14" t="s">
        <v>83</v>
      </c>
      <c r="AW263" s="14" t="s">
        <v>33</v>
      </c>
      <c r="AX263" s="14" t="s">
        <v>81</v>
      </c>
      <c r="AY263" s="245" t="s">
        <v>124</v>
      </c>
    </row>
    <row r="264" s="2" customFormat="1" ht="24.15" customHeight="1">
      <c r="A264" s="40"/>
      <c r="B264" s="41"/>
      <c r="C264" s="206" t="s">
        <v>443</v>
      </c>
      <c r="D264" s="206" t="s">
        <v>126</v>
      </c>
      <c r="E264" s="207" t="s">
        <v>641</v>
      </c>
      <c r="F264" s="208" t="s">
        <v>642</v>
      </c>
      <c r="G264" s="209" t="s">
        <v>238</v>
      </c>
      <c r="H264" s="210">
        <v>67.319999999999993</v>
      </c>
      <c r="I264" s="211"/>
      <c r="J264" s="212">
        <f>ROUND(I264*H264,1)</f>
        <v>0</v>
      </c>
      <c r="K264" s="208" t="s">
        <v>130</v>
      </c>
      <c r="L264" s="46"/>
      <c r="M264" s="213" t="s">
        <v>19</v>
      </c>
      <c r="N264" s="214" t="s">
        <v>44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131</v>
      </c>
      <c r="AT264" s="217" t="s">
        <v>126</v>
      </c>
      <c r="AU264" s="217" t="s">
        <v>83</v>
      </c>
      <c r="AY264" s="19" t="s">
        <v>124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81</v>
      </c>
      <c r="BK264" s="218">
        <f>ROUND(I264*H264,1)</f>
        <v>0</v>
      </c>
      <c r="BL264" s="19" t="s">
        <v>131</v>
      </c>
      <c r="BM264" s="217" t="s">
        <v>643</v>
      </c>
    </row>
    <row r="265" s="2" customFormat="1">
      <c r="A265" s="40"/>
      <c r="B265" s="41"/>
      <c r="C265" s="42"/>
      <c r="D265" s="219" t="s">
        <v>133</v>
      </c>
      <c r="E265" s="42"/>
      <c r="F265" s="220" t="s">
        <v>644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133</v>
      </c>
      <c r="AU265" s="19" t="s">
        <v>83</v>
      </c>
    </row>
    <row r="266" s="14" customFormat="1">
      <c r="A266" s="14"/>
      <c r="B266" s="235"/>
      <c r="C266" s="236"/>
      <c r="D266" s="226" t="s">
        <v>135</v>
      </c>
      <c r="E266" s="237" t="s">
        <v>19</v>
      </c>
      <c r="F266" s="238" t="s">
        <v>785</v>
      </c>
      <c r="G266" s="236"/>
      <c r="H266" s="239">
        <v>67.319999999999993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135</v>
      </c>
      <c r="AU266" s="245" t="s">
        <v>83</v>
      </c>
      <c r="AV266" s="14" t="s">
        <v>83</v>
      </c>
      <c r="AW266" s="14" t="s">
        <v>33</v>
      </c>
      <c r="AX266" s="14" t="s">
        <v>81</v>
      </c>
      <c r="AY266" s="245" t="s">
        <v>124</v>
      </c>
    </row>
    <row r="267" s="2" customFormat="1" ht="24.15" customHeight="1">
      <c r="A267" s="40"/>
      <c r="B267" s="41"/>
      <c r="C267" s="206" t="s">
        <v>447</v>
      </c>
      <c r="D267" s="206" t="s">
        <v>126</v>
      </c>
      <c r="E267" s="207" t="s">
        <v>647</v>
      </c>
      <c r="F267" s="208" t="s">
        <v>648</v>
      </c>
      <c r="G267" s="209" t="s">
        <v>238</v>
      </c>
      <c r="H267" s="210">
        <v>201.08000000000001</v>
      </c>
      <c r="I267" s="211"/>
      <c r="J267" s="212">
        <f>ROUND(I267*H267,1)</f>
        <v>0</v>
      </c>
      <c r="K267" s="208" t="s">
        <v>130</v>
      </c>
      <c r="L267" s="46"/>
      <c r="M267" s="213" t="s">
        <v>19</v>
      </c>
      <c r="N267" s="214" t="s">
        <v>44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131</v>
      </c>
      <c r="AT267" s="217" t="s">
        <v>126</v>
      </c>
      <c r="AU267" s="217" t="s">
        <v>83</v>
      </c>
      <c r="AY267" s="19" t="s">
        <v>124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81</v>
      </c>
      <c r="BK267" s="218">
        <f>ROUND(I267*H267,1)</f>
        <v>0</v>
      </c>
      <c r="BL267" s="19" t="s">
        <v>131</v>
      </c>
      <c r="BM267" s="217" t="s">
        <v>649</v>
      </c>
    </row>
    <row r="268" s="2" customFormat="1">
      <c r="A268" s="40"/>
      <c r="B268" s="41"/>
      <c r="C268" s="42"/>
      <c r="D268" s="219" t="s">
        <v>133</v>
      </c>
      <c r="E268" s="42"/>
      <c r="F268" s="220" t="s">
        <v>650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133</v>
      </c>
      <c r="AU268" s="19" t="s">
        <v>83</v>
      </c>
    </row>
    <row r="269" s="14" customFormat="1">
      <c r="A269" s="14"/>
      <c r="B269" s="235"/>
      <c r="C269" s="236"/>
      <c r="D269" s="226" t="s">
        <v>135</v>
      </c>
      <c r="E269" s="237" t="s">
        <v>19</v>
      </c>
      <c r="F269" s="238" t="s">
        <v>786</v>
      </c>
      <c r="G269" s="236"/>
      <c r="H269" s="239">
        <v>201.08000000000001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135</v>
      </c>
      <c r="AU269" s="245" t="s">
        <v>83</v>
      </c>
      <c r="AV269" s="14" t="s">
        <v>83</v>
      </c>
      <c r="AW269" s="14" t="s">
        <v>33</v>
      </c>
      <c r="AX269" s="14" t="s">
        <v>81</v>
      </c>
      <c r="AY269" s="245" t="s">
        <v>124</v>
      </c>
    </row>
    <row r="270" s="12" customFormat="1" ht="22.8" customHeight="1">
      <c r="A270" s="12"/>
      <c r="B270" s="190"/>
      <c r="C270" s="191"/>
      <c r="D270" s="192" t="s">
        <v>72</v>
      </c>
      <c r="E270" s="204" t="s">
        <v>652</v>
      </c>
      <c r="F270" s="204" t="s">
        <v>653</v>
      </c>
      <c r="G270" s="191"/>
      <c r="H270" s="191"/>
      <c r="I270" s="194"/>
      <c r="J270" s="205">
        <f>BK270</f>
        <v>0</v>
      </c>
      <c r="K270" s="191"/>
      <c r="L270" s="196"/>
      <c r="M270" s="197"/>
      <c r="N270" s="198"/>
      <c r="O270" s="198"/>
      <c r="P270" s="199">
        <f>SUM(P271:P274)</f>
        <v>0</v>
      </c>
      <c r="Q270" s="198"/>
      <c r="R270" s="199">
        <f>SUM(R271:R274)</f>
        <v>0</v>
      </c>
      <c r="S270" s="198"/>
      <c r="T270" s="200">
        <f>SUM(T271:T274)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1" t="s">
        <v>81</v>
      </c>
      <c r="AT270" s="202" t="s">
        <v>72</v>
      </c>
      <c r="AU270" s="202" t="s">
        <v>81</v>
      </c>
      <c r="AY270" s="201" t="s">
        <v>124</v>
      </c>
      <c r="BK270" s="203">
        <f>SUM(BK271:BK274)</f>
        <v>0</v>
      </c>
    </row>
    <row r="271" s="2" customFormat="1" ht="24.15" customHeight="1">
      <c r="A271" s="40"/>
      <c r="B271" s="41"/>
      <c r="C271" s="206" t="s">
        <v>451</v>
      </c>
      <c r="D271" s="206" t="s">
        <v>126</v>
      </c>
      <c r="E271" s="207" t="s">
        <v>666</v>
      </c>
      <c r="F271" s="208" t="s">
        <v>667</v>
      </c>
      <c r="G271" s="209" t="s">
        <v>238</v>
      </c>
      <c r="H271" s="210">
        <v>452.459</v>
      </c>
      <c r="I271" s="211"/>
      <c r="J271" s="212">
        <f>ROUND(I271*H271,1)</f>
        <v>0</v>
      </c>
      <c r="K271" s="208" t="s">
        <v>130</v>
      </c>
      <c r="L271" s="46"/>
      <c r="M271" s="213" t="s">
        <v>19</v>
      </c>
      <c r="N271" s="214" t="s">
        <v>44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131</v>
      </c>
      <c r="AT271" s="217" t="s">
        <v>126</v>
      </c>
      <c r="AU271" s="217" t="s">
        <v>83</v>
      </c>
      <c r="AY271" s="19" t="s">
        <v>124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81</v>
      </c>
      <c r="BK271" s="218">
        <f>ROUND(I271*H271,1)</f>
        <v>0</v>
      </c>
      <c r="BL271" s="19" t="s">
        <v>131</v>
      </c>
      <c r="BM271" s="217" t="s">
        <v>787</v>
      </c>
    </row>
    <row r="272" s="2" customFormat="1">
      <c r="A272" s="40"/>
      <c r="B272" s="41"/>
      <c r="C272" s="42"/>
      <c r="D272" s="219" t="s">
        <v>133</v>
      </c>
      <c r="E272" s="42"/>
      <c r="F272" s="220" t="s">
        <v>669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133</v>
      </c>
      <c r="AU272" s="19" t="s">
        <v>83</v>
      </c>
    </row>
    <row r="273" s="2" customFormat="1" ht="24.15" customHeight="1">
      <c r="A273" s="40"/>
      <c r="B273" s="41"/>
      <c r="C273" s="206" t="s">
        <v>455</v>
      </c>
      <c r="D273" s="206" t="s">
        <v>126</v>
      </c>
      <c r="E273" s="207" t="s">
        <v>672</v>
      </c>
      <c r="F273" s="208" t="s">
        <v>673</v>
      </c>
      <c r="G273" s="209" t="s">
        <v>238</v>
      </c>
      <c r="H273" s="210">
        <v>452.459</v>
      </c>
      <c r="I273" s="211"/>
      <c r="J273" s="212">
        <f>ROUND(I273*H273,1)</f>
        <v>0</v>
      </c>
      <c r="K273" s="208" t="s">
        <v>130</v>
      </c>
      <c r="L273" s="46"/>
      <c r="M273" s="213" t="s">
        <v>19</v>
      </c>
      <c r="N273" s="214" t="s">
        <v>44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131</v>
      </c>
      <c r="AT273" s="217" t="s">
        <v>126</v>
      </c>
      <c r="AU273" s="217" t="s">
        <v>83</v>
      </c>
      <c r="AY273" s="19" t="s">
        <v>124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81</v>
      </c>
      <c r="BK273" s="218">
        <f>ROUND(I273*H273,1)</f>
        <v>0</v>
      </c>
      <c r="BL273" s="19" t="s">
        <v>131</v>
      </c>
      <c r="BM273" s="217" t="s">
        <v>674</v>
      </c>
    </row>
    <row r="274" s="2" customFormat="1">
      <c r="A274" s="40"/>
      <c r="B274" s="41"/>
      <c r="C274" s="42"/>
      <c r="D274" s="219" t="s">
        <v>133</v>
      </c>
      <c r="E274" s="42"/>
      <c r="F274" s="220" t="s">
        <v>675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133</v>
      </c>
      <c r="AU274" s="19" t="s">
        <v>83</v>
      </c>
    </row>
    <row r="275" s="12" customFormat="1" ht="25.92" customHeight="1">
      <c r="A275" s="12"/>
      <c r="B275" s="190"/>
      <c r="C275" s="191"/>
      <c r="D275" s="192" t="s">
        <v>72</v>
      </c>
      <c r="E275" s="193" t="s">
        <v>676</v>
      </c>
      <c r="F275" s="193" t="s">
        <v>677</v>
      </c>
      <c r="G275" s="191"/>
      <c r="H275" s="191"/>
      <c r="I275" s="194"/>
      <c r="J275" s="195">
        <f>BK275</f>
        <v>0</v>
      </c>
      <c r="K275" s="191"/>
      <c r="L275" s="196"/>
      <c r="M275" s="197"/>
      <c r="N275" s="198"/>
      <c r="O275" s="198"/>
      <c r="P275" s="199">
        <f>SUM(P276:P277)</f>
        <v>0</v>
      </c>
      <c r="Q275" s="198"/>
      <c r="R275" s="199">
        <f>SUM(R276:R277)</f>
        <v>0</v>
      </c>
      <c r="S275" s="198"/>
      <c r="T275" s="200">
        <f>SUM(T276:T277)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1" t="s">
        <v>131</v>
      </c>
      <c r="AT275" s="202" t="s">
        <v>72</v>
      </c>
      <c r="AU275" s="202" t="s">
        <v>73</v>
      </c>
      <c r="AY275" s="201" t="s">
        <v>124</v>
      </c>
      <c r="BK275" s="203">
        <f>SUM(BK276:BK277)</f>
        <v>0</v>
      </c>
    </row>
    <row r="276" s="2" customFormat="1" ht="16.5" customHeight="1">
      <c r="A276" s="40"/>
      <c r="B276" s="41"/>
      <c r="C276" s="206" t="s">
        <v>459</v>
      </c>
      <c r="D276" s="206" t="s">
        <v>126</v>
      </c>
      <c r="E276" s="207" t="s">
        <v>679</v>
      </c>
      <c r="F276" s="208" t="s">
        <v>680</v>
      </c>
      <c r="G276" s="209" t="s">
        <v>681</v>
      </c>
      <c r="H276" s="210">
        <v>10</v>
      </c>
      <c r="I276" s="211"/>
      <c r="J276" s="212">
        <f>ROUND(I276*H276,1)</f>
        <v>0</v>
      </c>
      <c r="K276" s="208" t="s">
        <v>130</v>
      </c>
      <c r="L276" s="46"/>
      <c r="M276" s="213" t="s">
        <v>19</v>
      </c>
      <c r="N276" s="214" t="s">
        <v>44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682</v>
      </c>
      <c r="AT276" s="217" t="s">
        <v>126</v>
      </c>
      <c r="AU276" s="217" t="s">
        <v>81</v>
      </c>
      <c r="AY276" s="19" t="s">
        <v>124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81</v>
      </c>
      <c r="BK276" s="218">
        <f>ROUND(I276*H276,1)</f>
        <v>0</v>
      </c>
      <c r="BL276" s="19" t="s">
        <v>682</v>
      </c>
      <c r="BM276" s="217" t="s">
        <v>683</v>
      </c>
    </row>
    <row r="277" s="2" customFormat="1">
      <c r="A277" s="40"/>
      <c r="B277" s="41"/>
      <c r="C277" s="42"/>
      <c r="D277" s="219" t="s">
        <v>133</v>
      </c>
      <c r="E277" s="42"/>
      <c r="F277" s="220" t="s">
        <v>684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133</v>
      </c>
      <c r="AU277" s="19" t="s">
        <v>81</v>
      </c>
    </row>
    <row r="278" s="12" customFormat="1" ht="25.92" customHeight="1">
      <c r="A278" s="12"/>
      <c r="B278" s="190"/>
      <c r="C278" s="191"/>
      <c r="D278" s="192" t="s">
        <v>72</v>
      </c>
      <c r="E278" s="193" t="s">
        <v>685</v>
      </c>
      <c r="F278" s="193" t="s">
        <v>686</v>
      </c>
      <c r="G278" s="191"/>
      <c r="H278" s="191"/>
      <c r="I278" s="194"/>
      <c r="J278" s="195">
        <f>BK278</f>
        <v>0</v>
      </c>
      <c r="K278" s="191"/>
      <c r="L278" s="196"/>
      <c r="M278" s="197"/>
      <c r="N278" s="198"/>
      <c r="O278" s="198"/>
      <c r="P278" s="199">
        <f>P279+P295+P303</f>
        <v>0</v>
      </c>
      <c r="Q278" s="198"/>
      <c r="R278" s="199">
        <f>R279+R295+R303</f>
        <v>0</v>
      </c>
      <c r="S278" s="198"/>
      <c r="T278" s="200">
        <f>T279+T295+T303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1" t="s">
        <v>159</v>
      </c>
      <c r="AT278" s="202" t="s">
        <v>72</v>
      </c>
      <c r="AU278" s="202" t="s">
        <v>73</v>
      </c>
      <c r="AY278" s="201" t="s">
        <v>124</v>
      </c>
      <c r="BK278" s="203">
        <f>BK279+BK295+BK303</f>
        <v>0</v>
      </c>
    </row>
    <row r="279" s="12" customFormat="1" ht="22.8" customHeight="1">
      <c r="A279" s="12"/>
      <c r="B279" s="190"/>
      <c r="C279" s="191"/>
      <c r="D279" s="192" t="s">
        <v>72</v>
      </c>
      <c r="E279" s="204" t="s">
        <v>687</v>
      </c>
      <c r="F279" s="204" t="s">
        <v>688</v>
      </c>
      <c r="G279" s="191"/>
      <c r="H279" s="191"/>
      <c r="I279" s="194"/>
      <c r="J279" s="205">
        <f>BK279</f>
        <v>0</v>
      </c>
      <c r="K279" s="191"/>
      <c r="L279" s="196"/>
      <c r="M279" s="197"/>
      <c r="N279" s="198"/>
      <c r="O279" s="198"/>
      <c r="P279" s="199">
        <f>SUM(P280:P294)</f>
        <v>0</v>
      </c>
      <c r="Q279" s="198"/>
      <c r="R279" s="199">
        <f>SUM(R280:R294)</f>
        <v>0</v>
      </c>
      <c r="S279" s="198"/>
      <c r="T279" s="200">
        <f>SUM(T280:T294)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1" t="s">
        <v>159</v>
      </c>
      <c r="AT279" s="202" t="s">
        <v>72</v>
      </c>
      <c r="AU279" s="202" t="s">
        <v>81</v>
      </c>
      <c r="AY279" s="201" t="s">
        <v>124</v>
      </c>
      <c r="BK279" s="203">
        <f>SUM(BK280:BK294)</f>
        <v>0</v>
      </c>
    </row>
    <row r="280" s="2" customFormat="1" ht="16.5" customHeight="1">
      <c r="A280" s="40"/>
      <c r="B280" s="41"/>
      <c r="C280" s="206" t="s">
        <v>463</v>
      </c>
      <c r="D280" s="206" t="s">
        <v>126</v>
      </c>
      <c r="E280" s="207" t="s">
        <v>690</v>
      </c>
      <c r="F280" s="208" t="s">
        <v>691</v>
      </c>
      <c r="G280" s="209" t="s">
        <v>692</v>
      </c>
      <c r="H280" s="210">
        <v>15</v>
      </c>
      <c r="I280" s="211"/>
      <c r="J280" s="212">
        <f>ROUND(I280*H280,1)</f>
        <v>0</v>
      </c>
      <c r="K280" s="208" t="s">
        <v>19</v>
      </c>
      <c r="L280" s="46"/>
      <c r="M280" s="213" t="s">
        <v>19</v>
      </c>
      <c r="N280" s="214" t="s">
        <v>44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693</v>
      </c>
      <c r="AT280" s="217" t="s">
        <v>126</v>
      </c>
      <c r="AU280" s="217" t="s">
        <v>83</v>
      </c>
      <c r="AY280" s="19" t="s">
        <v>124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81</v>
      </c>
      <c r="BK280" s="218">
        <f>ROUND(I280*H280,1)</f>
        <v>0</v>
      </c>
      <c r="BL280" s="19" t="s">
        <v>693</v>
      </c>
      <c r="BM280" s="217" t="s">
        <v>694</v>
      </c>
    </row>
    <row r="281" s="13" customFormat="1">
      <c r="A281" s="13"/>
      <c r="B281" s="224"/>
      <c r="C281" s="225"/>
      <c r="D281" s="226" t="s">
        <v>135</v>
      </c>
      <c r="E281" s="227" t="s">
        <v>19</v>
      </c>
      <c r="F281" s="228" t="s">
        <v>695</v>
      </c>
      <c r="G281" s="225"/>
      <c r="H281" s="227" t="s">
        <v>19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135</v>
      </c>
      <c r="AU281" s="234" t="s">
        <v>83</v>
      </c>
      <c r="AV281" s="13" t="s">
        <v>81</v>
      </c>
      <c r="AW281" s="13" t="s">
        <v>33</v>
      </c>
      <c r="AX281" s="13" t="s">
        <v>73</v>
      </c>
      <c r="AY281" s="234" t="s">
        <v>124</v>
      </c>
    </row>
    <row r="282" s="14" customFormat="1">
      <c r="A282" s="14"/>
      <c r="B282" s="235"/>
      <c r="C282" s="236"/>
      <c r="D282" s="226" t="s">
        <v>135</v>
      </c>
      <c r="E282" s="237" t="s">
        <v>19</v>
      </c>
      <c r="F282" s="238" t="s">
        <v>224</v>
      </c>
      <c r="G282" s="236"/>
      <c r="H282" s="239">
        <v>15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135</v>
      </c>
      <c r="AU282" s="245" t="s">
        <v>83</v>
      </c>
      <c r="AV282" s="14" t="s">
        <v>83</v>
      </c>
      <c r="AW282" s="14" t="s">
        <v>33</v>
      </c>
      <c r="AX282" s="14" t="s">
        <v>81</v>
      </c>
      <c r="AY282" s="245" t="s">
        <v>124</v>
      </c>
    </row>
    <row r="283" s="2" customFormat="1" ht="16.5" customHeight="1">
      <c r="A283" s="40"/>
      <c r="B283" s="41"/>
      <c r="C283" s="206" t="s">
        <v>467</v>
      </c>
      <c r="D283" s="206" t="s">
        <v>126</v>
      </c>
      <c r="E283" s="207" t="s">
        <v>697</v>
      </c>
      <c r="F283" s="208" t="s">
        <v>698</v>
      </c>
      <c r="G283" s="209" t="s">
        <v>692</v>
      </c>
      <c r="H283" s="210">
        <v>15</v>
      </c>
      <c r="I283" s="211"/>
      <c r="J283" s="212">
        <f>ROUND(I283*H283,1)</f>
        <v>0</v>
      </c>
      <c r="K283" s="208" t="s">
        <v>19</v>
      </c>
      <c r="L283" s="46"/>
      <c r="M283" s="213" t="s">
        <v>19</v>
      </c>
      <c r="N283" s="214" t="s">
        <v>44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693</v>
      </c>
      <c r="AT283" s="217" t="s">
        <v>126</v>
      </c>
      <c r="AU283" s="217" t="s">
        <v>83</v>
      </c>
      <c r="AY283" s="19" t="s">
        <v>124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81</v>
      </c>
      <c r="BK283" s="218">
        <f>ROUND(I283*H283,1)</f>
        <v>0</v>
      </c>
      <c r="BL283" s="19" t="s">
        <v>693</v>
      </c>
      <c r="BM283" s="217" t="s">
        <v>699</v>
      </c>
    </row>
    <row r="284" s="13" customFormat="1">
      <c r="A284" s="13"/>
      <c r="B284" s="224"/>
      <c r="C284" s="225"/>
      <c r="D284" s="226" t="s">
        <v>135</v>
      </c>
      <c r="E284" s="227" t="s">
        <v>19</v>
      </c>
      <c r="F284" s="228" t="s">
        <v>695</v>
      </c>
      <c r="G284" s="225"/>
      <c r="H284" s="227" t="s">
        <v>19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135</v>
      </c>
      <c r="AU284" s="234" t="s">
        <v>83</v>
      </c>
      <c r="AV284" s="13" t="s">
        <v>81</v>
      </c>
      <c r="AW284" s="13" t="s">
        <v>33</v>
      </c>
      <c r="AX284" s="13" t="s">
        <v>73</v>
      </c>
      <c r="AY284" s="234" t="s">
        <v>124</v>
      </c>
    </row>
    <row r="285" s="14" customFormat="1">
      <c r="A285" s="14"/>
      <c r="B285" s="235"/>
      <c r="C285" s="236"/>
      <c r="D285" s="226" t="s">
        <v>135</v>
      </c>
      <c r="E285" s="237" t="s">
        <v>19</v>
      </c>
      <c r="F285" s="238" t="s">
        <v>224</v>
      </c>
      <c r="G285" s="236"/>
      <c r="H285" s="239">
        <v>15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135</v>
      </c>
      <c r="AU285" s="245" t="s">
        <v>83</v>
      </c>
      <c r="AV285" s="14" t="s">
        <v>83</v>
      </c>
      <c r="AW285" s="14" t="s">
        <v>33</v>
      </c>
      <c r="AX285" s="14" t="s">
        <v>81</v>
      </c>
      <c r="AY285" s="245" t="s">
        <v>124</v>
      </c>
    </row>
    <row r="286" s="2" customFormat="1" ht="16.5" customHeight="1">
      <c r="A286" s="40"/>
      <c r="B286" s="41"/>
      <c r="C286" s="206" t="s">
        <v>471</v>
      </c>
      <c r="D286" s="206" t="s">
        <v>126</v>
      </c>
      <c r="E286" s="207" t="s">
        <v>701</v>
      </c>
      <c r="F286" s="208" t="s">
        <v>702</v>
      </c>
      <c r="G286" s="209" t="s">
        <v>692</v>
      </c>
      <c r="H286" s="210">
        <v>15</v>
      </c>
      <c r="I286" s="211"/>
      <c r="J286" s="212">
        <f>ROUND(I286*H286,1)</f>
        <v>0</v>
      </c>
      <c r="K286" s="208" t="s">
        <v>19</v>
      </c>
      <c r="L286" s="46"/>
      <c r="M286" s="213" t="s">
        <v>19</v>
      </c>
      <c r="N286" s="214" t="s">
        <v>44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693</v>
      </c>
      <c r="AT286" s="217" t="s">
        <v>126</v>
      </c>
      <c r="AU286" s="217" t="s">
        <v>83</v>
      </c>
      <c r="AY286" s="19" t="s">
        <v>124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81</v>
      </c>
      <c r="BK286" s="218">
        <f>ROUND(I286*H286,1)</f>
        <v>0</v>
      </c>
      <c r="BL286" s="19" t="s">
        <v>693</v>
      </c>
      <c r="BM286" s="217" t="s">
        <v>703</v>
      </c>
    </row>
    <row r="287" s="13" customFormat="1">
      <c r="A287" s="13"/>
      <c r="B287" s="224"/>
      <c r="C287" s="225"/>
      <c r="D287" s="226" t="s">
        <v>135</v>
      </c>
      <c r="E287" s="227" t="s">
        <v>19</v>
      </c>
      <c r="F287" s="228" t="s">
        <v>695</v>
      </c>
      <c r="G287" s="225"/>
      <c r="H287" s="227" t="s">
        <v>19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135</v>
      </c>
      <c r="AU287" s="234" t="s">
        <v>83</v>
      </c>
      <c r="AV287" s="13" t="s">
        <v>81</v>
      </c>
      <c r="AW287" s="13" t="s">
        <v>33</v>
      </c>
      <c r="AX287" s="13" t="s">
        <v>73</v>
      </c>
      <c r="AY287" s="234" t="s">
        <v>124</v>
      </c>
    </row>
    <row r="288" s="14" customFormat="1">
      <c r="A288" s="14"/>
      <c r="B288" s="235"/>
      <c r="C288" s="236"/>
      <c r="D288" s="226" t="s">
        <v>135</v>
      </c>
      <c r="E288" s="237" t="s">
        <v>19</v>
      </c>
      <c r="F288" s="238" t="s">
        <v>224</v>
      </c>
      <c r="G288" s="236"/>
      <c r="H288" s="239">
        <v>15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135</v>
      </c>
      <c r="AU288" s="245" t="s">
        <v>83</v>
      </c>
      <c r="AV288" s="14" t="s">
        <v>83</v>
      </c>
      <c r="AW288" s="14" t="s">
        <v>33</v>
      </c>
      <c r="AX288" s="14" t="s">
        <v>81</v>
      </c>
      <c r="AY288" s="245" t="s">
        <v>124</v>
      </c>
    </row>
    <row r="289" s="2" customFormat="1" ht="16.5" customHeight="1">
      <c r="A289" s="40"/>
      <c r="B289" s="41"/>
      <c r="C289" s="206" t="s">
        <v>475</v>
      </c>
      <c r="D289" s="206" t="s">
        <v>126</v>
      </c>
      <c r="E289" s="207" t="s">
        <v>705</v>
      </c>
      <c r="F289" s="208" t="s">
        <v>706</v>
      </c>
      <c r="G289" s="209" t="s">
        <v>692</v>
      </c>
      <c r="H289" s="210">
        <v>15</v>
      </c>
      <c r="I289" s="211"/>
      <c r="J289" s="212">
        <f>ROUND(I289*H289,1)</f>
        <v>0</v>
      </c>
      <c r="K289" s="208" t="s">
        <v>19</v>
      </c>
      <c r="L289" s="46"/>
      <c r="M289" s="213" t="s">
        <v>19</v>
      </c>
      <c r="N289" s="214" t="s">
        <v>44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693</v>
      </c>
      <c r="AT289" s="217" t="s">
        <v>126</v>
      </c>
      <c r="AU289" s="217" t="s">
        <v>83</v>
      </c>
      <c r="AY289" s="19" t="s">
        <v>124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81</v>
      </c>
      <c r="BK289" s="218">
        <f>ROUND(I289*H289,1)</f>
        <v>0</v>
      </c>
      <c r="BL289" s="19" t="s">
        <v>693</v>
      </c>
      <c r="BM289" s="217" t="s">
        <v>707</v>
      </c>
    </row>
    <row r="290" s="13" customFormat="1">
      <c r="A290" s="13"/>
      <c r="B290" s="224"/>
      <c r="C290" s="225"/>
      <c r="D290" s="226" t="s">
        <v>135</v>
      </c>
      <c r="E290" s="227" t="s">
        <v>19</v>
      </c>
      <c r="F290" s="228" t="s">
        <v>695</v>
      </c>
      <c r="G290" s="225"/>
      <c r="H290" s="227" t="s">
        <v>19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135</v>
      </c>
      <c r="AU290" s="234" t="s">
        <v>83</v>
      </c>
      <c r="AV290" s="13" t="s">
        <v>81</v>
      </c>
      <c r="AW290" s="13" t="s">
        <v>33</v>
      </c>
      <c r="AX290" s="13" t="s">
        <v>73</v>
      </c>
      <c r="AY290" s="234" t="s">
        <v>124</v>
      </c>
    </row>
    <row r="291" s="14" customFormat="1">
      <c r="A291" s="14"/>
      <c r="B291" s="235"/>
      <c r="C291" s="236"/>
      <c r="D291" s="226" t="s">
        <v>135</v>
      </c>
      <c r="E291" s="237" t="s">
        <v>19</v>
      </c>
      <c r="F291" s="238" t="s">
        <v>224</v>
      </c>
      <c r="G291" s="236"/>
      <c r="H291" s="239">
        <v>15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135</v>
      </c>
      <c r="AU291" s="245" t="s">
        <v>83</v>
      </c>
      <c r="AV291" s="14" t="s">
        <v>83</v>
      </c>
      <c r="AW291" s="14" t="s">
        <v>33</v>
      </c>
      <c r="AX291" s="14" t="s">
        <v>81</v>
      </c>
      <c r="AY291" s="245" t="s">
        <v>124</v>
      </c>
    </row>
    <row r="292" s="2" customFormat="1" ht="16.5" customHeight="1">
      <c r="A292" s="40"/>
      <c r="B292" s="41"/>
      <c r="C292" s="206" t="s">
        <v>479</v>
      </c>
      <c r="D292" s="206" t="s">
        <v>126</v>
      </c>
      <c r="E292" s="207" t="s">
        <v>709</v>
      </c>
      <c r="F292" s="208" t="s">
        <v>710</v>
      </c>
      <c r="G292" s="209" t="s">
        <v>692</v>
      </c>
      <c r="H292" s="210">
        <v>15</v>
      </c>
      <c r="I292" s="211"/>
      <c r="J292" s="212">
        <f>ROUND(I292*H292,1)</f>
        <v>0</v>
      </c>
      <c r="K292" s="208" t="s">
        <v>19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693</v>
      </c>
      <c r="AT292" s="217" t="s">
        <v>126</v>
      </c>
      <c r="AU292" s="217" t="s">
        <v>83</v>
      </c>
      <c r="AY292" s="19" t="s">
        <v>124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81</v>
      </c>
      <c r="BK292" s="218">
        <f>ROUND(I292*H292,1)</f>
        <v>0</v>
      </c>
      <c r="BL292" s="19" t="s">
        <v>693</v>
      </c>
      <c r="BM292" s="217" t="s">
        <v>711</v>
      </c>
    </row>
    <row r="293" s="13" customFormat="1">
      <c r="A293" s="13"/>
      <c r="B293" s="224"/>
      <c r="C293" s="225"/>
      <c r="D293" s="226" t="s">
        <v>135</v>
      </c>
      <c r="E293" s="227" t="s">
        <v>19</v>
      </c>
      <c r="F293" s="228" t="s">
        <v>712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135</v>
      </c>
      <c r="AU293" s="234" t="s">
        <v>83</v>
      </c>
      <c r="AV293" s="13" t="s">
        <v>81</v>
      </c>
      <c r="AW293" s="13" t="s">
        <v>33</v>
      </c>
      <c r="AX293" s="13" t="s">
        <v>73</v>
      </c>
      <c r="AY293" s="234" t="s">
        <v>124</v>
      </c>
    </row>
    <row r="294" s="14" customFormat="1">
      <c r="A294" s="14"/>
      <c r="B294" s="235"/>
      <c r="C294" s="236"/>
      <c r="D294" s="226" t="s">
        <v>135</v>
      </c>
      <c r="E294" s="237" t="s">
        <v>19</v>
      </c>
      <c r="F294" s="238" t="s">
        <v>224</v>
      </c>
      <c r="G294" s="236"/>
      <c r="H294" s="239">
        <v>15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135</v>
      </c>
      <c r="AU294" s="245" t="s">
        <v>83</v>
      </c>
      <c r="AV294" s="14" t="s">
        <v>83</v>
      </c>
      <c r="AW294" s="14" t="s">
        <v>33</v>
      </c>
      <c r="AX294" s="14" t="s">
        <v>81</v>
      </c>
      <c r="AY294" s="245" t="s">
        <v>124</v>
      </c>
    </row>
    <row r="295" s="12" customFormat="1" ht="22.8" customHeight="1">
      <c r="A295" s="12"/>
      <c r="B295" s="190"/>
      <c r="C295" s="191"/>
      <c r="D295" s="192" t="s">
        <v>72</v>
      </c>
      <c r="E295" s="204" t="s">
        <v>713</v>
      </c>
      <c r="F295" s="204" t="s">
        <v>714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SUM(P296:P302)</f>
        <v>0</v>
      </c>
      <c r="Q295" s="198"/>
      <c r="R295" s="199">
        <f>SUM(R296:R302)</f>
        <v>0</v>
      </c>
      <c r="S295" s="198"/>
      <c r="T295" s="200">
        <f>SUM(T296:T302)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159</v>
      </c>
      <c r="AT295" s="202" t="s">
        <v>72</v>
      </c>
      <c r="AU295" s="202" t="s">
        <v>81</v>
      </c>
      <c r="AY295" s="201" t="s">
        <v>124</v>
      </c>
      <c r="BK295" s="203">
        <f>SUM(BK296:BK302)</f>
        <v>0</v>
      </c>
    </row>
    <row r="296" s="2" customFormat="1" ht="16.5" customHeight="1">
      <c r="A296" s="40"/>
      <c r="B296" s="41"/>
      <c r="C296" s="206" t="s">
        <v>483</v>
      </c>
      <c r="D296" s="206" t="s">
        <v>126</v>
      </c>
      <c r="E296" s="207" t="s">
        <v>716</v>
      </c>
      <c r="F296" s="208" t="s">
        <v>717</v>
      </c>
      <c r="G296" s="209" t="s">
        <v>614</v>
      </c>
      <c r="H296" s="210">
        <v>1</v>
      </c>
      <c r="I296" s="211"/>
      <c r="J296" s="212">
        <f>ROUND(I296*H296,1)</f>
        <v>0</v>
      </c>
      <c r="K296" s="208" t="s">
        <v>19</v>
      </c>
      <c r="L296" s="46"/>
      <c r="M296" s="213" t="s">
        <v>19</v>
      </c>
      <c r="N296" s="214" t="s">
        <v>44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693</v>
      </c>
      <c r="AT296" s="217" t="s">
        <v>126</v>
      </c>
      <c r="AU296" s="217" t="s">
        <v>83</v>
      </c>
      <c r="AY296" s="19" t="s">
        <v>124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81</v>
      </c>
      <c r="BK296" s="218">
        <f>ROUND(I296*H296,1)</f>
        <v>0</v>
      </c>
      <c r="BL296" s="19" t="s">
        <v>693</v>
      </c>
      <c r="BM296" s="217" t="s">
        <v>718</v>
      </c>
    </row>
    <row r="297" s="2" customFormat="1" ht="16.5" customHeight="1">
      <c r="A297" s="40"/>
      <c r="B297" s="41"/>
      <c r="C297" s="206" t="s">
        <v>487</v>
      </c>
      <c r="D297" s="206" t="s">
        <v>126</v>
      </c>
      <c r="E297" s="207" t="s">
        <v>720</v>
      </c>
      <c r="F297" s="208" t="s">
        <v>721</v>
      </c>
      <c r="G297" s="209" t="s">
        <v>722</v>
      </c>
      <c r="H297" s="210">
        <v>1</v>
      </c>
      <c r="I297" s="211"/>
      <c r="J297" s="212">
        <f>ROUND(I297*H297,1)</f>
        <v>0</v>
      </c>
      <c r="K297" s="208" t="s">
        <v>19</v>
      </c>
      <c r="L297" s="46"/>
      <c r="M297" s="213" t="s">
        <v>19</v>
      </c>
      <c r="N297" s="214" t="s">
        <v>44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693</v>
      </c>
      <c r="AT297" s="217" t="s">
        <v>126</v>
      </c>
      <c r="AU297" s="217" t="s">
        <v>83</v>
      </c>
      <c r="AY297" s="19" t="s">
        <v>124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81</v>
      </c>
      <c r="BK297" s="218">
        <f>ROUND(I297*H297,1)</f>
        <v>0</v>
      </c>
      <c r="BL297" s="19" t="s">
        <v>693</v>
      </c>
      <c r="BM297" s="217" t="s">
        <v>723</v>
      </c>
    </row>
    <row r="298" s="14" customFormat="1">
      <c r="A298" s="14"/>
      <c r="B298" s="235"/>
      <c r="C298" s="236"/>
      <c r="D298" s="226" t="s">
        <v>135</v>
      </c>
      <c r="E298" s="237" t="s">
        <v>19</v>
      </c>
      <c r="F298" s="238" t="s">
        <v>81</v>
      </c>
      <c r="G298" s="236"/>
      <c r="H298" s="239">
        <v>1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135</v>
      </c>
      <c r="AU298" s="245" t="s">
        <v>83</v>
      </c>
      <c r="AV298" s="14" t="s">
        <v>83</v>
      </c>
      <c r="AW298" s="14" t="s">
        <v>33</v>
      </c>
      <c r="AX298" s="14" t="s">
        <v>81</v>
      </c>
      <c r="AY298" s="245" t="s">
        <v>124</v>
      </c>
    </row>
    <row r="299" s="2" customFormat="1" ht="16.5" customHeight="1">
      <c r="A299" s="40"/>
      <c r="B299" s="41"/>
      <c r="C299" s="206" t="s">
        <v>492</v>
      </c>
      <c r="D299" s="206" t="s">
        <v>126</v>
      </c>
      <c r="E299" s="207" t="s">
        <v>725</v>
      </c>
      <c r="F299" s="208" t="s">
        <v>726</v>
      </c>
      <c r="G299" s="209" t="s">
        <v>722</v>
      </c>
      <c r="H299" s="210">
        <v>1</v>
      </c>
      <c r="I299" s="211"/>
      <c r="J299" s="212">
        <f>ROUND(I299*H299,1)</f>
        <v>0</v>
      </c>
      <c r="K299" s="208" t="s">
        <v>19</v>
      </c>
      <c r="L299" s="46"/>
      <c r="M299" s="213" t="s">
        <v>19</v>
      </c>
      <c r="N299" s="214" t="s">
        <v>44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693</v>
      </c>
      <c r="AT299" s="217" t="s">
        <v>126</v>
      </c>
      <c r="AU299" s="217" t="s">
        <v>83</v>
      </c>
      <c r="AY299" s="19" t="s">
        <v>124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81</v>
      </c>
      <c r="BK299" s="218">
        <f>ROUND(I299*H299,1)</f>
        <v>0</v>
      </c>
      <c r="BL299" s="19" t="s">
        <v>693</v>
      </c>
      <c r="BM299" s="217" t="s">
        <v>727</v>
      </c>
    </row>
    <row r="300" s="13" customFormat="1">
      <c r="A300" s="13"/>
      <c r="B300" s="224"/>
      <c r="C300" s="225"/>
      <c r="D300" s="226" t="s">
        <v>135</v>
      </c>
      <c r="E300" s="227" t="s">
        <v>19</v>
      </c>
      <c r="F300" s="228" t="s">
        <v>728</v>
      </c>
      <c r="G300" s="225"/>
      <c r="H300" s="227" t="s">
        <v>19</v>
      </c>
      <c r="I300" s="229"/>
      <c r="J300" s="225"/>
      <c r="K300" s="225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135</v>
      </c>
      <c r="AU300" s="234" t="s">
        <v>83</v>
      </c>
      <c r="AV300" s="13" t="s">
        <v>81</v>
      </c>
      <c r="AW300" s="13" t="s">
        <v>33</v>
      </c>
      <c r="AX300" s="13" t="s">
        <v>73</v>
      </c>
      <c r="AY300" s="234" t="s">
        <v>124</v>
      </c>
    </row>
    <row r="301" s="14" customFormat="1">
      <c r="A301" s="14"/>
      <c r="B301" s="235"/>
      <c r="C301" s="236"/>
      <c r="D301" s="226" t="s">
        <v>135</v>
      </c>
      <c r="E301" s="237" t="s">
        <v>19</v>
      </c>
      <c r="F301" s="238" t="s">
        <v>81</v>
      </c>
      <c r="G301" s="236"/>
      <c r="H301" s="239">
        <v>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135</v>
      </c>
      <c r="AU301" s="245" t="s">
        <v>83</v>
      </c>
      <c r="AV301" s="14" t="s">
        <v>83</v>
      </c>
      <c r="AW301" s="14" t="s">
        <v>33</v>
      </c>
      <c r="AX301" s="14" t="s">
        <v>81</v>
      </c>
      <c r="AY301" s="245" t="s">
        <v>124</v>
      </c>
    </row>
    <row r="302" s="2" customFormat="1" ht="16.5" customHeight="1">
      <c r="A302" s="40"/>
      <c r="B302" s="41"/>
      <c r="C302" s="206" t="s">
        <v>497</v>
      </c>
      <c r="D302" s="206" t="s">
        <v>126</v>
      </c>
      <c r="E302" s="207" t="s">
        <v>730</v>
      </c>
      <c r="F302" s="208" t="s">
        <v>731</v>
      </c>
      <c r="G302" s="209" t="s">
        <v>420</v>
      </c>
      <c r="H302" s="210">
        <v>1</v>
      </c>
      <c r="I302" s="211"/>
      <c r="J302" s="212">
        <f>ROUND(I302*H302,1)</f>
        <v>0</v>
      </c>
      <c r="K302" s="208" t="s">
        <v>19</v>
      </c>
      <c r="L302" s="46"/>
      <c r="M302" s="213" t="s">
        <v>19</v>
      </c>
      <c r="N302" s="214" t="s">
        <v>44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693</v>
      </c>
      <c r="AT302" s="217" t="s">
        <v>126</v>
      </c>
      <c r="AU302" s="217" t="s">
        <v>83</v>
      </c>
      <c r="AY302" s="19" t="s">
        <v>124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81</v>
      </c>
      <c r="BK302" s="218">
        <f>ROUND(I302*H302,1)</f>
        <v>0</v>
      </c>
      <c r="BL302" s="19" t="s">
        <v>693</v>
      </c>
      <c r="BM302" s="217" t="s">
        <v>732</v>
      </c>
    </row>
    <row r="303" s="12" customFormat="1" ht="22.8" customHeight="1">
      <c r="A303" s="12"/>
      <c r="B303" s="190"/>
      <c r="C303" s="191"/>
      <c r="D303" s="192" t="s">
        <v>72</v>
      </c>
      <c r="E303" s="204" t="s">
        <v>733</v>
      </c>
      <c r="F303" s="204" t="s">
        <v>734</v>
      </c>
      <c r="G303" s="191"/>
      <c r="H303" s="191"/>
      <c r="I303" s="194"/>
      <c r="J303" s="205">
        <f>BK303</f>
        <v>0</v>
      </c>
      <c r="K303" s="191"/>
      <c r="L303" s="196"/>
      <c r="M303" s="197"/>
      <c r="N303" s="198"/>
      <c r="O303" s="198"/>
      <c r="P303" s="199">
        <f>P304</f>
        <v>0</v>
      </c>
      <c r="Q303" s="198"/>
      <c r="R303" s="199">
        <f>R304</f>
        <v>0</v>
      </c>
      <c r="S303" s="198"/>
      <c r="T303" s="200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1" t="s">
        <v>159</v>
      </c>
      <c r="AT303" s="202" t="s">
        <v>72</v>
      </c>
      <c r="AU303" s="202" t="s">
        <v>81</v>
      </c>
      <c r="AY303" s="201" t="s">
        <v>124</v>
      </c>
      <c r="BK303" s="203">
        <f>BK304</f>
        <v>0</v>
      </c>
    </row>
    <row r="304" s="2" customFormat="1" ht="16.5" customHeight="1">
      <c r="A304" s="40"/>
      <c r="B304" s="41"/>
      <c r="C304" s="206" t="s">
        <v>502</v>
      </c>
      <c r="D304" s="206" t="s">
        <v>126</v>
      </c>
      <c r="E304" s="207" t="s">
        <v>736</v>
      </c>
      <c r="F304" s="208" t="s">
        <v>737</v>
      </c>
      <c r="G304" s="209" t="s">
        <v>614</v>
      </c>
      <c r="H304" s="210">
        <v>4</v>
      </c>
      <c r="I304" s="211"/>
      <c r="J304" s="212">
        <f>ROUND(I304*H304,1)</f>
        <v>0</v>
      </c>
      <c r="K304" s="208" t="s">
        <v>19</v>
      </c>
      <c r="L304" s="46"/>
      <c r="M304" s="267" t="s">
        <v>19</v>
      </c>
      <c r="N304" s="268" t="s">
        <v>44</v>
      </c>
      <c r="O304" s="269"/>
      <c r="P304" s="270">
        <f>O304*H304</f>
        <v>0</v>
      </c>
      <c r="Q304" s="270">
        <v>0</v>
      </c>
      <c r="R304" s="270">
        <f>Q304*H304</f>
        <v>0</v>
      </c>
      <c r="S304" s="270">
        <v>0</v>
      </c>
      <c r="T304" s="271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693</v>
      </c>
      <c r="AT304" s="217" t="s">
        <v>126</v>
      </c>
      <c r="AU304" s="217" t="s">
        <v>83</v>
      </c>
      <c r="AY304" s="19" t="s">
        <v>124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81</v>
      </c>
      <c r="BK304" s="218">
        <f>ROUND(I304*H304,1)</f>
        <v>0</v>
      </c>
      <c r="BL304" s="19" t="s">
        <v>693</v>
      </c>
      <c r="BM304" s="217" t="s">
        <v>738</v>
      </c>
    </row>
    <row r="305" s="2" customFormat="1" ht="6.96" customHeight="1">
      <c r="A305" s="40"/>
      <c r="B305" s="61"/>
      <c r="C305" s="62"/>
      <c r="D305" s="62"/>
      <c r="E305" s="62"/>
      <c r="F305" s="62"/>
      <c r="G305" s="62"/>
      <c r="H305" s="62"/>
      <c r="I305" s="62"/>
      <c r="J305" s="62"/>
      <c r="K305" s="62"/>
      <c r="L305" s="46"/>
      <c r="M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</sheetData>
  <sheetProtection sheet="1" autoFilter="0" formatColumns="0" formatRows="0" objects="1" scenarios="1" spinCount="100000" saltValue="Z/amM+8X2J082ZEeSty7oaLHwVLaKF18McHRPEWw/OvFggulM5CRGvqJS/L4ptgQSRhTdORa05QQAaH09kzDTA==" hashValue="iJ6c+nH9tz7IAUaO44/eP6ShMzGbvScUT9X9w8qnf1l6/V6W5q8/vU78KycPZYDHt0yvyPPYuEm0Q8VC/7Xx5w==" algorithmName="SHA-512" password="CC35"/>
  <autoFilter ref="C90:K30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113106171"/>
    <hyperlink ref="F99" r:id="rId2" display="https://podminky.urs.cz/item/CS_URS_2024_02/113107223"/>
    <hyperlink ref="F106" r:id="rId3" display="https://podminky.urs.cz/item/CS_URS_2024_02/113107242"/>
    <hyperlink ref="F111" r:id="rId4" display="https://podminky.urs.cz/item/CS_URS_2024_02/113201112"/>
    <hyperlink ref="F118" r:id="rId5" display="https://podminky.urs.cz/item/CS_URS_2024_02/121151103"/>
    <hyperlink ref="F120" r:id="rId6" display="https://podminky.urs.cz/item/CS_URS_2024_02/122211101"/>
    <hyperlink ref="F123" r:id="rId7" display="https://podminky.urs.cz/item/CS_URS_2024_02/122251101"/>
    <hyperlink ref="F126" r:id="rId8" display="https://podminky.urs.cz/item/CS_URS_2024_02/122311101"/>
    <hyperlink ref="F129" r:id="rId9" display="https://podminky.urs.cz/item/CS_URS_2024_02/122351101"/>
    <hyperlink ref="F132" r:id="rId10" display="https://podminky.urs.cz/item/CS_URS_2024_02/162751117"/>
    <hyperlink ref="F137" r:id="rId11" display="https://podminky.urs.cz/item/CS_URS_2024_02/162751119"/>
    <hyperlink ref="F140" r:id="rId12" display="https://podminky.urs.cz/item/CS_URS_2024_02/167151101"/>
    <hyperlink ref="F143" r:id="rId13" display="https://podminky.urs.cz/item/CS_URS_2024_02/171251201"/>
    <hyperlink ref="F147" r:id="rId14" display="https://podminky.urs.cz/item/CS_URS_2024_02/171201231"/>
    <hyperlink ref="F150" r:id="rId15" display="https://podminky.urs.cz/item/CS_URS_2024_02/171152501"/>
    <hyperlink ref="F153" r:id="rId16" display="https://podminky.urs.cz/item/CS_URS_2024_02/181411131"/>
    <hyperlink ref="F158" r:id="rId17" display="https://podminky.urs.cz/item/CS_URS_2024_02/182303111"/>
    <hyperlink ref="F165" r:id="rId18" display="https://podminky.urs.cz/item/CS_URS_2024_02/564851111"/>
    <hyperlink ref="F173" r:id="rId19" display="https://podminky.urs.cz/item/CS_URS_2024_02/565135111"/>
    <hyperlink ref="F177" r:id="rId20" display="https://podminky.urs.cz/item/CS_URS_2024_02/573231106"/>
    <hyperlink ref="F182" r:id="rId21" display="https://podminky.urs.cz/item/CS_URS_2024_02/573231111"/>
    <hyperlink ref="F187" r:id="rId22" display="https://podminky.urs.cz/item/CS_URS_2024_02/577134111"/>
    <hyperlink ref="F191" r:id="rId23" display="https://podminky.urs.cz/item/CS_URS_2024_02/577155132"/>
    <hyperlink ref="F195" r:id="rId24" display="https://podminky.urs.cz/item/CS_URS_2024_02/596211112"/>
    <hyperlink ref="F205" r:id="rId25" display="https://podminky.urs.cz/item/CS_URS_2024_02/596211114"/>
    <hyperlink ref="F217" r:id="rId26" display="https://podminky.urs.cz/item/CS_URS_2024_02/915221112"/>
    <hyperlink ref="F219" r:id="rId27" display="https://podminky.urs.cz/item/CS_URS_2024_02/915221122"/>
    <hyperlink ref="F221" r:id="rId28" display="https://podminky.urs.cz/item/CS_URS_2024_02/915231112"/>
    <hyperlink ref="F223" r:id="rId29" display="https://podminky.urs.cz/item/CS_URS_2024_02/915611111"/>
    <hyperlink ref="F225" r:id="rId30" display="https://podminky.urs.cz/item/CS_URS_2024_02/915621111"/>
    <hyperlink ref="F227" r:id="rId31" display="https://podminky.urs.cz/item/CS_URS_2024_02/916131213"/>
    <hyperlink ref="F248" r:id="rId32" display="https://podminky.urs.cz/item/CS_URS_2024_02/916231213"/>
    <hyperlink ref="F252" r:id="rId33" display="https://podminky.urs.cz/item/CS_URS_2024_02/919735113"/>
    <hyperlink ref="F255" r:id="rId34" display="https://podminky.urs.cz/item/CS_URS_2024_02/997221571"/>
    <hyperlink ref="F257" r:id="rId35" display="https://podminky.urs.cz/item/CS_URS_2024_02/997221579"/>
    <hyperlink ref="F260" r:id="rId36" display="https://podminky.urs.cz/item/CS_URS_2024_02/997221612"/>
    <hyperlink ref="F262" r:id="rId37" display="https://podminky.urs.cz/item/CS_URS_2024_02/997221615"/>
    <hyperlink ref="F265" r:id="rId38" display="https://podminky.urs.cz/item/CS_URS_2024_02/997221645"/>
    <hyperlink ref="F268" r:id="rId39" display="https://podminky.urs.cz/item/CS_URS_2024_02/997221655"/>
    <hyperlink ref="F272" r:id="rId40" display="https://podminky.urs.cz/item/CS_URS_2024_02/998225111"/>
    <hyperlink ref="F274" r:id="rId41" display="https://podminky.urs.cz/item/CS_URS_2024_02/998225194"/>
    <hyperlink ref="F277" r:id="rId42" display="https://podminky.urs.cz/item/CS_URS_2024_02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K1904 Stavební úpravy komunikací a VO v ul. Ladova v Litvínově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11. 8. 2021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ROUND((SUM(BE96:BE233)),  2)</f>
        <v>0</v>
      </c>
      <c r="G33" s="40"/>
      <c r="H33" s="40"/>
      <c r="I33" s="150">
        <v>0.20999999999999999</v>
      </c>
      <c r="J33" s="149">
        <f>ROUND(((SUM(BE96:BE233))*I33),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ROUND((SUM(BF96:BF233)),  2)</f>
        <v>0</v>
      </c>
      <c r="G34" s="40"/>
      <c r="H34" s="40"/>
      <c r="I34" s="150">
        <v>0.12</v>
      </c>
      <c r="J34" s="149">
        <f>ROUND(((SUM(BF96:BF233))*I34),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ROUND((SUM(BG96:BG233)),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ROUND((SUM(BH96:BH233)),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ROUND((SUM(BI96:BI233)),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K1904 Stavební úpravy komunikací a VO v ul. Ladova v Litvínově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401 - Veřejné osvětlení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11. 8. 2021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Litvínov</v>
      </c>
      <c r="G54" s="42"/>
      <c r="H54" s="42"/>
      <c r="I54" s="34" t="s">
        <v>31</v>
      </c>
      <c r="J54" s="38" t="str">
        <f>E21</f>
        <v>NE2D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Lukáš Novák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J98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</v>
      </c>
      <c r="E62" s="176"/>
      <c r="F62" s="176"/>
      <c r="G62" s="176"/>
      <c r="H62" s="176"/>
      <c r="I62" s="176"/>
      <c r="J62" s="177">
        <f>J135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100</v>
      </c>
      <c r="E63" s="176"/>
      <c r="F63" s="176"/>
      <c r="G63" s="176"/>
      <c r="H63" s="176"/>
      <c r="I63" s="176"/>
      <c r="J63" s="177">
        <f>J145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101</v>
      </c>
      <c r="E64" s="176"/>
      <c r="F64" s="176"/>
      <c r="G64" s="176"/>
      <c r="H64" s="176"/>
      <c r="I64" s="176"/>
      <c r="J64" s="177">
        <f>J147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J150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103</v>
      </c>
      <c r="E66" s="176"/>
      <c r="F66" s="176"/>
      <c r="G66" s="176"/>
      <c r="H66" s="176"/>
      <c r="I66" s="176"/>
      <c r="J66" s="177">
        <f>J162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789</v>
      </c>
      <c r="E67" s="170"/>
      <c r="F67" s="170"/>
      <c r="G67" s="170"/>
      <c r="H67" s="170"/>
      <c r="I67" s="170"/>
      <c r="J67" s="171">
        <f>J165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790</v>
      </c>
      <c r="E68" s="176"/>
      <c r="F68" s="176"/>
      <c r="G68" s="176"/>
      <c r="H68" s="176"/>
      <c r="I68" s="176"/>
      <c r="J68" s="177">
        <f>J166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791</v>
      </c>
      <c r="E69" s="170"/>
      <c r="F69" s="170"/>
      <c r="G69" s="170"/>
      <c r="H69" s="170"/>
      <c r="I69" s="170"/>
      <c r="J69" s="171">
        <f>J173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792</v>
      </c>
      <c r="E70" s="176"/>
      <c r="F70" s="176"/>
      <c r="G70" s="176"/>
      <c r="H70" s="176"/>
      <c r="I70" s="176"/>
      <c r="J70" s="177">
        <f>J174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793</v>
      </c>
      <c r="E71" s="176"/>
      <c r="F71" s="176"/>
      <c r="G71" s="176"/>
      <c r="H71" s="176"/>
      <c r="I71" s="176"/>
      <c r="J71" s="177">
        <f>J202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7"/>
      <c r="C72" s="168"/>
      <c r="D72" s="169" t="s">
        <v>104</v>
      </c>
      <c r="E72" s="170"/>
      <c r="F72" s="170"/>
      <c r="G72" s="170"/>
      <c r="H72" s="170"/>
      <c r="I72" s="170"/>
      <c r="J72" s="171">
        <f>J213</f>
        <v>0</v>
      </c>
      <c r="K72" s="168"/>
      <c r="L72" s="17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7"/>
      <c r="C73" s="168"/>
      <c r="D73" s="169" t="s">
        <v>105</v>
      </c>
      <c r="E73" s="170"/>
      <c r="F73" s="170"/>
      <c r="G73" s="170"/>
      <c r="H73" s="170"/>
      <c r="I73" s="170"/>
      <c r="J73" s="171">
        <f>J216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3"/>
      <c r="C74" s="174"/>
      <c r="D74" s="175" t="s">
        <v>106</v>
      </c>
      <c r="E74" s="176"/>
      <c r="F74" s="176"/>
      <c r="G74" s="176"/>
      <c r="H74" s="176"/>
      <c r="I74" s="176"/>
      <c r="J74" s="177">
        <f>J217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107</v>
      </c>
      <c r="E75" s="176"/>
      <c r="F75" s="176"/>
      <c r="G75" s="176"/>
      <c r="H75" s="176"/>
      <c r="I75" s="176"/>
      <c r="J75" s="177">
        <f>J230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794</v>
      </c>
      <c r="E76" s="176"/>
      <c r="F76" s="176"/>
      <c r="G76" s="176"/>
      <c r="H76" s="176"/>
      <c r="I76" s="176"/>
      <c r="J76" s="177">
        <f>J232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109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62" t="str">
        <f>E7</f>
        <v>K1904 Stavební úpravy komunikací a VO v ul. Ladova v Litvínově</v>
      </c>
      <c r="F86" s="34"/>
      <c r="G86" s="34"/>
      <c r="H86" s="34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90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SO 401 - Veřejné osvětlení</v>
      </c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 xml:space="preserve"> </v>
      </c>
      <c r="G90" s="42"/>
      <c r="H90" s="42"/>
      <c r="I90" s="34" t="s">
        <v>23</v>
      </c>
      <c r="J90" s="74" t="str">
        <f>IF(J12="","",J12)</f>
        <v>11. 8. 2021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E15</f>
        <v>město Litvínov</v>
      </c>
      <c r="G92" s="42"/>
      <c r="H92" s="42"/>
      <c r="I92" s="34" t="s">
        <v>31</v>
      </c>
      <c r="J92" s="38" t="str">
        <f>E21</f>
        <v>NE2D Projekt s.r.o.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IF(E18="","",E18)</f>
        <v>Vyplň údaj</v>
      </c>
      <c r="G93" s="42"/>
      <c r="H93" s="42"/>
      <c r="I93" s="34" t="s">
        <v>35</v>
      </c>
      <c r="J93" s="38" t="str">
        <f>E24</f>
        <v>Lukáš Novák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9"/>
      <c r="B95" s="180"/>
      <c r="C95" s="181" t="s">
        <v>110</v>
      </c>
      <c r="D95" s="182" t="s">
        <v>58</v>
      </c>
      <c r="E95" s="182" t="s">
        <v>54</v>
      </c>
      <c r="F95" s="182" t="s">
        <v>55</v>
      </c>
      <c r="G95" s="182" t="s">
        <v>111</v>
      </c>
      <c r="H95" s="182" t="s">
        <v>112</v>
      </c>
      <c r="I95" s="182" t="s">
        <v>113</v>
      </c>
      <c r="J95" s="182" t="s">
        <v>94</v>
      </c>
      <c r="K95" s="183" t="s">
        <v>114</v>
      </c>
      <c r="L95" s="184"/>
      <c r="M95" s="94" t="s">
        <v>19</v>
      </c>
      <c r="N95" s="95" t="s">
        <v>43</v>
      </c>
      <c r="O95" s="95" t="s">
        <v>115</v>
      </c>
      <c r="P95" s="95" t="s">
        <v>116</v>
      </c>
      <c r="Q95" s="95" t="s">
        <v>117</v>
      </c>
      <c r="R95" s="95" t="s">
        <v>118</v>
      </c>
      <c r="S95" s="95" t="s">
        <v>119</v>
      </c>
      <c r="T95" s="96" t="s">
        <v>120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</row>
    <row r="96" s="2" customFormat="1" ht="22.8" customHeight="1">
      <c r="A96" s="40"/>
      <c r="B96" s="41"/>
      <c r="C96" s="101" t="s">
        <v>121</v>
      </c>
      <c r="D96" s="42"/>
      <c r="E96" s="42"/>
      <c r="F96" s="42"/>
      <c r="G96" s="42"/>
      <c r="H96" s="42"/>
      <c r="I96" s="42"/>
      <c r="J96" s="185">
        <f>BK96</f>
        <v>0</v>
      </c>
      <c r="K96" s="42"/>
      <c r="L96" s="46"/>
      <c r="M96" s="97"/>
      <c r="N96" s="186"/>
      <c r="O96" s="98"/>
      <c r="P96" s="187">
        <f>P97+P165+P173+P213+P216</f>
        <v>0</v>
      </c>
      <c r="Q96" s="98"/>
      <c r="R96" s="187">
        <f>R97+R165+R173+R213+R216</f>
        <v>135.53538378632001</v>
      </c>
      <c r="S96" s="98"/>
      <c r="T96" s="188">
        <f>T97+T165+T173+T213+T216</f>
        <v>11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95</v>
      </c>
      <c r="BK96" s="189">
        <f>BK97+BK165+BK173+BK213+BK216</f>
        <v>0</v>
      </c>
    </row>
    <row r="97" s="12" customFormat="1" ht="25.92" customHeight="1">
      <c r="A97" s="12"/>
      <c r="B97" s="190"/>
      <c r="C97" s="191"/>
      <c r="D97" s="192" t="s">
        <v>72</v>
      </c>
      <c r="E97" s="193" t="s">
        <v>122</v>
      </c>
      <c r="F97" s="193" t="s">
        <v>123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P98+P135+P145+P147+P150+P162</f>
        <v>0</v>
      </c>
      <c r="Q97" s="198"/>
      <c r="R97" s="199">
        <f>R98+R135+R145+R147+R150+R162</f>
        <v>73.105465800000005</v>
      </c>
      <c r="S97" s="198"/>
      <c r="T97" s="200">
        <f>T98+T135+T145+T147+T150+T162</f>
        <v>11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81</v>
      </c>
      <c r="AT97" s="202" t="s">
        <v>72</v>
      </c>
      <c r="AU97" s="202" t="s">
        <v>73</v>
      </c>
      <c r="AY97" s="201" t="s">
        <v>124</v>
      </c>
      <c r="BK97" s="203">
        <f>BK98+BK135+BK145+BK147+BK150+BK162</f>
        <v>0</v>
      </c>
    </row>
    <row r="98" s="12" customFormat="1" ht="22.8" customHeight="1">
      <c r="A98" s="12"/>
      <c r="B98" s="190"/>
      <c r="C98" s="191"/>
      <c r="D98" s="192" t="s">
        <v>72</v>
      </c>
      <c r="E98" s="204" t="s">
        <v>81</v>
      </c>
      <c r="F98" s="204" t="s">
        <v>125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SUM(P99:P134)</f>
        <v>0</v>
      </c>
      <c r="Q98" s="198"/>
      <c r="R98" s="199">
        <f>SUM(R99:R134)</f>
        <v>59.176000000000002</v>
      </c>
      <c r="S98" s="198"/>
      <c r="T98" s="200">
        <f>SUM(T99:T134)</f>
        <v>11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81</v>
      </c>
      <c r="AT98" s="202" t="s">
        <v>72</v>
      </c>
      <c r="AU98" s="202" t="s">
        <v>81</v>
      </c>
      <c r="AY98" s="201" t="s">
        <v>124</v>
      </c>
      <c r="BK98" s="203">
        <f>SUM(BK99:BK134)</f>
        <v>0</v>
      </c>
    </row>
    <row r="99" s="2" customFormat="1" ht="37.8" customHeight="1">
      <c r="A99" s="40"/>
      <c r="B99" s="41"/>
      <c r="C99" s="206" t="s">
        <v>81</v>
      </c>
      <c r="D99" s="206" t="s">
        <v>126</v>
      </c>
      <c r="E99" s="207" t="s">
        <v>795</v>
      </c>
      <c r="F99" s="208" t="s">
        <v>796</v>
      </c>
      <c r="G99" s="209" t="s">
        <v>129</v>
      </c>
      <c r="H99" s="210">
        <v>20</v>
      </c>
      <c r="I99" s="211"/>
      <c r="J99" s="212">
        <f>ROUND(I99*H99,1)</f>
        <v>0</v>
      </c>
      <c r="K99" s="208" t="s">
        <v>130</v>
      </c>
      <c r="L99" s="46"/>
      <c r="M99" s="213" t="s">
        <v>19</v>
      </c>
      <c r="N99" s="214" t="s">
        <v>44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0.26000000000000001</v>
      </c>
      <c r="T99" s="216">
        <f>S99*H99</f>
        <v>5.2000000000000002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131</v>
      </c>
      <c r="AT99" s="217" t="s">
        <v>126</v>
      </c>
      <c r="AU99" s="217" t="s">
        <v>83</v>
      </c>
      <c r="AY99" s="19" t="s">
        <v>124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81</v>
      </c>
      <c r="BK99" s="218">
        <f>ROUND(I99*H99,1)</f>
        <v>0</v>
      </c>
      <c r="BL99" s="19" t="s">
        <v>131</v>
      </c>
      <c r="BM99" s="217" t="s">
        <v>797</v>
      </c>
    </row>
    <row r="100" s="2" customFormat="1">
      <c r="A100" s="40"/>
      <c r="B100" s="41"/>
      <c r="C100" s="42"/>
      <c r="D100" s="219" t="s">
        <v>133</v>
      </c>
      <c r="E100" s="42"/>
      <c r="F100" s="220" t="s">
        <v>798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133</v>
      </c>
      <c r="AU100" s="19" t="s">
        <v>83</v>
      </c>
    </row>
    <row r="101" s="2" customFormat="1" ht="37.8" customHeight="1">
      <c r="A101" s="40"/>
      <c r="B101" s="41"/>
      <c r="C101" s="206" t="s">
        <v>83</v>
      </c>
      <c r="D101" s="206" t="s">
        <v>126</v>
      </c>
      <c r="E101" s="207" t="s">
        <v>799</v>
      </c>
      <c r="F101" s="208" t="s">
        <v>800</v>
      </c>
      <c r="G101" s="209" t="s">
        <v>129</v>
      </c>
      <c r="H101" s="210">
        <v>20</v>
      </c>
      <c r="I101" s="211"/>
      <c r="J101" s="212">
        <f>ROUND(I101*H101,1)</f>
        <v>0</v>
      </c>
      <c r="K101" s="208" t="s">
        <v>130</v>
      </c>
      <c r="L101" s="46"/>
      <c r="M101" s="213" t="s">
        <v>19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0.28999999999999998</v>
      </c>
      <c r="T101" s="216">
        <f>S101*H101</f>
        <v>5.7999999999999998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131</v>
      </c>
      <c r="AT101" s="217" t="s">
        <v>126</v>
      </c>
      <c r="AU101" s="217" t="s">
        <v>83</v>
      </c>
      <c r="AY101" s="19" t="s">
        <v>124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81</v>
      </c>
      <c r="BK101" s="218">
        <f>ROUND(I101*H101,1)</f>
        <v>0</v>
      </c>
      <c r="BL101" s="19" t="s">
        <v>131</v>
      </c>
      <c r="BM101" s="217" t="s">
        <v>801</v>
      </c>
    </row>
    <row r="102" s="2" customFormat="1">
      <c r="A102" s="40"/>
      <c r="B102" s="41"/>
      <c r="C102" s="42"/>
      <c r="D102" s="219" t="s">
        <v>133</v>
      </c>
      <c r="E102" s="42"/>
      <c r="F102" s="220" t="s">
        <v>802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133</v>
      </c>
      <c r="AU102" s="19" t="s">
        <v>83</v>
      </c>
    </row>
    <row r="103" s="2" customFormat="1" ht="24.15" customHeight="1">
      <c r="A103" s="40"/>
      <c r="B103" s="41"/>
      <c r="C103" s="206" t="s">
        <v>143</v>
      </c>
      <c r="D103" s="206" t="s">
        <v>126</v>
      </c>
      <c r="E103" s="207" t="s">
        <v>803</v>
      </c>
      <c r="F103" s="208" t="s">
        <v>804</v>
      </c>
      <c r="G103" s="209" t="s">
        <v>177</v>
      </c>
      <c r="H103" s="210">
        <v>41.399999999999999</v>
      </c>
      <c r="I103" s="211"/>
      <c r="J103" s="212">
        <f>ROUND(I103*H103,1)</f>
        <v>0</v>
      </c>
      <c r="K103" s="208" t="s">
        <v>19</v>
      </c>
      <c r="L103" s="46"/>
      <c r="M103" s="213" t="s">
        <v>19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131</v>
      </c>
      <c r="AT103" s="217" t="s">
        <v>126</v>
      </c>
      <c r="AU103" s="217" t="s">
        <v>83</v>
      </c>
      <c r="AY103" s="19" t="s">
        <v>124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81</v>
      </c>
      <c r="BK103" s="218">
        <f>ROUND(I103*H103,1)</f>
        <v>0</v>
      </c>
      <c r="BL103" s="19" t="s">
        <v>131</v>
      </c>
      <c r="BM103" s="217" t="s">
        <v>805</v>
      </c>
    </row>
    <row r="104" s="14" customFormat="1">
      <c r="A104" s="14"/>
      <c r="B104" s="235"/>
      <c r="C104" s="236"/>
      <c r="D104" s="226" t="s">
        <v>135</v>
      </c>
      <c r="E104" s="237" t="s">
        <v>19</v>
      </c>
      <c r="F104" s="238" t="s">
        <v>806</v>
      </c>
      <c r="G104" s="236"/>
      <c r="H104" s="239">
        <v>41.399999999999999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135</v>
      </c>
      <c r="AU104" s="245" t="s">
        <v>83</v>
      </c>
      <c r="AV104" s="14" t="s">
        <v>83</v>
      </c>
      <c r="AW104" s="14" t="s">
        <v>33</v>
      </c>
      <c r="AX104" s="14" t="s">
        <v>81</v>
      </c>
      <c r="AY104" s="245" t="s">
        <v>124</v>
      </c>
    </row>
    <row r="105" s="2" customFormat="1" ht="24.15" customHeight="1">
      <c r="A105" s="40"/>
      <c r="B105" s="41"/>
      <c r="C105" s="206" t="s">
        <v>131</v>
      </c>
      <c r="D105" s="206" t="s">
        <v>126</v>
      </c>
      <c r="E105" s="207" t="s">
        <v>807</v>
      </c>
      <c r="F105" s="208" t="s">
        <v>808</v>
      </c>
      <c r="G105" s="209" t="s">
        <v>177</v>
      </c>
      <c r="H105" s="210">
        <v>129.34999999999999</v>
      </c>
      <c r="I105" s="211"/>
      <c r="J105" s="212">
        <f>ROUND(I105*H105,1)</f>
        <v>0</v>
      </c>
      <c r="K105" s="208" t="s">
        <v>19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131</v>
      </c>
      <c r="AT105" s="217" t="s">
        <v>126</v>
      </c>
      <c r="AU105" s="217" t="s">
        <v>83</v>
      </c>
      <c r="AY105" s="19" t="s">
        <v>124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81</v>
      </c>
      <c r="BK105" s="218">
        <f>ROUND(I105*H105,1)</f>
        <v>0</v>
      </c>
      <c r="BL105" s="19" t="s">
        <v>131</v>
      </c>
      <c r="BM105" s="217" t="s">
        <v>809</v>
      </c>
    </row>
    <row r="106" s="14" customFormat="1">
      <c r="A106" s="14"/>
      <c r="B106" s="235"/>
      <c r="C106" s="236"/>
      <c r="D106" s="226" t="s">
        <v>135</v>
      </c>
      <c r="E106" s="237" t="s">
        <v>19</v>
      </c>
      <c r="F106" s="238" t="s">
        <v>810</v>
      </c>
      <c r="G106" s="236"/>
      <c r="H106" s="239">
        <v>101.84999999999999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135</v>
      </c>
      <c r="AU106" s="245" t="s">
        <v>83</v>
      </c>
      <c r="AV106" s="14" t="s">
        <v>83</v>
      </c>
      <c r="AW106" s="14" t="s">
        <v>33</v>
      </c>
      <c r="AX106" s="14" t="s">
        <v>73</v>
      </c>
      <c r="AY106" s="245" t="s">
        <v>124</v>
      </c>
    </row>
    <row r="107" s="14" customFormat="1">
      <c r="A107" s="14"/>
      <c r="B107" s="235"/>
      <c r="C107" s="236"/>
      <c r="D107" s="226" t="s">
        <v>135</v>
      </c>
      <c r="E107" s="237" t="s">
        <v>19</v>
      </c>
      <c r="F107" s="238" t="s">
        <v>811</v>
      </c>
      <c r="G107" s="236"/>
      <c r="H107" s="239">
        <v>27.5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135</v>
      </c>
      <c r="AU107" s="245" t="s">
        <v>83</v>
      </c>
      <c r="AV107" s="14" t="s">
        <v>83</v>
      </c>
      <c r="AW107" s="14" t="s">
        <v>33</v>
      </c>
      <c r="AX107" s="14" t="s">
        <v>73</v>
      </c>
      <c r="AY107" s="245" t="s">
        <v>124</v>
      </c>
    </row>
    <row r="108" s="15" customFormat="1">
      <c r="A108" s="15"/>
      <c r="B108" s="246"/>
      <c r="C108" s="247"/>
      <c r="D108" s="226" t="s">
        <v>135</v>
      </c>
      <c r="E108" s="248" t="s">
        <v>19</v>
      </c>
      <c r="F108" s="249" t="s">
        <v>154</v>
      </c>
      <c r="G108" s="247"/>
      <c r="H108" s="250">
        <v>129.34999999999999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135</v>
      </c>
      <c r="AU108" s="256" t="s">
        <v>83</v>
      </c>
      <c r="AV108" s="15" t="s">
        <v>131</v>
      </c>
      <c r="AW108" s="15" t="s">
        <v>33</v>
      </c>
      <c r="AX108" s="15" t="s">
        <v>81</v>
      </c>
      <c r="AY108" s="256" t="s">
        <v>124</v>
      </c>
    </row>
    <row r="109" s="2" customFormat="1" ht="33" customHeight="1">
      <c r="A109" s="40"/>
      <c r="B109" s="41"/>
      <c r="C109" s="206" t="s">
        <v>159</v>
      </c>
      <c r="D109" s="206" t="s">
        <v>126</v>
      </c>
      <c r="E109" s="207" t="s">
        <v>812</v>
      </c>
      <c r="F109" s="208" t="s">
        <v>813</v>
      </c>
      <c r="G109" s="209" t="s">
        <v>177</v>
      </c>
      <c r="H109" s="210">
        <v>70.988</v>
      </c>
      <c r="I109" s="211"/>
      <c r="J109" s="212">
        <f>ROUND(I109*H109,1)</f>
        <v>0</v>
      </c>
      <c r="K109" s="208" t="s">
        <v>130</v>
      </c>
      <c r="L109" s="46"/>
      <c r="M109" s="213" t="s">
        <v>19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131</v>
      </c>
      <c r="AT109" s="217" t="s">
        <v>126</v>
      </c>
      <c r="AU109" s="217" t="s">
        <v>83</v>
      </c>
      <c r="AY109" s="19" t="s">
        <v>124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81</v>
      </c>
      <c r="BK109" s="218">
        <f>ROUND(I109*H109,1)</f>
        <v>0</v>
      </c>
      <c r="BL109" s="19" t="s">
        <v>131</v>
      </c>
      <c r="BM109" s="217" t="s">
        <v>814</v>
      </c>
    </row>
    <row r="110" s="2" customFormat="1">
      <c r="A110" s="40"/>
      <c r="B110" s="41"/>
      <c r="C110" s="42"/>
      <c r="D110" s="219" t="s">
        <v>133</v>
      </c>
      <c r="E110" s="42"/>
      <c r="F110" s="220" t="s">
        <v>815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133</v>
      </c>
      <c r="AU110" s="19" t="s">
        <v>83</v>
      </c>
    </row>
    <row r="111" s="14" customFormat="1">
      <c r="A111" s="14"/>
      <c r="B111" s="235"/>
      <c r="C111" s="236"/>
      <c r="D111" s="226" t="s">
        <v>135</v>
      </c>
      <c r="E111" s="237" t="s">
        <v>19</v>
      </c>
      <c r="F111" s="238" t="s">
        <v>816</v>
      </c>
      <c r="G111" s="236"/>
      <c r="H111" s="239">
        <v>70.988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135</v>
      </c>
      <c r="AU111" s="245" t="s">
        <v>83</v>
      </c>
      <c r="AV111" s="14" t="s">
        <v>83</v>
      </c>
      <c r="AW111" s="14" t="s">
        <v>33</v>
      </c>
      <c r="AX111" s="14" t="s">
        <v>81</v>
      </c>
      <c r="AY111" s="245" t="s">
        <v>124</v>
      </c>
    </row>
    <row r="112" s="2" customFormat="1" ht="37.8" customHeight="1">
      <c r="A112" s="40"/>
      <c r="B112" s="41"/>
      <c r="C112" s="206" t="s">
        <v>169</v>
      </c>
      <c r="D112" s="206" t="s">
        <v>126</v>
      </c>
      <c r="E112" s="207" t="s">
        <v>209</v>
      </c>
      <c r="F112" s="208" t="s">
        <v>210</v>
      </c>
      <c r="G112" s="209" t="s">
        <v>177</v>
      </c>
      <c r="H112" s="210">
        <v>70.988</v>
      </c>
      <c r="I112" s="211"/>
      <c r="J112" s="212">
        <f>ROUND(I112*H112,1)</f>
        <v>0</v>
      </c>
      <c r="K112" s="208" t="s">
        <v>130</v>
      </c>
      <c r="L112" s="46"/>
      <c r="M112" s="213" t="s">
        <v>19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131</v>
      </c>
      <c r="AT112" s="217" t="s">
        <v>126</v>
      </c>
      <c r="AU112" s="217" t="s">
        <v>83</v>
      </c>
      <c r="AY112" s="19" t="s">
        <v>124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81</v>
      </c>
      <c r="BK112" s="218">
        <f>ROUND(I112*H112,1)</f>
        <v>0</v>
      </c>
      <c r="BL112" s="19" t="s">
        <v>131</v>
      </c>
      <c r="BM112" s="217" t="s">
        <v>817</v>
      </c>
    </row>
    <row r="113" s="2" customFormat="1">
      <c r="A113" s="40"/>
      <c r="B113" s="41"/>
      <c r="C113" s="42"/>
      <c r="D113" s="219" t="s">
        <v>133</v>
      </c>
      <c r="E113" s="42"/>
      <c r="F113" s="220" t="s">
        <v>212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133</v>
      </c>
      <c r="AU113" s="19" t="s">
        <v>83</v>
      </c>
    </row>
    <row r="114" s="14" customFormat="1">
      <c r="A114" s="14"/>
      <c r="B114" s="235"/>
      <c r="C114" s="236"/>
      <c r="D114" s="226" t="s">
        <v>135</v>
      </c>
      <c r="E114" s="237" t="s">
        <v>19</v>
      </c>
      <c r="F114" s="238" t="s">
        <v>818</v>
      </c>
      <c r="G114" s="236"/>
      <c r="H114" s="239">
        <v>70.988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135</v>
      </c>
      <c r="AU114" s="245" t="s">
        <v>83</v>
      </c>
      <c r="AV114" s="14" t="s">
        <v>83</v>
      </c>
      <c r="AW114" s="14" t="s">
        <v>33</v>
      </c>
      <c r="AX114" s="14" t="s">
        <v>81</v>
      </c>
      <c r="AY114" s="245" t="s">
        <v>124</v>
      </c>
    </row>
    <row r="115" s="2" customFormat="1" ht="37.8" customHeight="1">
      <c r="A115" s="40"/>
      <c r="B115" s="41"/>
      <c r="C115" s="206" t="s">
        <v>174</v>
      </c>
      <c r="D115" s="206" t="s">
        <v>126</v>
      </c>
      <c r="E115" s="207" t="s">
        <v>219</v>
      </c>
      <c r="F115" s="208" t="s">
        <v>220</v>
      </c>
      <c r="G115" s="209" t="s">
        <v>177</v>
      </c>
      <c r="H115" s="210">
        <v>354.94</v>
      </c>
      <c r="I115" s="211"/>
      <c r="J115" s="212">
        <f>ROUND(I115*H115,1)</f>
        <v>0</v>
      </c>
      <c r="K115" s="208" t="s">
        <v>130</v>
      </c>
      <c r="L115" s="46"/>
      <c r="M115" s="213" t="s">
        <v>19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131</v>
      </c>
      <c r="AT115" s="217" t="s">
        <v>126</v>
      </c>
      <c r="AU115" s="217" t="s">
        <v>83</v>
      </c>
      <c r="AY115" s="19" t="s">
        <v>124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81</v>
      </c>
      <c r="BK115" s="218">
        <f>ROUND(I115*H115,1)</f>
        <v>0</v>
      </c>
      <c r="BL115" s="19" t="s">
        <v>131</v>
      </c>
      <c r="BM115" s="217" t="s">
        <v>819</v>
      </c>
    </row>
    <row r="116" s="2" customFormat="1">
      <c r="A116" s="40"/>
      <c r="B116" s="41"/>
      <c r="C116" s="42"/>
      <c r="D116" s="219" t="s">
        <v>133</v>
      </c>
      <c r="E116" s="42"/>
      <c r="F116" s="220" t="s">
        <v>222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133</v>
      </c>
      <c r="AU116" s="19" t="s">
        <v>83</v>
      </c>
    </row>
    <row r="117" s="14" customFormat="1">
      <c r="A117" s="14"/>
      <c r="B117" s="235"/>
      <c r="C117" s="236"/>
      <c r="D117" s="226" t="s">
        <v>135</v>
      </c>
      <c r="E117" s="237" t="s">
        <v>19</v>
      </c>
      <c r="F117" s="238" t="s">
        <v>820</v>
      </c>
      <c r="G117" s="236"/>
      <c r="H117" s="239">
        <v>354.94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135</v>
      </c>
      <c r="AU117" s="245" t="s">
        <v>83</v>
      </c>
      <c r="AV117" s="14" t="s">
        <v>83</v>
      </c>
      <c r="AW117" s="14" t="s">
        <v>33</v>
      </c>
      <c r="AX117" s="14" t="s">
        <v>81</v>
      </c>
      <c r="AY117" s="245" t="s">
        <v>124</v>
      </c>
    </row>
    <row r="118" s="2" customFormat="1" ht="24.15" customHeight="1">
      <c r="A118" s="40"/>
      <c r="B118" s="41"/>
      <c r="C118" s="206" t="s">
        <v>181</v>
      </c>
      <c r="D118" s="206" t="s">
        <v>126</v>
      </c>
      <c r="E118" s="207" t="s">
        <v>821</v>
      </c>
      <c r="F118" s="208" t="s">
        <v>648</v>
      </c>
      <c r="G118" s="209" t="s">
        <v>238</v>
      </c>
      <c r="H118" s="210">
        <v>127.77800000000001</v>
      </c>
      <c r="I118" s="211"/>
      <c r="J118" s="212">
        <f>ROUND(I118*H118,1)</f>
        <v>0</v>
      </c>
      <c r="K118" s="208" t="s">
        <v>130</v>
      </c>
      <c r="L118" s="46"/>
      <c r="M118" s="213" t="s">
        <v>19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131</v>
      </c>
      <c r="AT118" s="217" t="s">
        <v>126</v>
      </c>
      <c r="AU118" s="217" t="s">
        <v>83</v>
      </c>
      <c r="AY118" s="19" t="s">
        <v>124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81</v>
      </c>
      <c r="BK118" s="218">
        <f>ROUND(I118*H118,1)</f>
        <v>0</v>
      </c>
      <c r="BL118" s="19" t="s">
        <v>131</v>
      </c>
      <c r="BM118" s="217" t="s">
        <v>822</v>
      </c>
    </row>
    <row r="119" s="2" customFormat="1">
      <c r="A119" s="40"/>
      <c r="B119" s="41"/>
      <c r="C119" s="42"/>
      <c r="D119" s="219" t="s">
        <v>133</v>
      </c>
      <c r="E119" s="42"/>
      <c r="F119" s="220" t="s">
        <v>823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133</v>
      </c>
      <c r="AU119" s="19" t="s">
        <v>83</v>
      </c>
    </row>
    <row r="120" s="14" customFormat="1">
      <c r="A120" s="14"/>
      <c r="B120" s="235"/>
      <c r="C120" s="236"/>
      <c r="D120" s="226" t="s">
        <v>135</v>
      </c>
      <c r="E120" s="237" t="s">
        <v>19</v>
      </c>
      <c r="F120" s="238" t="s">
        <v>824</v>
      </c>
      <c r="G120" s="236"/>
      <c r="H120" s="239">
        <v>127.77800000000001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135</v>
      </c>
      <c r="AU120" s="245" t="s">
        <v>83</v>
      </c>
      <c r="AV120" s="14" t="s">
        <v>83</v>
      </c>
      <c r="AW120" s="14" t="s">
        <v>33</v>
      </c>
      <c r="AX120" s="14" t="s">
        <v>81</v>
      </c>
      <c r="AY120" s="245" t="s">
        <v>124</v>
      </c>
    </row>
    <row r="121" s="2" customFormat="1" ht="24.15" customHeight="1">
      <c r="A121" s="40"/>
      <c r="B121" s="41"/>
      <c r="C121" s="206" t="s">
        <v>187</v>
      </c>
      <c r="D121" s="206" t="s">
        <v>126</v>
      </c>
      <c r="E121" s="207" t="s">
        <v>230</v>
      </c>
      <c r="F121" s="208" t="s">
        <v>231</v>
      </c>
      <c r="G121" s="209" t="s">
        <v>177</v>
      </c>
      <c r="H121" s="210">
        <v>70.988</v>
      </c>
      <c r="I121" s="211"/>
      <c r="J121" s="212">
        <f>ROUND(I121*H121,1)</f>
        <v>0</v>
      </c>
      <c r="K121" s="208" t="s">
        <v>130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131</v>
      </c>
      <c r="AT121" s="217" t="s">
        <v>126</v>
      </c>
      <c r="AU121" s="217" t="s">
        <v>83</v>
      </c>
      <c r="AY121" s="19" t="s">
        <v>124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81</v>
      </c>
      <c r="BK121" s="218">
        <f>ROUND(I121*H121,1)</f>
        <v>0</v>
      </c>
      <c r="BL121" s="19" t="s">
        <v>131</v>
      </c>
      <c r="BM121" s="217" t="s">
        <v>825</v>
      </c>
    </row>
    <row r="122" s="2" customFormat="1">
      <c r="A122" s="40"/>
      <c r="B122" s="41"/>
      <c r="C122" s="42"/>
      <c r="D122" s="219" t="s">
        <v>133</v>
      </c>
      <c r="E122" s="42"/>
      <c r="F122" s="220" t="s">
        <v>233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133</v>
      </c>
      <c r="AU122" s="19" t="s">
        <v>83</v>
      </c>
    </row>
    <row r="123" s="14" customFormat="1">
      <c r="A123" s="14"/>
      <c r="B123" s="235"/>
      <c r="C123" s="236"/>
      <c r="D123" s="226" t="s">
        <v>135</v>
      </c>
      <c r="E123" s="237" t="s">
        <v>19</v>
      </c>
      <c r="F123" s="238" t="s">
        <v>818</v>
      </c>
      <c r="G123" s="236"/>
      <c r="H123" s="239">
        <v>70.988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135</v>
      </c>
      <c r="AU123" s="245" t="s">
        <v>83</v>
      </c>
      <c r="AV123" s="14" t="s">
        <v>83</v>
      </c>
      <c r="AW123" s="14" t="s">
        <v>33</v>
      </c>
      <c r="AX123" s="14" t="s">
        <v>81</v>
      </c>
      <c r="AY123" s="245" t="s">
        <v>124</v>
      </c>
    </row>
    <row r="124" s="2" customFormat="1" ht="24.15" customHeight="1">
      <c r="A124" s="40"/>
      <c r="B124" s="41"/>
      <c r="C124" s="206" t="s">
        <v>192</v>
      </c>
      <c r="D124" s="206" t="s">
        <v>126</v>
      </c>
      <c r="E124" s="207" t="s">
        <v>826</v>
      </c>
      <c r="F124" s="208" t="s">
        <v>827</v>
      </c>
      <c r="G124" s="209" t="s">
        <v>177</v>
      </c>
      <c r="H124" s="210">
        <v>99.762</v>
      </c>
      <c r="I124" s="211"/>
      <c r="J124" s="212">
        <f>ROUND(I124*H124,1)</f>
        <v>0</v>
      </c>
      <c r="K124" s="208" t="s">
        <v>130</v>
      </c>
      <c r="L124" s="46"/>
      <c r="M124" s="213" t="s">
        <v>19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131</v>
      </c>
      <c r="AT124" s="217" t="s">
        <v>126</v>
      </c>
      <c r="AU124" s="217" t="s">
        <v>83</v>
      </c>
      <c r="AY124" s="19" t="s">
        <v>124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81</v>
      </c>
      <c r="BK124" s="218">
        <f>ROUND(I124*H124,1)</f>
        <v>0</v>
      </c>
      <c r="BL124" s="19" t="s">
        <v>131</v>
      </c>
      <c r="BM124" s="217" t="s">
        <v>828</v>
      </c>
    </row>
    <row r="125" s="2" customFormat="1">
      <c r="A125" s="40"/>
      <c r="B125" s="41"/>
      <c r="C125" s="42"/>
      <c r="D125" s="219" t="s">
        <v>133</v>
      </c>
      <c r="E125" s="42"/>
      <c r="F125" s="220" t="s">
        <v>829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133</v>
      </c>
      <c r="AU125" s="19" t="s">
        <v>83</v>
      </c>
    </row>
    <row r="126" s="14" customFormat="1">
      <c r="A126" s="14"/>
      <c r="B126" s="235"/>
      <c r="C126" s="236"/>
      <c r="D126" s="226" t="s">
        <v>135</v>
      </c>
      <c r="E126" s="237" t="s">
        <v>19</v>
      </c>
      <c r="F126" s="238" t="s">
        <v>830</v>
      </c>
      <c r="G126" s="236"/>
      <c r="H126" s="239">
        <v>99.762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135</v>
      </c>
      <c r="AU126" s="245" t="s">
        <v>83</v>
      </c>
      <c r="AV126" s="14" t="s">
        <v>83</v>
      </c>
      <c r="AW126" s="14" t="s">
        <v>33</v>
      </c>
      <c r="AX126" s="14" t="s">
        <v>81</v>
      </c>
      <c r="AY126" s="245" t="s">
        <v>124</v>
      </c>
    </row>
    <row r="127" s="2" customFormat="1" ht="37.8" customHeight="1">
      <c r="A127" s="40"/>
      <c r="B127" s="41"/>
      <c r="C127" s="206" t="s">
        <v>198</v>
      </c>
      <c r="D127" s="206" t="s">
        <v>126</v>
      </c>
      <c r="E127" s="207" t="s">
        <v>831</v>
      </c>
      <c r="F127" s="208" t="s">
        <v>832</v>
      </c>
      <c r="G127" s="209" t="s">
        <v>177</v>
      </c>
      <c r="H127" s="210">
        <v>29.588000000000001</v>
      </c>
      <c r="I127" s="211"/>
      <c r="J127" s="212">
        <f>ROUND(I127*H127,1)</f>
        <v>0</v>
      </c>
      <c r="K127" s="208" t="s">
        <v>130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131</v>
      </c>
      <c r="AT127" s="217" t="s">
        <v>126</v>
      </c>
      <c r="AU127" s="217" t="s">
        <v>83</v>
      </c>
      <c r="AY127" s="19" t="s">
        <v>124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81</v>
      </c>
      <c r="BK127" s="218">
        <f>ROUND(I127*H127,1)</f>
        <v>0</v>
      </c>
      <c r="BL127" s="19" t="s">
        <v>131</v>
      </c>
      <c r="BM127" s="217" t="s">
        <v>833</v>
      </c>
    </row>
    <row r="128" s="2" customFormat="1">
      <c r="A128" s="40"/>
      <c r="B128" s="41"/>
      <c r="C128" s="42"/>
      <c r="D128" s="219" t="s">
        <v>133</v>
      </c>
      <c r="E128" s="42"/>
      <c r="F128" s="220" t="s">
        <v>834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133</v>
      </c>
      <c r="AU128" s="19" t="s">
        <v>83</v>
      </c>
    </row>
    <row r="129" s="14" customFormat="1">
      <c r="A129" s="14"/>
      <c r="B129" s="235"/>
      <c r="C129" s="236"/>
      <c r="D129" s="226" t="s">
        <v>135</v>
      </c>
      <c r="E129" s="237" t="s">
        <v>19</v>
      </c>
      <c r="F129" s="238" t="s">
        <v>835</v>
      </c>
      <c r="G129" s="236"/>
      <c r="H129" s="239">
        <v>25.463000000000001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135</v>
      </c>
      <c r="AU129" s="245" t="s">
        <v>83</v>
      </c>
      <c r="AV129" s="14" t="s">
        <v>83</v>
      </c>
      <c r="AW129" s="14" t="s">
        <v>33</v>
      </c>
      <c r="AX129" s="14" t="s">
        <v>73</v>
      </c>
      <c r="AY129" s="245" t="s">
        <v>124</v>
      </c>
    </row>
    <row r="130" s="14" customFormat="1">
      <c r="A130" s="14"/>
      <c r="B130" s="235"/>
      <c r="C130" s="236"/>
      <c r="D130" s="226" t="s">
        <v>135</v>
      </c>
      <c r="E130" s="237" t="s">
        <v>19</v>
      </c>
      <c r="F130" s="238" t="s">
        <v>836</v>
      </c>
      <c r="G130" s="236"/>
      <c r="H130" s="239">
        <v>4.125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135</v>
      </c>
      <c r="AU130" s="245" t="s">
        <v>83</v>
      </c>
      <c r="AV130" s="14" t="s">
        <v>83</v>
      </c>
      <c r="AW130" s="14" t="s">
        <v>33</v>
      </c>
      <c r="AX130" s="14" t="s">
        <v>73</v>
      </c>
      <c r="AY130" s="245" t="s">
        <v>124</v>
      </c>
    </row>
    <row r="131" s="15" customFormat="1">
      <c r="A131" s="15"/>
      <c r="B131" s="246"/>
      <c r="C131" s="247"/>
      <c r="D131" s="226" t="s">
        <v>135</v>
      </c>
      <c r="E131" s="248" t="s">
        <v>19</v>
      </c>
      <c r="F131" s="249" t="s">
        <v>154</v>
      </c>
      <c r="G131" s="247"/>
      <c r="H131" s="250">
        <v>29.588000000000001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135</v>
      </c>
      <c r="AU131" s="256" t="s">
        <v>83</v>
      </c>
      <c r="AV131" s="15" t="s">
        <v>131</v>
      </c>
      <c r="AW131" s="15" t="s">
        <v>33</v>
      </c>
      <c r="AX131" s="15" t="s">
        <v>81</v>
      </c>
      <c r="AY131" s="256" t="s">
        <v>124</v>
      </c>
    </row>
    <row r="132" s="2" customFormat="1" ht="16.5" customHeight="1">
      <c r="A132" s="40"/>
      <c r="B132" s="41"/>
      <c r="C132" s="257" t="s">
        <v>8</v>
      </c>
      <c r="D132" s="257" t="s">
        <v>255</v>
      </c>
      <c r="E132" s="258" t="s">
        <v>266</v>
      </c>
      <c r="F132" s="259" t="s">
        <v>267</v>
      </c>
      <c r="G132" s="260" t="s">
        <v>238</v>
      </c>
      <c r="H132" s="261">
        <v>59.176000000000002</v>
      </c>
      <c r="I132" s="262"/>
      <c r="J132" s="263">
        <f>ROUND(I132*H132,1)</f>
        <v>0</v>
      </c>
      <c r="K132" s="259" t="s">
        <v>130</v>
      </c>
      <c r="L132" s="264"/>
      <c r="M132" s="265" t="s">
        <v>19</v>
      </c>
      <c r="N132" s="266" t="s">
        <v>44</v>
      </c>
      <c r="O132" s="86"/>
      <c r="P132" s="215">
        <f>O132*H132</f>
        <v>0</v>
      </c>
      <c r="Q132" s="215">
        <v>1</v>
      </c>
      <c r="R132" s="215">
        <f>Q132*H132</f>
        <v>59.176000000000002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181</v>
      </c>
      <c r="AT132" s="217" t="s">
        <v>255</v>
      </c>
      <c r="AU132" s="217" t="s">
        <v>83</v>
      </c>
      <c r="AY132" s="19" t="s">
        <v>124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81</v>
      </c>
      <c r="BK132" s="218">
        <f>ROUND(I132*H132,1)</f>
        <v>0</v>
      </c>
      <c r="BL132" s="19" t="s">
        <v>131</v>
      </c>
      <c r="BM132" s="217" t="s">
        <v>837</v>
      </c>
    </row>
    <row r="133" s="14" customFormat="1">
      <c r="A133" s="14"/>
      <c r="B133" s="235"/>
      <c r="C133" s="236"/>
      <c r="D133" s="226" t="s">
        <v>135</v>
      </c>
      <c r="E133" s="237" t="s">
        <v>19</v>
      </c>
      <c r="F133" s="238" t="s">
        <v>838</v>
      </c>
      <c r="G133" s="236"/>
      <c r="H133" s="239">
        <v>29.588000000000001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135</v>
      </c>
      <c r="AU133" s="245" t="s">
        <v>83</v>
      </c>
      <c r="AV133" s="14" t="s">
        <v>83</v>
      </c>
      <c r="AW133" s="14" t="s">
        <v>33</v>
      </c>
      <c r="AX133" s="14" t="s">
        <v>81</v>
      </c>
      <c r="AY133" s="245" t="s">
        <v>124</v>
      </c>
    </row>
    <row r="134" s="14" customFormat="1">
      <c r="A134" s="14"/>
      <c r="B134" s="235"/>
      <c r="C134" s="236"/>
      <c r="D134" s="226" t="s">
        <v>135</v>
      </c>
      <c r="E134" s="236"/>
      <c r="F134" s="238" t="s">
        <v>839</v>
      </c>
      <c r="G134" s="236"/>
      <c r="H134" s="239">
        <v>59.176000000000002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135</v>
      </c>
      <c r="AU134" s="245" t="s">
        <v>83</v>
      </c>
      <c r="AV134" s="14" t="s">
        <v>83</v>
      </c>
      <c r="AW134" s="14" t="s">
        <v>4</v>
      </c>
      <c r="AX134" s="14" t="s">
        <v>81</v>
      </c>
      <c r="AY134" s="245" t="s">
        <v>124</v>
      </c>
    </row>
    <row r="135" s="12" customFormat="1" ht="22.8" customHeight="1">
      <c r="A135" s="12"/>
      <c r="B135" s="190"/>
      <c r="C135" s="191"/>
      <c r="D135" s="192" t="s">
        <v>72</v>
      </c>
      <c r="E135" s="204" t="s">
        <v>159</v>
      </c>
      <c r="F135" s="204" t="s">
        <v>301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SUM(P136:P144)</f>
        <v>0</v>
      </c>
      <c r="Q135" s="198"/>
      <c r="R135" s="199">
        <f>SUM(R136:R144)</f>
        <v>13.929399999999999</v>
      </c>
      <c r="S135" s="198"/>
      <c r="T135" s="200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81</v>
      </c>
      <c r="AT135" s="202" t="s">
        <v>72</v>
      </c>
      <c r="AU135" s="202" t="s">
        <v>81</v>
      </c>
      <c r="AY135" s="201" t="s">
        <v>124</v>
      </c>
      <c r="BK135" s="203">
        <f>SUM(BK136:BK144)</f>
        <v>0</v>
      </c>
    </row>
    <row r="136" s="2" customFormat="1" ht="24.15" customHeight="1">
      <c r="A136" s="40"/>
      <c r="B136" s="41"/>
      <c r="C136" s="206" t="s">
        <v>208</v>
      </c>
      <c r="D136" s="206" t="s">
        <v>126</v>
      </c>
      <c r="E136" s="207" t="s">
        <v>840</v>
      </c>
      <c r="F136" s="208" t="s">
        <v>841</v>
      </c>
      <c r="G136" s="209" t="s">
        <v>129</v>
      </c>
      <c r="H136" s="210">
        <v>20</v>
      </c>
      <c r="I136" s="211"/>
      <c r="J136" s="212">
        <f>ROUND(I136*H136,1)</f>
        <v>0</v>
      </c>
      <c r="K136" s="208" t="s">
        <v>130</v>
      </c>
      <c r="L136" s="46"/>
      <c r="M136" s="213" t="s">
        <v>19</v>
      </c>
      <c r="N136" s="214" t="s">
        <v>44</v>
      </c>
      <c r="O136" s="86"/>
      <c r="P136" s="215">
        <f>O136*H136</f>
        <v>0</v>
      </c>
      <c r="Q136" s="215">
        <v>0.26375999999999999</v>
      </c>
      <c r="R136" s="215">
        <f>Q136*H136</f>
        <v>5.2751999999999999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131</v>
      </c>
      <c r="AT136" s="217" t="s">
        <v>126</v>
      </c>
      <c r="AU136" s="217" t="s">
        <v>83</v>
      </c>
      <c r="AY136" s="19" t="s">
        <v>124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81</v>
      </c>
      <c r="BK136" s="218">
        <f>ROUND(I136*H136,1)</f>
        <v>0</v>
      </c>
      <c r="BL136" s="19" t="s">
        <v>131</v>
      </c>
      <c r="BM136" s="217" t="s">
        <v>842</v>
      </c>
    </row>
    <row r="137" s="2" customFormat="1">
      <c r="A137" s="40"/>
      <c r="B137" s="41"/>
      <c r="C137" s="42"/>
      <c r="D137" s="219" t="s">
        <v>133</v>
      </c>
      <c r="E137" s="42"/>
      <c r="F137" s="220" t="s">
        <v>843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133</v>
      </c>
      <c r="AU137" s="19" t="s">
        <v>83</v>
      </c>
    </row>
    <row r="138" s="2" customFormat="1" ht="24.15" customHeight="1">
      <c r="A138" s="40"/>
      <c r="B138" s="41"/>
      <c r="C138" s="206" t="s">
        <v>218</v>
      </c>
      <c r="D138" s="206" t="s">
        <v>126</v>
      </c>
      <c r="E138" s="207" t="s">
        <v>844</v>
      </c>
      <c r="F138" s="208" t="s">
        <v>845</v>
      </c>
      <c r="G138" s="209" t="s">
        <v>129</v>
      </c>
      <c r="H138" s="210">
        <v>20</v>
      </c>
      <c r="I138" s="211"/>
      <c r="J138" s="212">
        <f>ROUND(I138*H138,1)</f>
        <v>0</v>
      </c>
      <c r="K138" s="208" t="s">
        <v>130</v>
      </c>
      <c r="L138" s="46"/>
      <c r="M138" s="213" t="s">
        <v>19</v>
      </c>
      <c r="N138" s="214" t="s">
        <v>44</v>
      </c>
      <c r="O138" s="86"/>
      <c r="P138" s="215">
        <f>O138*H138</f>
        <v>0</v>
      </c>
      <c r="Q138" s="215">
        <v>0.13980999999999999</v>
      </c>
      <c r="R138" s="215">
        <f>Q138*H138</f>
        <v>2.7961999999999998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131</v>
      </c>
      <c r="AT138" s="217" t="s">
        <v>126</v>
      </c>
      <c r="AU138" s="217" t="s">
        <v>83</v>
      </c>
      <c r="AY138" s="19" t="s">
        <v>124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81</v>
      </c>
      <c r="BK138" s="218">
        <f>ROUND(I138*H138,1)</f>
        <v>0</v>
      </c>
      <c r="BL138" s="19" t="s">
        <v>131</v>
      </c>
      <c r="BM138" s="217" t="s">
        <v>846</v>
      </c>
    </row>
    <row r="139" s="2" customFormat="1">
      <c r="A139" s="40"/>
      <c r="B139" s="41"/>
      <c r="C139" s="42"/>
      <c r="D139" s="219" t="s">
        <v>133</v>
      </c>
      <c r="E139" s="42"/>
      <c r="F139" s="220" t="s">
        <v>847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133</v>
      </c>
      <c r="AU139" s="19" t="s">
        <v>83</v>
      </c>
    </row>
    <row r="140" s="2" customFormat="1" ht="37.8" customHeight="1">
      <c r="A140" s="40"/>
      <c r="B140" s="41"/>
      <c r="C140" s="206" t="s">
        <v>224</v>
      </c>
      <c r="D140" s="206" t="s">
        <v>126</v>
      </c>
      <c r="E140" s="207" t="s">
        <v>848</v>
      </c>
      <c r="F140" s="208" t="s">
        <v>849</v>
      </c>
      <c r="G140" s="209" t="s">
        <v>129</v>
      </c>
      <c r="H140" s="210">
        <v>20</v>
      </c>
      <c r="I140" s="211"/>
      <c r="J140" s="212">
        <f>ROUND(I140*H140,1)</f>
        <v>0</v>
      </c>
      <c r="K140" s="208" t="s">
        <v>130</v>
      </c>
      <c r="L140" s="46"/>
      <c r="M140" s="213" t="s">
        <v>19</v>
      </c>
      <c r="N140" s="214" t="s">
        <v>44</v>
      </c>
      <c r="O140" s="86"/>
      <c r="P140" s="215">
        <f>O140*H140</f>
        <v>0</v>
      </c>
      <c r="Q140" s="215">
        <v>0.11162</v>
      </c>
      <c r="R140" s="215">
        <f>Q140*H140</f>
        <v>2.2324000000000002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131</v>
      </c>
      <c r="AT140" s="217" t="s">
        <v>126</v>
      </c>
      <c r="AU140" s="217" t="s">
        <v>83</v>
      </c>
      <c r="AY140" s="19" t="s">
        <v>124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81</v>
      </c>
      <c r="BK140" s="218">
        <f>ROUND(I140*H140,1)</f>
        <v>0</v>
      </c>
      <c r="BL140" s="19" t="s">
        <v>131</v>
      </c>
      <c r="BM140" s="217" t="s">
        <v>850</v>
      </c>
    </row>
    <row r="141" s="2" customFormat="1">
      <c r="A141" s="40"/>
      <c r="B141" s="41"/>
      <c r="C141" s="42"/>
      <c r="D141" s="219" t="s">
        <v>133</v>
      </c>
      <c r="E141" s="42"/>
      <c r="F141" s="220" t="s">
        <v>851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133</v>
      </c>
      <c r="AU141" s="19" t="s">
        <v>83</v>
      </c>
    </row>
    <row r="142" s="2" customFormat="1" ht="16.5" customHeight="1">
      <c r="A142" s="40"/>
      <c r="B142" s="41"/>
      <c r="C142" s="257" t="s">
        <v>229</v>
      </c>
      <c r="D142" s="257" t="s">
        <v>255</v>
      </c>
      <c r="E142" s="258" t="s">
        <v>852</v>
      </c>
      <c r="F142" s="259" t="s">
        <v>853</v>
      </c>
      <c r="G142" s="260" t="s">
        <v>129</v>
      </c>
      <c r="H142" s="261">
        <v>20.600000000000001</v>
      </c>
      <c r="I142" s="262"/>
      <c r="J142" s="263">
        <f>ROUND(I142*H142,1)</f>
        <v>0</v>
      </c>
      <c r="K142" s="259" t="s">
        <v>19</v>
      </c>
      <c r="L142" s="264"/>
      <c r="M142" s="265" t="s">
        <v>19</v>
      </c>
      <c r="N142" s="266" t="s">
        <v>44</v>
      </c>
      <c r="O142" s="86"/>
      <c r="P142" s="215">
        <f>O142*H142</f>
        <v>0</v>
      </c>
      <c r="Q142" s="215">
        <v>0.17599999999999999</v>
      </c>
      <c r="R142" s="215">
        <f>Q142*H142</f>
        <v>3.6255999999999999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181</v>
      </c>
      <c r="AT142" s="217" t="s">
        <v>255</v>
      </c>
      <c r="AU142" s="217" t="s">
        <v>83</v>
      </c>
      <c r="AY142" s="19" t="s">
        <v>124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81</v>
      </c>
      <c r="BK142" s="218">
        <f>ROUND(I142*H142,1)</f>
        <v>0</v>
      </c>
      <c r="BL142" s="19" t="s">
        <v>131</v>
      </c>
      <c r="BM142" s="217" t="s">
        <v>854</v>
      </c>
    </row>
    <row r="143" s="14" customFormat="1">
      <c r="A143" s="14"/>
      <c r="B143" s="235"/>
      <c r="C143" s="236"/>
      <c r="D143" s="226" t="s">
        <v>135</v>
      </c>
      <c r="E143" s="237" t="s">
        <v>19</v>
      </c>
      <c r="F143" s="238" t="s">
        <v>254</v>
      </c>
      <c r="G143" s="236"/>
      <c r="H143" s="239">
        <v>20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135</v>
      </c>
      <c r="AU143" s="245" t="s">
        <v>83</v>
      </c>
      <c r="AV143" s="14" t="s">
        <v>83</v>
      </c>
      <c r="AW143" s="14" t="s">
        <v>33</v>
      </c>
      <c r="AX143" s="14" t="s">
        <v>81</v>
      </c>
      <c r="AY143" s="245" t="s">
        <v>124</v>
      </c>
    </row>
    <row r="144" s="14" customFormat="1">
      <c r="A144" s="14"/>
      <c r="B144" s="235"/>
      <c r="C144" s="236"/>
      <c r="D144" s="226" t="s">
        <v>135</v>
      </c>
      <c r="E144" s="236"/>
      <c r="F144" s="238" t="s">
        <v>855</v>
      </c>
      <c r="G144" s="236"/>
      <c r="H144" s="239">
        <v>20.600000000000001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135</v>
      </c>
      <c r="AU144" s="245" t="s">
        <v>83</v>
      </c>
      <c r="AV144" s="14" t="s">
        <v>83</v>
      </c>
      <c r="AW144" s="14" t="s">
        <v>4</v>
      </c>
      <c r="AX144" s="14" t="s">
        <v>81</v>
      </c>
      <c r="AY144" s="245" t="s">
        <v>124</v>
      </c>
    </row>
    <row r="145" s="12" customFormat="1" ht="22.8" customHeight="1">
      <c r="A145" s="12"/>
      <c r="B145" s="190"/>
      <c r="C145" s="191"/>
      <c r="D145" s="192" t="s">
        <v>72</v>
      </c>
      <c r="E145" s="204" t="s">
        <v>181</v>
      </c>
      <c r="F145" s="204" t="s">
        <v>406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P146</f>
        <v>0</v>
      </c>
      <c r="Q145" s="198"/>
      <c r="R145" s="199">
        <f>R146</f>
        <v>0</v>
      </c>
      <c r="S145" s="198"/>
      <c r="T145" s="20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81</v>
      </c>
      <c r="AT145" s="202" t="s">
        <v>72</v>
      </c>
      <c r="AU145" s="202" t="s">
        <v>81</v>
      </c>
      <c r="AY145" s="201" t="s">
        <v>124</v>
      </c>
      <c r="BK145" s="203">
        <f>BK146</f>
        <v>0</v>
      </c>
    </row>
    <row r="146" s="2" customFormat="1" ht="16.5" customHeight="1">
      <c r="A146" s="40"/>
      <c r="B146" s="41"/>
      <c r="C146" s="206" t="s">
        <v>235</v>
      </c>
      <c r="D146" s="206" t="s">
        <v>126</v>
      </c>
      <c r="E146" s="207" t="s">
        <v>856</v>
      </c>
      <c r="F146" s="208" t="s">
        <v>857</v>
      </c>
      <c r="G146" s="209" t="s">
        <v>420</v>
      </c>
      <c r="H146" s="210">
        <v>640</v>
      </c>
      <c r="I146" s="211"/>
      <c r="J146" s="212">
        <f>ROUND(I146*H146,1)</f>
        <v>0</v>
      </c>
      <c r="K146" s="208" t="s">
        <v>19</v>
      </c>
      <c r="L146" s="46"/>
      <c r="M146" s="213" t="s">
        <v>19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131</v>
      </c>
      <c r="AT146" s="217" t="s">
        <v>126</v>
      </c>
      <c r="AU146" s="217" t="s">
        <v>83</v>
      </c>
      <c r="AY146" s="19" t="s">
        <v>124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81</v>
      </c>
      <c r="BK146" s="218">
        <f>ROUND(I146*H146,1)</f>
        <v>0</v>
      </c>
      <c r="BL146" s="19" t="s">
        <v>131</v>
      </c>
      <c r="BM146" s="217" t="s">
        <v>858</v>
      </c>
    </row>
    <row r="147" s="12" customFormat="1" ht="22.8" customHeight="1">
      <c r="A147" s="12"/>
      <c r="B147" s="190"/>
      <c r="C147" s="191"/>
      <c r="D147" s="192" t="s">
        <v>72</v>
      </c>
      <c r="E147" s="204" t="s">
        <v>187</v>
      </c>
      <c r="F147" s="204" t="s">
        <v>496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SUM(P148:P149)</f>
        <v>0</v>
      </c>
      <c r="Q147" s="198"/>
      <c r="R147" s="199">
        <f>SUM(R148:R149)</f>
        <v>6.58E-05</v>
      </c>
      <c r="S147" s="198"/>
      <c r="T147" s="20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81</v>
      </c>
      <c r="AT147" s="202" t="s">
        <v>72</v>
      </c>
      <c r="AU147" s="202" t="s">
        <v>81</v>
      </c>
      <c r="AY147" s="201" t="s">
        <v>124</v>
      </c>
      <c r="BK147" s="203">
        <f>SUM(BK148:BK149)</f>
        <v>0</v>
      </c>
    </row>
    <row r="148" s="2" customFormat="1" ht="16.5" customHeight="1">
      <c r="A148" s="40"/>
      <c r="B148" s="41"/>
      <c r="C148" s="206" t="s">
        <v>242</v>
      </c>
      <c r="D148" s="206" t="s">
        <v>126</v>
      </c>
      <c r="E148" s="207" t="s">
        <v>859</v>
      </c>
      <c r="F148" s="208" t="s">
        <v>860</v>
      </c>
      <c r="G148" s="209" t="s">
        <v>162</v>
      </c>
      <c r="H148" s="210">
        <v>40</v>
      </c>
      <c r="I148" s="211"/>
      <c r="J148" s="212">
        <f>ROUND(I148*H148,1)</f>
        <v>0</v>
      </c>
      <c r="K148" s="208" t="s">
        <v>130</v>
      </c>
      <c r="L148" s="46"/>
      <c r="M148" s="213" t="s">
        <v>19</v>
      </c>
      <c r="N148" s="214" t="s">
        <v>44</v>
      </c>
      <c r="O148" s="86"/>
      <c r="P148" s="215">
        <f>O148*H148</f>
        <v>0</v>
      </c>
      <c r="Q148" s="215">
        <v>1.6449999999999999E-06</v>
      </c>
      <c r="R148" s="215">
        <f>Q148*H148</f>
        <v>6.58E-05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131</v>
      </c>
      <c r="AT148" s="217" t="s">
        <v>126</v>
      </c>
      <c r="AU148" s="217" t="s">
        <v>83</v>
      </c>
      <c r="AY148" s="19" t="s">
        <v>124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81</v>
      </c>
      <c r="BK148" s="218">
        <f>ROUND(I148*H148,1)</f>
        <v>0</v>
      </c>
      <c r="BL148" s="19" t="s">
        <v>131</v>
      </c>
      <c r="BM148" s="217" t="s">
        <v>861</v>
      </c>
    </row>
    <row r="149" s="2" customFormat="1">
      <c r="A149" s="40"/>
      <c r="B149" s="41"/>
      <c r="C149" s="42"/>
      <c r="D149" s="219" t="s">
        <v>133</v>
      </c>
      <c r="E149" s="42"/>
      <c r="F149" s="220" t="s">
        <v>862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133</v>
      </c>
      <c r="AU149" s="19" t="s">
        <v>83</v>
      </c>
    </row>
    <row r="150" s="12" customFormat="1" ht="22.8" customHeight="1">
      <c r="A150" s="12"/>
      <c r="B150" s="190"/>
      <c r="C150" s="191"/>
      <c r="D150" s="192" t="s">
        <v>72</v>
      </c>
      <c r="E150" s="204" t="s">
        <v>616</v>
      </c>
      <c r="F150" s="204" t="s">
        <v>617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SUM(P151:P161)</f>
        <v>0</v>
      </c>
      <c r="Q150" s="198"/>
      <c r="R150" s="199">
        <f>SUM(R151:R161)</f>
        <v>0</v>
      </c>
      <c r="S150" s="198"/>
      <c r="T150" s="200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81</v>
      </c>
      <c r="AT150" s="202" t="s">
        <v>72</v>
      </c>
      <c r="AU150" s="202" t="s">
        <v>81</v>
      </c>
      <c r="AY150" s="201" t="s">
        <v>124</v>
      </c>
      <c r="BK150" s="203">
        <f>SUM(BK151:BK161)</f>
        <v>0</v>
      </c>
    </row>
    <row r="151" s="2" customFormat="1" ht="24.15" customHeight="1">
      <c r="A151" s="40"/>
      <c r="B151" s="41"/>
      <c r="C151" s="206" t="s">
        <v>248</v>
      </c>
      <c r="D151" s="206" t="s">
        <v>126</v>
      </c>
      <c r="E151" s="207" t="s">
        <v>619</v>
      </c>
      <c r="F151" s="208" t="s">
        <v>620</v>
      </c>
      <c r="G151" s="209" t="s">
        <v>238</v>
      </c>
      <c r="H151" s="210">
        <v>11</v>
      </c>
      <c r="I151" s="211"/>
      <c r="J151" s="212">
        <f>ROUND(I151*H151,1)</f>
        <v>0</v>
      </c>
      <c r="K151" s="208" t="s">
        <v>130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131</v>
      </c>
      <c r="AT151" s="217" t="s">
        <v>126</v>
      </c>
      <c r="AU151" s="217" t="s">
        <v>83</v>
      </c>
      <c r="AY151" s="19" t="s">
        <v>124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81</v>
      </c>
      <c r="BK151" s="218">
        <f>ROUND(I151*H151,1)</f>
        <v>0</v>
      </c>
      <c r="BL151" s="19" t="s">
        <v>131</v>
      </c>
      <c r="BM151" s="217" t="s">
        <v>863</v>
      </c>
    </row>
    <row r="152" s="2" customFormat="1">
      <c r="A152" s="40"/>
      <c r="B152" s="41"/>
      <c r="C152" s="42"/>
      <c r="D152" s="219" t="s">
        <v>133</v>
      </c>
      <c r="E152" s="42"/>
      <c r="F152" s="220" t="s">
        <v>622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133</v>
      </c>
      <c r="AU152" s="19" t="s">
        <v>83</v>
      </c>
    </row>
    <row r="153" s="2" customFormat="1" ht="24.15" customHeight="1">
      <c r="A153" s="40"/>
      <c r="B153" s="41"/>
      <c r="C153" s="206" t="s">
        <v>254</v>
      </c>
      <c r="D153" s="206" t="s">
        <v>126</v>
      </c>
      <c r="E153" s="207" t="s">
        <v>624</v>
      </c>
      <c r="F153" s="208" t="s">
        <v>625</v>
      </c>
      <c r="G153" s="209" t="s">
        <v>238</v>
      </c>
      <c r="H153" s="210">
        <v>165</v>
      </c>
      <c r="I153" s="211"/>
      <c r="J153" s="212">
        <f>ROUND(I153*H153,1)</f>
        <v>0</v>
      </c>
      <c r="K153" s="208" t="s">
        <v>130</v>
      </c>
      <c r="L153" s="46"/>
      <c r="M153" s="213" t="s">
        <v>19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131</v>
      </c>
      <c r="AT153" s="217" t="s">
        <v>126</v>
      </c>
      <c r="AU153" s="217" t="s">
        <v>83</v>
      </c>
      <c r="AY153" s="19" t="s">
        <v>124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81</v>
      </c>
      <c r="BK153" s="218">
        <f>ROUND(I153*H153,1)</f>
        <v>0</v>
      </c>
      <c r="BL153" s="19" t="s">
        <v>131</v>
      </c>
      <c r="BM153" s="217" t="s">
        <v>864</v>
      </c>
    </row>
    <row r="154" s="2" customFormat="1">
      <c r="A154" s="40"/>
      <c r="B154" s="41"/>
      <c r="C154" s="42"/>
      <c r="D154" s="219" t="s">
        <v>133</v>
      </c>
      <c r="E154" s="42"/>
      <c r="F154" s="220" t="s">
        <v>627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133</v>
      </c>
      <c r="AU154" s="19" t="s">
        <v>83</v>
      </c>
    </row>
    <row r="155" s="14" customFormat="1">
      <c r="A155" s="14"/>
      <c r="B155" s="235"/>
      <c r="C155" s="236"/>
      <c r="D155" s="226" t="s">
        <v>135</v>
      </c>
      <c r="E155" s="237" t="s">
        <v>19</v>
      </c>
      <c r="F155" s="238" t="s">
        <v>865</v>
      </c>
      <c r="G155" s="236"/>
      <c r="H155" s="239">
        <v>165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135</v>
      </c>
      <c r="AU155" s="245" t="s">
        <v>83</v>
      </c>
      <c r="AV155" s="14" t="s">
        <v>83</v>
      </c>
      <c r="AW155" s="14" t="s">
        <v>33</v>
      </c>
      <c r="AX155" s="14" t="s">
        <v>81</v>
      </c>
      <c r="AY155" s="245" t="s">
        <v>124</v>
      </c>
    </row>
    <row r="156" s="2" customFormat="1" ht="24.15" customHeight="1">
      <c r="A156" s="40"/>
      <c r="B156" s="41"/>
      <c r="C156" s="206" t="s">
        <v>7</v>
      </c>
      <c r="D156" s="206" t="s">
        <v>126</v>
      </c>
      <c r="E156" s="207" t="s">
        <v>635</v>
      </c>
      <c r="F156" s="208" t="s">
        <v>636</v>
      </c>
      <c r="G156" s="209" t="s">
        <v>238</v>
      </c>
      <c r="H156" s="210">
        <v>5.2000000000000002</v>
      </c>
      <c r="I156" s="211"/>
      <c r="J156" s="212">
        <f>ROUND(I156*H156,1)</f>
        <v>0</v>
      </c>
      <c r="K156" s="208" t="s">
        <v>130</v>
      </c>
      <c r="L156" s="46"/>
      <c r="M156" s="213" t="s">
        <v>19</v>
      </c>
      <c r="N156" s="214" t="s">
        <v>44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131</v>
      </c>
      <c r="AT156" s="217" t="s">
        <v>126</v>
      </c>
      <c r="AU156" s="217" t="s">
        <v>83</v>
      </c>
      <c r="AY156" s="19" t="s">
        <v>124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81</v>
      </c>
      <c r="BK156" s="218">
        <f>ROUND(I156*H156,1)</f>
        <v>0</v>
      </c>
      <c r="BL156" s="19" t="s">
        <v>131</v>
      </c>
      <c r="BM156" s="217" t="s">
        <v>866</v>
      </c>
    </row>
    <row r="157" s="2" customFormat="1">
      <c r="A157" s="40"/>
      <c r="B157" s="41"/>
      <c r="C157" s="42"/>
      <c r="D157" s="219" t="s">
        <v>133</v>
      </c>
      <c r="E157" s="42"/>
      <c r="F157" s="220" t="s">
        <v>638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133</v>
      </c>
      <c r="AU157" s="19" t="s">
        <v>83</v>
      </c>
    </row>
    <row r="158" s="14" customFormat="1">
      <c r="A158" s="14"/>
      <c r="B158" s="235"/>
      <c r="C158" s="236"/>
      <c r="D158" s="226" t="s">
        <v>135</v>
      </c>
      <c r="E158" s="237" t="s">
        <v>19</v>
      </c>
      <c r="F158" s="238" t="s">
        <v>867</v>
      </c>
      <c r="G158" s="236"/>
      <c r="H158" s="239">
        <v>5.2000000000000002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135</v>
      </c>
      <c r="AU158" s="245" t="s">
        <v>83</v>
      </c>
      <c r="AV158" s="14" t="s">
        <v>83</v>
      </c>
      <c r="AW158" s="14" t="s">
        <v>33</v>
      </c>
      <c r="AX158" s="14" t="s">
        <v>81</v>
      </c>
      <c r="AY158" s="245" t="s">
        <v>124</v>
      </c>
    </row>
    <row r="159" s="2" customFormat="1" ht="24.15" customHeight="1">
      <c r="A159" s="40"/>
      <c r="B159" s="41"/>
      <c r="C159" s="206" t="s">
        <v>265</v>
      </c>
      <c r="D159" s="206" t="s">
        <v>126</v>
      </c>
      <c r="E159" s="207" t="s">
        <v>647</v>
      </c>
      <c r="F159" s="208" t="s">
        <v>648</v>
      </c>
      <c r="G159" s="209" t="s">
        <v>238</v>
      </c>
      <c r="H159" s="210">
        <v>5.7999999999999998</v>
      </c>
      <c r="I159" s="211"/>
      <c r="J159" s="212">
        <f>ROUND(I159*H159,1)</f>
        <v>0</v>
      </c>
      <c r="K159" s="208" t="s">
        <v>130</v>
      </c>
      <c r="L159" s="46"/>
      <c r="M159" s="213" t="s">
        <v>19</v>
      </c>
      <c r="N159" s="214" t="s">
        <v>44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131</v>
      </c>
      <c r="AT159" s="217" t="s">
        <v>126</v>
      </c>
      <c r="AU159" s="217" t="s">
        <v>83</v>
      </c>
      <c r="AY159" s="19" t="s">
        <v>124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81</v>
      </c>
      <c r="BK159" s="218">
        <f>ROUND(I159*H159,1)</f>
        <v>0</v>
      </c>
      <c r="BL159" s="19" t="s">
        <v>131</v>
      </c>
      <c r="BM159" s="217" t="s">
        <v>868</v>
      </c>
    </row>
    <row r="160" s="2" customFormat="1">
      <c r="A160" s="40"/>
      <c r="B160" s="41"/>
      <c r="C160" s="42"/>
      <c r="D160" s="219" t="s">
        <v>133</v>
      </c>
      <c r="E160" s="42"/>
      <c r="F160" s="220" t="s">
        <v>650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133</v>
      </c>
      <c r="AU160" s="19" t="s">
        <v>83</v>
      </c>
    </row>
    <row r="161" s="14" customFormat="1">
      <c r="A161" s="14"/>
      <c r="B161" s="235"/>
      <c r="C161" s="236"/>
      <c r="D161" s="226" t="s">
        <v>135</v>
      </c>
      <c r="E161" s="237" t="s">
        <v>19</v>
      </c>
      <c r="F161" s="238" t="s">
        <v>869</v>
      </c>
      <c r="G161" s="236"/>
      <c r="H161" s="239">
        <v>5.7999999999999998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135</v>
      </c>
      <c r="AU161" s="245" t="s">
        <v>83</v>
      </c>
      <c r="AV161" s="14" t="s">
        <v>83</v>
      </c>
      <c r="AW161" s="14" t="s">
        <v>33</v>
      </c>
      <c r="AX161" s="14" t="s">
        <v>81</v>
      </c>
      <c r="AY161" s="245" t="s">
        <v>124</v>
      </c>
    </row>
    <row r="162" s="12" customFormat="1" ht="22.8" customHeight="1">
      <c r="A162" s="12"/>
      <c r="B162" s="190"/>
      <c r="C162" s="191"/>
      <c r="D162" s="192" t="s">
        <v>72</v>
      </c>
      <c r="E162" s="204" t="s">
        <v>652</v>
      </c>
      <c r="F162" s="204" t="s">
        <v>653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SUM(P163:P164)</f>
        <v>0</v>
      </c>
      <c r="Q162" s="198"/>
      <c r="R162" s="199">
        <f>SUM(R163:R164)</f>
        <v>0</v>
      </c>
      <c r="S162" s="198"/>
      <c r="T162" s="200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81</v>
      </c>
      <c r="AT162" s="202" t="s">
        <v>72</v>
      </c>
      <c r="AU162" s="202" t="s">
        <v>81</v>
      </c>
      <c r="AY162" s="201" t="s">
        <v>124</v>
      </c>
      <c r="BK162" s="203">
        <f>SUM(BK163:BK164)</f>
        <v>0</v>
      </c>
    </row>
    <row r="163" s="2" customFormat="1" ht="24.15" customHeight="1">
      <c r="A163" s="40"/>
      <c r="B163" s="41"/>
      <c r="C163" s="206" t="s">
        <v>270</v>
      </c>
      <c r="D163" s="206" t="s">
        <v>126</v>
      </c>
      <c r="E163" s="207" t="s">
        <v>666</v>
      </c>
      <c r="F163" s="208" t="s">
        <v>667</v>
      </c>
      <c r="G163" s="209" t="s">
        <v>238</v>
      </c>
      <c r="H163" s="210">
        <v>73.105000000000004</v>
      </c>
      <c r="I163" s="211"/>
      <c r="J163" s="212">
        <f>ROUND(I163*H163,1)</f>
        <v>0</v>
      </c>
      <c r="K163" s="208" t="s">
        <v>130</v>
      </c>
      <c r="L163" s="46"/>
      <c r="M163" s="213" t="s">
        <v>19</v>
      </c>
      <c r="N163" s="214" t="s">
        <v>44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131</v>
      </c>
      <c r="AT163" s="217" t="s">
        <v>126</v>
      </c>
      <c r="AU163" s="217" t="s">
        <v>83</v>
      </c>
      <c r="AY163" s="19" t="s">
        <v>124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81</v>
      </c>
      <c r="BK163" s="218">
        <f>ROUND(I163*H163,1)</f>
        <v>0</v>
      </c>
      <c r="BL163" s="19" t="s">
        <v>131</v>
      </c>
      <c r="BM163" s="217" t="s">
        <v>870</v>
      </c>
    </row>
    <row r="164" s="2" customFormat="1">
      <c r="A164" s="40"/>
      <c r="B164" s="41"/>
      <c r="C164" s="42"/>
      <c r="D164" s="219" t="s">
        <v>133</v>
      </c>
      <c r="E164" s="42"/>
      <c r="F164" s="220" t="s">
        <v>669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133</v>
      </c>
      <c r="AU164" s="19" t="s">
        <v>83</v>
      </c>
    </row>
    <row r="165" s="12" customFormat="1" ht="25.92" customHeight="1">
      <c r="A165" s="12"/>
      <c r="B165" s="190"/>
      <c r="C165" s="191"/>
      <c r="D165" s="192" t="s">
        <v>72</v>
      </c>
      <c r="E165" s="193" t="s">
        <v>871</v>
      </c>
      <c r="F165" s="193" t="s">
        <v>872</v>
      </c>
      <c r="G165" s="191"/>
      <c r="H165" s="191"/>
      <c r="I165" s="194"/>
      <c r="J165" s="195">
        <f>BK165</f>
        <v>0</v>
      </c>
      <c r="K165" s="191"/>
      <c r="L165" s="196"/>
      <c r="M165" s="197"/>
      <c r="N165" s="198"/>
      <c r="O165" s="198"/>
      <c r="P165" s="199">
        <f>P166</f>
        <v>0</v>
      </c>
      <c r="Q165" s="198"/>
      <c r="R165" s="199">
        <f>R166</f>
        <v>0</v>
      </c>
      <c r="S165" s="198"/>
      <c r="T165" s="200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83</v>
      </c>
      <c r="AT165" s="202" t="s">
        <v>72</v>
      </c>
      <c r="AU165" s="202" t="s">
        <v>73</v>
      </c>
      <c r="AY165" s="201" t="s">
        <v>124</v>
      </c>
      <c r="BK165" s="203">
        <f>BK166</f>
        <v>0</v>
      </c>
    </row>
    <row r="166" s="12" customFormat="1" ht="22.8" customHeight="1">
      <c r="A166" s="12"/>
      <c r="B166" s="190"/>
      <c r="C166" s="191"/>
      <c r="D166" s="192" t="s">
        <v>72</v>
      </c>
      <c r="E166" s="204" t="s">
        <v>873</v>
      </c>
      <c r="F166" s="204" t="s">
        <v>874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SUM(P167:P172)</f>
        <v>0</v>
      </c>
      <c r="Q166" s="198"/>
      <c r="R166" s="199">
        <f>SUM(R167:R172)</f>
        <v>0</v>
      </c>
      <c r="S166" s="198"/>
      <c r="T166" s="200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83</v>
      </c>
      <c r="AT166" s="202" t="s">
        <v>72</v>
      </c>
      <c r="AU166" s="202" t="s">
        <v>81</v>
      </c>
      <c r="AY166" s="201" t="s">
        <v>124</v>
      </c>
      <c r="BK166" s="203">
        <f>SUM(BK167:BK172)</f>
        <v>0</v>
      </c>
    </row>
    <row r="167" s="2" customFormat="1" ht="24.15" customHeight="1">
      <c r="A167" s="40"/>
      <c r="B167" s="41"/>
      <c r="C167" s="206" t="s">
        <v>276</v>
      </c>
      <c r="D167" s="206" t="s">
        <v>126</v>
      </c>
      <c r="E167" s="207" t="s">
        <v>875</v>
      </c>
      <c r="F167" s="208" t="s">
        <v>876</v>
      </c>
      <c r="G167" s="209" t="s">
        <v>420</v>
      </c>
      <c r="H167" s="210">
        <v>120</v>
      </c>
      <c r="I167" s="211"/>
      <c r="J167" s="212">
        <f>ROUND(I167*H167,1)</f>
        <v>0</v>
      </c>
      <c r="K167" s="208" t="s">
        <v>130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229</v>
      </c>
      <c r="AT167" s="217" t="s">
        <v>126</v>
      </c>
      <c r="AU167" s="217" t="s">
        <v>83</v>
      </c>
      <c r="AY167" s="19" t="s">
        <v>124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81</v>
      </c>
      <c r="BK167" s="218">
        <f>ROUND(I167*H167,1)</f>
        <v>0</v>
      </c>
      <c r="BL167" s="19" t="s">
        <v>229</v>
      </c>
      <c r="BM167" s="217" t="s">
        <v>877</v>
      </c>
    </row>
    <row r="168" s="2" customFormat="1">
      <c r="A168" s="40"/>
      <c r="B168" s="41"/>
      <c r="C168" s="42"/>
      <c r="D168" s="219" t="s">
        <v>133</v>
      </c>
      <c r="E168" s="42"/>
      <c r="F168" s="220" t="s">
        <v>878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133</v>
      </c>
      <c r="AU168" s="19" t="s">
        <v>83</v>
      </c>
    </row>
    <row r="169" s="2" customFormat="1" ht="24.15" customHeight="1">
      <c r="A169" s="40"/>
      <c r="B169" s="41"/>
      <c r="C169" s="206" t="s">
        <v>282</v>
      </c>
      <c r="D169" s="206" t="s">
        <v>126</v>
      </c>
      <c r="E169" s="207" t="s">
        <v>879</v>
      </c>
      <c r="F169" s="208" t="s">
        <v>880</v>
      </c>
      <c r="G169" s="209" t="s">
        <v>420</v>
      </c>
      <c r="H169" s="210">
        <v>220</v>
      </c>
      <c r="I169" s="211"/>
      <c r="J169" s="212">
        <f>ROUND(I169*H169,1)</f>
        <v>0</v>
      </c>
      <c r="K169" s="208" t="s">
        <v>130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229</v>
      </c>
      <c r="AT169" s="217" t="s">
        <v>126</v>
      </c>
      <c r="AU169" s="217" t="s">
        <v>83</v>
      </c>
      <c r="AY169" s="19" t="s">
        <v>124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81</v>
      </c>
      <c r="BK169" s="218">
        <f>ROUND(I169*H169,1)</f>
        <v>0</v>
      </c>
      <c r="BL169" s="19" t="s">
        <v>229</v>
      </c>
      <c r="BM169" s="217" t="s">
        <v>881</v>
      </c>
    </row>
    <row r="170" s="2" customFormat="1">
      <c r="A170" s="40"/>
      <c r="B170" s="41"/>
      <c r="C170" s="42"/>
      <c r="D170" s="219" t="s">
        <v>133</v>
      </c>
      <c r="E170" s="42"/>
      <c r="F170" s="220" t="s">
        <v>882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133</v>
      </c>
      <c r="AU170" s="19" t="s">
        <v>83</v>
      </c>
    </row>
    <row r="171" s="2" customFormat="1" ht="24.15" customHeight="1">
      <c r="A171" s="40"/>
      <c r="B171" s="41"/>
      <c r="C171" s="206" t="s">
        <v>289</v>
      </c>
      <c r="D171" s="206" t="s">
        <v>126</v>
      </c>
      <c r="E171" s="207" t="s">
        <v>883</v>
      </c>
      <c r="F171" s="208" t="s">
        <v>884</v>
      </c>
      <c r="G171" s="209" t="s">
        <v>238</v>
      </c>
      <c r="H171" s="210">
        <v>1.5</v>
      </c>
      <c r="I171" s="211"/>
      <c r="J171" s="212">
        <f>ROUND(I171*H171,1)</f>
        <v>0</v>
      </c>
      <c r="K171" s="208" t="s">
        <v>130</v>
      </c>
      <c r="L171" s="46"/>
      <c r="M171" s="213" t="s">
        <v>19</v>
      </c>
      <c r="N171" s="214" t="s">
        <v>44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229</v>
      </c>
      <c r="AT171" s="217" t="s">
        <v>126</v>
      </c>
      <c r="AU171" s="217" t="s">
        <v>83</v>
      </c>
      <c r="AY171" s="19" t="s">
        <v>124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81</v>
      </c>
      <c r="BK171" s="218">
        <f>ROUND(I171*H171,1)</f>
        <v>0</v>
      </c>
      <c r="BL171" s="19" t="s">
        <v>229</v>
      </c>
      <c r="BM171" s="217" t="s">
        <v>885</v>
      </c>
    </row>
    <row r="172" s="2" customFormat="1">
      <c r="A172" s="40"/>
      <c r="B172" s="41"/>
      <c r="C172" s="42"/>
      <c r="D172" s="219" t="s">
        <v>133</v>
      </c>
      <c r="E172" s="42"/>
      <c r="F172" s="220" t="s">
        <v>886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133</v>
      </c>
      <c r="AU172" s="19" t="s">
        <v>83</v>
      </c>
    </row>
    <row r="173" s="12" customFormat="1" ht="25.92" customHeight="1">
      <c r="A173" s="12"/>
      <c r="B173" s="190"/>
      <c r="C173" s="191"/>
      <c r="D173" s="192" t="s">
        <v>72</v>
      </c>
      <c r="E173" s="193" t="s">
        <v>255</v>
      </c>
      <c r="F173" s="193" t="s">
        <v>887</v>
      </c>
      <c r="G173" s="191"/>
      <c r="H173" s="191"/>
      <c r="I173" s="194"/>
      <c r="J173" s="195">
        <f>BK173</f>
        <v>0</v>
      </c>
      <c r="K173" s="191"/>
      <c r="L173" s="196"/>
      <c r="M173" s="197"/>
      <c r="N173" s="198"/>
      <c r="O173" s="198"/>
      <c r="P173" s="199">
        <f>P174+P202</f>
        <v>0</v>
      </c>
      <c r="Q173" s="198"/>
      <c r="R173" s="199">
        <f>R174+R202</f>
        <v>62.42991798632</v>
      </c>
      <c r="S173" s="198"/>
      <c r="T173" s="200">
        <f>T174+T202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143</v>
      </c>
      <c r="AT173" s="202" t="s">
        <v>72</v>
      </c>
      <c r="AU173" s="202" t="s">
        <v>73</v>
      </c>
      <c r="AY173" s="201" t="s">
        <v>124</v>
      </c>
      <c r="BK173" s="203">
        <f>BK174+BK202</f>
        <v>0</v>
      </c>
    </row>
    <row r="174" s="12" customFormat="1" ht="22.8" customHeight="1">
      <c r="A174" s="12"/>
      <c r="B174" s="190"/>
      <c r="C174" s="191"/>
      <c r="D174" s="192" t="s">
        <v>72</v>
      </c>
      <c r="E174" s="204" t="s">
        <v>888</v>
      </c>
      <c r="F174" s="204" t="s">
        <v>889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SUM(P175:P201)</f>
        <v>0</v>
      </c>
      <c r="Q174" s="198"/>
      <c r="R174" s="199">
        <f>SUM(R175:R201)</f>
        <v>0.20000000000000001</v>
      </c>
      <c r="S174" s="198"/>
      <c r="T174" s="200">
        <f>SUM(T175:T201)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143</v>
      </c>
      <c r="AT174" s="202" t="s">
        <v>72</v>
      </c>
      <c r="AU174" s="202" t="s">
        <v>81</v>
      </c>
      <c r="AY174" s="201" t="s">
        <v>124</v>
      </c>
      <c r="BK174" s="203">
        <f>SUM(BK175:BK201)</f>
        <v>0</v>
      </c>
    </row>
    <row r="175" s="2" customFormat="1" ht="16.5" customHeight="1">
      <c r="A175" s="40"/>
      <c r="B175" s="41"/>
      <c r="C175" s="206" t="s">
        <v>295</v>
      </c>
      <c r="D175" s="206" t="s">
        <v>126</v>
      </c>
      <c r="E175" s="207" t="s">
        <v>890</v>
      </c>
      <c r="F175" s="208" t="s">
        <v>891</v>
      </c>
      <c r="G175" s="209" t="s">
        <v>420</v>
      </c>
      <c r="H175" s="210">
        <v>23</v>
      </c>
      <c r="I175" s="211"/>
      <c r="J175" s="212">
        <f>ROUND(I175*H175,1)</f>
        <v>0</v>
      </c>
      <c r="K175" s="208" t="s">
        <v>130</v>
      </c>
      <c r="L175" s="46"/>
      <c r="M175" s="213" t="s">
        <v>19</v>
      </c>
      <c r="N175" s="214" t="s">
        <v>44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483</v>
      </c>
      <c r="AT175" s="217" t="s">
        <v>126</v>
      </c>
      <c r="AU175" s="217" t="s">
        <v>83</v>
      </c>
      <c r="AY175" s="19" t="s">
        <v>124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81</v>
      </c>
      <c r="BK175" s="218">
        <f>ROUND(I175*H175,1)</f>
        <v>0</v>
      </c>
      <c r="BL175" s="19" t="s">
        <v>483</v>
      </c>
      <c r="BM175" s="217" t="s">
        <v>892</v>
      </c>
    </row>
    <row r="176" s="2" customFormat="1">
      <c r="A176" s="40"/>
      <c r="B176" s="41"/>
      <c r="C176" s="42"/>
      <c r="D176" s="219" t="s">
        <v>133</v>
      </c>
      <c r="E176" s="42"/>
      <c r="F176" s="220" t="s">
        <v>893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133</v>
      </c>
      <c r="AU176" s="19" t="s">
        <v>83</v>
      </c>
    </row>
    <row r="177" s="2" customFormat="1" ht="16.5" customHeight="1">
      <c r="A177" s="40"/>
      <c r="B177" s="41"/>
      <c r="C177" s="257" t="s">
        <v>216</v>
      </c>
      <c r="D177" s="257" t="s">
        <v>255</v>
      </c>
      <c r="E177" s="258" t="s">
        <v>894</v>
      </c>
      <c r="F177" s="259" t="s">
        <v>895</v>
      </c>
      <c r="G177" s="260" t="s">
        <v>420</v>
      </c>
      <c r="H177" s="261">
        <v>22</v>
      </c>
      <c r="I177" s="262"/>
      <c r="J177" s="263">
        <f>ROUND(I177*H177,1)</f>
        <v>0</v>
      </c>
      <c r="K177" s="259" t="s">
        <v>19</v>
      </c>
      <c r="L177" s="264"/>
      <c r="M177" s="265" t="s">
        <v>19</v>
      </c>
      <c r="N177" s="266" t="s">
        <v>44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896</v>
      </c>
      <c r="AT177" s="217" t="s">
        <v>255</v>
      </c>
      <c r="AU177" s="217" t="s">
        <v>83</v>
      </c>
      <c r="AY177" s="19" t="s">
        <v>124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81</v>
      </c>
      <c r="BK177" s="218">
        <f>ROUND(I177*H177,1)</f>
        <v>0</v>
      </c>
      <c r="BL177" s="19" t="s">
        <v>483</v>
      </c>
      <c r="BM177" s="217" t="s">
        <v>897</v>
      </c>
    </row>
    <row r="178" s="2" customFormat="1" ht="16.5" customHeight="1">
      <c r="A178" s="40"/>
      <c r="B178" s="41"/>
      <c r="C178" s="257" t="s">
        <v>307</v>
      </c>
      <c r="D178" s="257" t="s">
        <v>255</v>
      </c>
      <c r="E178" s="258" t="s">
        <v>898</v>
      </c>
      <c r="F178" s="259" t="s">
        <v>899</v>
      </c>
      <c r="G178" s="260" t="s">
        <v>420</v>
      </c>
      <c r="H178" s="261">
        <v>1</v>
      </c>
      <c r="I178" s="262"/>
      <c r="J178" s="263">
        <f>ROUND(I178*H178,1)</f>
        <v>0</v>
      </c>
      <c r="K178" s="259" t="s">
        <v>19</v>
      </c>
      <c r="L178" s="264"/>
      <c r="M178" s="265" t="s">
        <v>19</v>
      </c>
      <c r="N178" s="266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896</v>
      </c>
      <c r="AT178" s="217" t="s">
        <v>255</v>
      </c>
      <c r="AU178" s="217" t="s">
        <v>83</v>
      </c>
      <c r="AY178" s="19" t="s">
        <v>124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81</v>
      </c>
      <c r="BK178" s="218">
        <f>ROUND(I178*H178,1)</f>
        <v>0</v>
      </c>
      <c r="BL178" s="19" t="s">
        <v>483</v>
      </c>
      <c r="BM178" s="217" t="s">
        <v>900</v>
      </c>
    </row>
    <row r="179" s="2" customFormat="1" ht="16.5" customHeight="1">
      <c r="A179" s="40"/>
      <c r="B179" s="41"/>
      <c r="C179" s="257" t="s">
        <v>316</v>
      </c>
      <c r="D179" s="257" t="s">
        <v>255</v>
      </c>
      <c r="E179" s="258" t="s">
        <v>901</v>
      </c>
      <c r="F179" s="259" t="s">
        <v>902</v>
      </c>
      <c r="G179" s="260" t="s">
        <v>420</v>
      </c>
      <c r="H179" s="261">
        <v>23</v>
      </c>
      <c r="I179" s="262"/>
      <c r="J179" s="263">
        <f>ROUND(I179*H179,1)</f>
        <v>0</v>
      </c>
      <c r="K179" s="259" t="s">
        <v>19</v>
      </c>
      <c r="L179" s="264"/>
      <c r="M179" s="265" t="s">
        <v>19</v>
      </c>
      <c r="N179" s="266" t="s">
        <v>44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896</v>
      </c>
      <c r="AT179" s="217" t="s">
        <v>255</v>
      </c>
      <c r="AU179" s="217" t="s">
        <v>83</v>
      </c>
      <c r="AY179" s="19" t="s">
        <v>124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81</v>
      </c>
      <c r="BK179" s="218">
        <f>ROUND(I179*H179,1)</f>
        <v>0</v>
      </c>
      <c r="BL179" s="19" t="s">
        <v>483</v>
      </c>
      <c r="BM179" s="217" t="s">
        <v>903</v>
      </c>
    </row>
    <row r="180" s="2" customFormat="1" ht="16.5" customHeight="1">
      <c r="A180" s="40"/>
      <c r="B180" s="41"/>
      <c r="C180" s="257" t="s">
        <v>325</v>
      </c>
      <c r="D180" s="257" t="s">
        <v>255</v>
      </c>
      <c r="E180" s="258" t="s">
        <v>904</v>
      </c>
      <c r="F180" s="259" t="s">
        <v>905</v>
      </c>
      <c r="G180" s="260" t="s">
        <v>420</v>
      </c>
      <c r="H180" s="261">
        <v>23</v>
      </c>
      <c r="I180" s="262"/>
      <c r="J180" s="263">
        <f>ROUND(I180*H180,1)</f>
        <v>0</v>
      </c>
      <c r="K180" s="259" t="s">
        <v>19</v>
      </c>
      <c r="L180" s="264"/>
      <c r="M180" s="265" t="s">
        <v>19</v>
      </c>
      <c r="N180" s="266" t="s">
        <v>44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896</v>
      </c>
      <c r="AT180" s="217" t="s">
        <v>255</v>
      </c>
      <c r="AU180" s="217" t="s">
        <v>83</v>
      </c>
      <c r="AY180" s="19" t="s">
        <v>124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81</v>
      </c>
      <c r="BK180" s="218">
        <f>ROUND(I180*H180,1)</f>
        <v>0</v>
      </c>
      <c r="BL180" s="19" t="s">
        <v>483</v>
      </c>
      <c r="BM180" s="217" t="s">
        <v>906</v>
      </c>
    </row>
    <row r="181" s="2" customFormat="1" ht="16.5" customHeight="1">
      <c r="A181" s="40"/>
      <c r="B181" s="41"/>
      <c r="C181" s="206" t="s">
        <v>331</v>
      </c>
      <c r="D181" s="206" t="s">
        <v>126</v>
      </c>
      <c r="E181" s="207" t="s">
        <v>907</v>
      </c>
      <c r="F181" s="208" t="s">
        <v>908</v>
      </c>
      <c r="G181" s="209" t="s">
        <v>420</v>
      </c>
      <c r="H181" s="210">
        <v>23</v>
      </c>
      <c r="I181" s="211"/>
      <c r="J181" s="212">
        <f>ROUND(I181*H181,1)</f>
        <v>0</v>
      </c>
      <c r="K181" s="208" t="s">
        <v>130</v>
      </c>
      <c r="L181" s="46"/>
      <c r="M181" s="213" t="s">
        <v>19</v>
      </c>
      <c r="N181" s="214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483</v>
      </c>
      <c r="AT181" s="217" t="s">
        <v>126</v>
      </c>
      <c r="AU181" s="217" t="s">
        <v>83</v>
      </c>
      <c r="AY181" s="19" t="s">
        <v>124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81</v>
      </c>
      <c r="BK181" s="218">
        <f>ROUND(I181*H181,1)</f>
        <v>0</v>
      </c>
      <c r="BL181" s="19" t="s">
        <v>483</v>
      </c>
      <c r="BM181" s="217" t="s">
        <v>909</v>
      </c>
    </row>
    <row r="182" s="2" customFormat="1">
      <c r="A182" s="40"/>
      <c r="B182" s="41"/>
      <c r="C182" s="42"/>
      <c r="D182" s="219" t="s">
        <v>133</v>
      </c>
      <c r="E182" s="42"/>
      <c r="F182" s="220" t="s">
        <v>910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133</v>
      </c>
      <c r="AU182" s="19" t="s">
        <v>83</v>
      </c>
    </row>
    <row r="183" s="2" customFormat="1" ht="16.5" customHeight="1">
      <c r="A183" s="40"/>
      <c r="B183" s="41"/>
      <c r="C183" s="257" t="s">
        <v>337</v>
      </c>
      <c r="D183" s="257" t="s">
        <v>255</v>
      </c>
      <c r="E183" s="258" t="s">
        <v>911</v>
      </c>
      <c r="F183" s="259" t="s">
        <v>912</v>
      </c>
      <c r="G183" s="260" t="s">
        <v>420</v>
      </c>
      <c r="H183" s="261">
        <v>23</v>
      </c>
      <c r="I183" s="262"/>
      <c r="J183" s="263">
        <f>ROUND(I183*H183,1)</f>
        <v>0</v>
      </c>
      <c r="K183" s="259" t="s">
        <v>19</v>
      </c>
      <c r="L183" s="264"/>
      <c r="M183" s="265" t="s">
        <v>19</v>
      </c>
      <c r="N183" s="266" t="s">
        <v>44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896</v>
      </c>
      <c r="AT183" s="217" t="s">
        <v>255</v>
      </c>
      <c r="AU183" s="217" t="s">
        <v>83</v>
      </c>
      <c r="AY183" s="19" t="s">
        <v>124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81</v>
      </c>
      <c r="BK183" s="218">
        <f>ROUND(I183*H183,1)</f>
        <v>0</v>
      </c>
      <c r="BL183" s="19" t="s">
        <v>483</v>
      </c>
      <c r="BM183" s="217" t="s">
        <v>913</v>
      </c>
    </row>
    <row r="184" s="2" customFormat="1" ht="16.5" customHeight="1">
      <c r="A184" s="40"/>
      <c r="B184" s="41"/>
      <c r="C184" s="206" t="s">
        <v>342</v>
      </c>
      <c r="D184" s="206" t="s">
        <v>126</v>
      </c>
      <c r="E184" s="207" t="s">
        <v>914</v>
      </c>
      <c r="F184" s="208" t="s">
        <v>915</v>
      </c>
      <c r="G184" s="209" t="s">
        <v>420</v>
      </c>
      <c r="H184" s="210">
        <v>23</v>
      </c>
      <c r="I184" s="211"/>
      <c r="J184" s="212">
        <f>ROUND(I184*H184,1)</f>
        <v>0</v>
      </c>
      <c r="K184" s="208" t="s">
        <v>130</v>
      </c>
      <c r="L184" s="46"/>
      <c r="M184" s="213" t="s">
        <v>19</v>
      </c>
      <c r="N184" s="214" t="s">
        <v>44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483</v>
      </c>
      <c r="AT184" s="217" t="s">
        <v>126</v>
      </c>
      <c r="AU184" s="217" t="s">
        <v>83</v>
      </c>
      <c r="AY184" s="19" t="s">
        <v>124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81</v>
      </c>
      <c r="BK184" s="218">
        <f>ROUND(I184*H184,1)</f>
        <v>0</v>
      </c>
      <c r="BL184" s="19" t="s">
        <v>483</v>
      </c>
      <c r="BM184" s="217" t="s">
        <v>916</v>
      </c>
    </row>
    <row r="185" s="2" customFormat="1">
      <c r="A185" s="40"/>
      <c r="B185" s="41"/>
      <c r="C185" s="42"/>
      <c r="D185" s="219" t="s">
        <v>133</v>
      </c>
      <c r="E185" s="42"/>
      <c r="F185" s="220" t="s">
        <v>917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133</v>
      </c>
      <c r="AU185" s="19" t="s">
        <v>83</v>
      </c>
    </row>
    <row r="186" s="2" customFormat="1" ht="16.5" customHeight="1">
      <c r="A186" s="40"/>
      <c r="B186" s="41"/>
      <c r="C186" s="257" t="s">
        <v>348</v>
      </c>
      <c r="D186" s="257" t="s">
        <v>255</v>
      </c>
      <c r="E186" s="258" t="s">
        <v>918</v>
      </c>
      <c r="F186" s="259" t="s">
        <v>919</v>
      </c>
      <c r="G186" s="260" t="s">
        <v>420</v>
      </c>
      <c r="H186" s="261">
        <v>23</v>
      </c>
      <c r="I186" s="262"/>
      <c r="J186" s="263">
        <f>ROUND(I186*H186,1)</f>
        <v>0</v>
      </c>
      <c r="K186" s="259" t="s">
        <v>19</v>
      </c>
      <c r="L186" s="264"/>
      <c r="M186" s="265" t="s">
        <v>19</v>
      </c>
      <c r="N186" s="266" t="s">
        <v>44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896</v>
      </c>
      <c r="AT186" s="217" t="s">
        <v>255</v>
      </c>
      <c r="AU186" s="217" t="s">
        <v>83</v>
      </c>
      <c r="AY186" s="19" t="s">
        <v>124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81</v>
      </c>
      <c r="BK186" s="218">
        <f>ROUND(I186*H186,1)</f>
        <v>0</v>
      </c>
      <c r="BL186" s="19" t="s">
        <v>483</v>
      </c>
      <c r="BM186" s="217" t="s">
        <v>920</v>
      </c>
    </row>
    <row r="187" s="2" customFormat="1" ht="24.15" customHeight="1">
      <c r="A187" s="40"/>
      <c r="B187" s="41"/>
      <c r="C187" s="206" t="s">
        <v>353</v>
      </c>
      <c r="D187" s="206" t="s">
        <v>126</v>
      </c>
      <c r="E187" s="207" t="s">
        <v>921</v>
      </c>
      <c r="F187" s="208" t="s">
        <v>922</v>
      </c>
      <c r="G187" s="209" t="s">
        <v>162</v>
      </c>
      <c r="H187" s="210">
        <v>200</v>
      </c>
      <c r="I187" s="211"/>
      <c r="J187" s="212">
        <f>ROUND(I187*H187,1)</f>
        <v>0</v>
      </c>
      <c r="K187" s="208" t="s">
        <v>130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483</v>
      </c>
      <c r="AT187" s="217" t="s">
        <v>126</v>
      </c>
      <c r="AU187" s="217" t="s">
        <v>83</v>
      </c>
      <c r="AY187" s="19" t="s">
        <v>124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81</v>
      </c>
      <c r="BK187" s="218">
        <f>ROUND(I187*H187,1)</f>
        <v>0</v>
      </c>
      <c r="BL187" s="19" t="s">
        <v>483</v>
      </c>
      <c r="BM187" s="217" t="s">
        <v>923</v>
      </c>
    </row>
    <row r="188" s="2" customFormat="1">
      <c r="A188" s="40"/>
      <c r="B188" s="41"/>
      <c r="C188" s="42"/>
      <c r="D188" s="219" t="s">
        <v>133</v>
      </c>
      <c r="E188" s="42"/>
      <c r="F188" s="220" t="s">
        <v>924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133</v>
      </c>
      <c r="AU188" s="19" t="s">
        <v>83</v>
      </c>
    </row>
    <row r="189" s="2" customFormat="1" ht="16.5" customHeight="1">
      <c r="A189" s="40"/>
      <c r="B189" s="41"/>
      <c r="C189" s="257" t="s">
        <v>358</v>
      </c>
      <c r="D189" s="257" t="s">
        <v>255</v>
      </c>
      <c r="E189" s="258" t="s">
        <v>925</v>
      </c>
      <c r="F189" s="259" t="s">
        <v>926</v>
      </c>
      <c r="G189" s="260" t="s">
        <v>279</v>
      </c>
      <c r="H189" s="261">
        <v>200</v>
      </c>
      <c r="I189" s="262"/>
      <c r="J189" s="263">
        <f>ROUND(I189*H189,1)</f>
        <v>0</v>
      </c>
      <c r="K189" s="259" t="s">
        <v>130</v>
      </c>
      <c r="L189" s="264"/>
      <c r="M189" s="265" t="s">
        <v>19</v>
      </c>
      <c r="N189" s="266" t="s">
        <v>44</v>
      </c>
      <c r="O189" s="86"/>
      <c r="P189" s="215">
        <f>O189*H189</f>
        <v>0</v>
      </c>
      <c r="Q189" s="215">
        <v>0.001</v>
      </c>
      <c r="R189" s="215">
        <f>Q189*H189</f>
        <v>0.20000000000000001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927</v>
      </c>
      <c r="AT189" s="217" t="s">
        <v>255</v>
      </c>
      <c r="AU189" s="217" t="s">
        <v>83</v>
      </c>
      <c r="AY189" s="19" t="s">
        <v>124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81</v>
      </c>
      <c r="BK189" s="218">
        <f>ROUND(I189*H189,1)</f>
        <v>0</v>
      </c>
      <c r="BL189" s="19" t="s">
        <v>927</v>
      </c>
      <c r="BM189" s="217" t="s">
        <v>928</v>
      </c>
    </row>
    <row r="190" s="2" customFormat="1" ht="37.8" customHeight="1">
      <c r="A190" s="40"/>
      <c r="B190" s="41"/>
      <c r="C190" s="206" t="s">
        <v>363</v>
      </c>
      <c r="D190" s="206" t="s">
        <v>126</v>
      </c>
      <c r="E190" s="207" t="s">
        <v>929</v>
      </c>
      <c r="F190" s="208" t="s">
        <v>930</v>
      </c>
      <c r="G190" s="209" t="s">
        <v>162</v>
      </c>
      <c r="H190" s="210">
        <v>1000</v>
      </c>
      <c r="I190" s="211"/>
      <c r="J190" s="212">
        <f>ROUND(I190*H190,1)</f>
        <v>0</v>
      </c>
      <c r="K190" s="208" t="s">
        <v>130</v>
      </c>
      <c r="L190" s="46"/>
      <c r="M190" s="213" t="s">
        <v>19</v>
      </c>
      <c r="N190" s="214" t="s">
        <v>44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483</v>
      </c>
      <c r="AT190" s="217" t="s">
        <v>126</v>
      </c>
      <c r="AU190" s="217" t="s">
        <v>83</v>
      </c>
      <c r="AY190" s="19" t="s">
        <v>124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81</v>
      </c>
      <c r="BK190" s="218">
        <f>ROUND(I190*H190,1)</f>
        <v>0</v>
      </c>
      <c r="BL190" s="19" t="s">
        <v>483</v>
      </c>
      <c r="BM190" s="217" t="s">
        <v>931</v>
      </c>
    </row>
    <row r="191" s="2" customFormat="1">
      <c r="A191" s="40"/>
      <c r="B191" s="41"/>
      <c r="C191" s="42"/>
      <c r="D191" s="219" t="s">
        <v>133</v>
      </c>
      <c r="E191" s="42"/>
      <c r="F191" s="220" t="s">
        <v>932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133</v>
      </c>
      <c r="AU191" s="19" t="s">
        <v>83</v>
      </c>
    </row>
    <row r="192" s="14" customFormat="1">
      <c r="A192" s="14"/>
      <c r="B192" s="235"/>
      <c r="C192" s="236"/>
      <c r="D192" s="226" t="s">
        <v>135</v>
      </c>
      <c r="E192" s="237" t="s">
        <v>19</v>
      </c>
      <c r="F192" s="238" t="s">
        <v>933</v>
      </c>
      <c r="G192" s="236"/>
      <c r="H192" s="239">
        <v>800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135</v>
      </c>
      <c r="AU192" s="245" t="s">
        <v>83</v>
      </c>
      <c r="AV192" s="14" t="s">
        <v>83</v>
      </c>
      <c r="AW192" s="14" t="s">
        <v>33</v>
      </c>
      <c r="AX192" s="14" t="s">
        <v>73</v>
      </c>
      <c r="AY192" s="245" t="s">
        <v>124</v>
      </c>
    </row>
    <row r="193" s="14" customFormat="1">
      <c r="A193" s="14"/>
      <c r="B193" s="235"/>
      <c r="C193" s="236"/>
      <c r="D193" s="226" t="s">
        <v>135</v>
      </c>
      <c r="E193" s="237" t="s">
        <v>19</v>
      </c>
      <c r="F193" s="238" t="s">
        <v>934</v>
      </c>
      <c r="G193" s="236"/>
      <c r="H193" s="239">
        <v>200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135</v>
      </c>
      <c r="AU193" s="245" t="s">
        <v>83</v>
      </c>
      <c r="AV193" s="14" t="s">
        <v>83</v>
      </c>
      <c r="AW193" s="14" t="s">
        <v>33</v>
      </c>
      <c r="AX193" s="14" t="s">
        <v>73</v>
      </c>
      <c r="AY193" s="245" t="s">
        <v>124</v>
      </c>
    </row>
    <row r="194" s="15" customFormat="1">
      <c r="A194" s="15"/>
      <c r="B194" s="246"/>
      <c r="C194" s="247"/>
      <c r="D194" s="226" t="s">
        <v>135</v>
      </c>
      <c r="E194" s="248" t="s">
        <v>19</v>
      </c>
      <c r="F194" s="249" t="s">
        <v>154</v>
      </c>
      <c r="G194" s="247"/>
      <c r="H194" s="250">
        <v>1000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135</v>
      </c>
      <c r="AU194" s="256" t="s">
        <v>83</v>
      </c>
      <c r="AV194" s="15" t="s">
        <v>131</v>
      </c>
      <c r="AW194" s="15" t="s">
        <v>33</v>
      </c>
      <c r="AX194" s="15" t="s">
        <v>81</v>
      </c>
      <c r="AY194" s="256" t="s">
        <v>124</v>
      </c>
    </row>
    <row r="195" s="2" customFormat="1" ht="16.5" customHeight="1">
      <c r="A195" s="40"/>
      <c r="B195" s="41"/>
      <c r="C195" s="257" t="s">
        <v>369</v>
      </c>
      <c r="D195" s="257" t="s">
        <v>255</v>
      </c>
      <c r="E195" s="258" t="s">
        <v>935</v>
      </c>
      <c r="F195" s="259" t="s">
        <v>936</v>
      </c>
      <c r="G195" s="260" t="s">
        <v>162</v>
      </c>
      <c r="H195" s="261">
        <v>920</v>
      </c>
      <c r="I195" s="262"/>
      <c r="J195" s="263">
        <f>ROUND(I195*H195,1)</f>
        <v>0</v>
      </c>
      <c r="K195" s="259" t="s">
        <v>19</v>
      </c>
      <c r="L195" s="264"/>
      <c r="M195" s="265" t="s">
        <v>19</v>
      </c>
      <c r="N195" s="266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896</v>
      </c>
      <c r="AT195" s="217" t="s">
        <v>255</v>
      </c>
      <c r="AU195" s="217" t="s">
        <v>83</v>
      </c>
      <c r="AY195" s="19" t="s">
        <v>124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81</v>
      </c>
      <c r="BK195" s="218">
        <f>ROUND(I195*H195,1)</f>
        <v>0</v>
      </c>
      <c r="BL195" s="19" t="s">
        <v>483</v>
      </c>
      <c r="BM195" s="217" t="s">
        <v>937</v>
      </c>
    </row>
    <row r="196" s="14" customFormat="1">
      <c r="A196" s="14"/>
      <c r="B196" s="235"/>
      <c r="C196" s="236"/>
      <c r="D196" s="226" t="s">
        <v>135</v>
      </c>
      <c r="E196" s="237" t="s">
        <v>19</v>
      </c>
      <c r="F196" s="238" t="s">
        <v>938</v>
      </c>
      <c r="G196" s="236"/>
      <c r="H196" s="239">
        <v>920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135</v>
      </c>
      <c r="AU196" s="245" t="s">
        <v>83</v>
      </c>
      <c r="AV196" s="14" t="s">
        <v>83</v>
      </c>
      <c r="AW196" s="14" t="s">
        <v>33</v>
      </c>
      <c r="AX196" s="14" t="s">
        <v>81</v>
      </c>
      <c r="AY196" s="245" t="s">
        <v>124</v>
      </c>
    </row>
    <row r="197" s="2" customFormat="1" ht="16.5" customHeight="1">
      <c r="A197" s="40"/>
      <c r="B197" s="41"/>
      <c r="C197" s="257" t="s">
        <v>374</v>
      </c>
      <c r="D197" s="257" t="s">
        <v>255</v>
      </c>
      <c r="E197" s="258" t="s">
        <v>939</v>
      </c>
      <c r="F197" s="259" t="s">
        <v>940</v>
      </c>
      <c r="G197" s="260" t="s">
        <v>162</v>
      </c>
      <c r="H197" s="261">
        <v>230</v>
      </c>
      <c r="I197" s="262"/>
      <c r="J197" s="263">
        <f>ROUND(I197*H197,1)</f>
        <v>0</v>
      </c>
      <c r="K197" s="259" t="s">
        <v>19</v>
      </c>
      <c r="L197" s="264"/>
      <c r="M197" s="265" t="s">
        <v>19</v>
      </c>
      <c r="N197" s="266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896</v>
      </c>
      <c r="AT197" s="217" t="s">
        <v>255</v>
      </c>
      <c r="AU197" s="217" t="s">
        <v>83</v>
      </c>
      <c r="AY197" s="19" t="s">
        <v>124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81</v>
      </c>
      <c r="BK197" s="218">
        <f>ROUND(I197*H197,1)</f>
        <v>0</v>
      </c>
      <c r="BL197" s="19" t="s">
        <v>483</v>
      </c>
      <c r="BM197" s="217" t="s">
        <v>941</v>
      </c>
    </row>
    <row r="198" s="14" customFormat="1">
      <c r="A198" s="14"/>
      <c r="B198" s="235"/>
      <c r="C198" s="236"/>
      <c r="D198" s="226" t="s">
        <v>135</v>
      </c>
      <c r="E198" s="237" t="s">
        <v>19</v>
      </c>
      <c r="F198" s="238" t="s">
        <v>942</v>
      </c>
      <c r="G198" s="236"/>
      <c r="H198" s="239">
        <v>230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135</v>
      </c>
      <c r="AU198" s="245" t="s">
        <v>83</v>
      </c>
      <c r="AV198" s="14" t="s">
        <v>83</v>
      </c>
      <c r="AW198" s="14" t="s">
        <v>33</v>
      </c>
      <c r="AX198" s="14" t="s">
        <v>81</v>
      </c>
      <c r="AY198" s="245" t="s">
        <v>124</v>
      </c>
    </row>
    <row r="199" s="2" customFormat="1" ht="16.5" customHeight="1">
      <c r="A199" s="40"/>
      <c r="B199" s="41"/>
      <c r="C199" s="206" t="s">
        <v>379</v>
      </c>
      <c r="D199" s="206" t="s">
        <v>126</v>
      </c>
      <c r="E199" s="207" t="s">
        <v>943</v>
      </c>
      <c r="F199" s="208" t="s">
        <v>944</v>
      </c>
      <c r="G199" s="209" t="s">
        <v>420</v>
      </c>
      <c r="H199" s="210">
        <v>55</v>
      </c>
      <c r="I199" s="211"/>
      <c r="J199" s="212">
        <f>ROUND(I199*H199,1)</f>
        <v>0</v>
      </c>
      <c r="K199" s="208" t="s">
        <v>19</v>
      </c>
      <c r="L199" s="46"/>
      <c r="M199" s="213" t="s">
        <v>19</v>
      </c>
      <c r="N199" s="214" t="s">
        <v>44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483</v>
      </c>
      <c r="AT199" s="217" t="s">
        <v>126</v>
      </c>
      <c r="AU199" s="217" t="s">
        <v>83</v>
      </c>
      <c r="AY199" s="19" t="s">
        <v>124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81</v>
      </c>
      <c r="BK199" s="218">
        <f>ROUND(I199*H199,1)</f>
        <v>0</v>
      </c>
      <c r="BL199" s="19" t="s">
        <v>483</v>
      </c>
      <c r="BM199" s="217" t="s">
        <v>945</v>
      </c>
    </row>
    <row r="200" s="2" customFormat="1" ht="16.5" customHeight="1">
      <c r="A200" s="40"/>
      <c r="B200" s="41"/>
      <c r="C200" s="206" t="s">
        <v>384</v>
      </c>
      <c r="D200" s="206" t="s">
        <v>126</v>
      </c>
      <c r="E200" s="207" t="s">
        <v>946</v>
      </c>
      <c r="F200" s="208" t="s">
        <v>947</v>
      </c>
      <c r="G200" s="209" t="s">
        <v>420</v>
      </c>
      <c r="H200" s="210">
        <v>23</v>
      </c>
      <c r="I200" s="211"/>
      <c r="J200" s="212">
        <f>ROUND(I200*H200,1)</f>
        <v>0</v>
      </c>
      <c r="K200" s="208" t="s">
        <v>19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483</v>
      </c>
      <c r="AT200" s="217" t="s">
        <v>126</v>
      </c>
      <c r="AU200" s="217" t="s">
        <v>83</v>
      </c>
      <c r="AY200" s="19" t="s">
        <v>124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81</v>
      </c>
      <c r="BK200" s="218">
        <f>ROUND(I200*H200,1)</f>
        <v>0</v>
      </c>
      <c r="BL200" s="19" t="s">
        <v>483</v>
      </c>
      <c r="BM200" s="217" t="s">
        <v>948</v>
      </c>
    </row>
    <row r="201" s="2" customFormat="1" ht="16.5" customHeight="1">
      <c r="A201" s="40"/>
      <c r="B201" s="41"/>
      <c r="C201" s="206" t="s">
        <v>390</v>
      </c>
      <c r="D201" s="206" t="s">
        <v>126</v>
      </c>
      <c r="E201" s="207" t="s">
        <v>949</v>
      </c>
      <c r="F201" s="208" t="s">
        <v>950</v>
      </c>
      <c r="G201" s="209" t="s">
        <v>420</v>
      </c>
      <c r="H201" s="210">
        <v>7</v>
      </c>
      <c r="I201" s="211"/>
      <c r="J201" s="212">
        <f>ROUND(I201*H201,1)</f>
        <v>0</v>
      </c>
      <c r="K201" s="208" t="s">
        <v>19</v>
      </c>
      <c r="L201" s="46"/>
      <c r="M201" s="213" t="s">
        <v>19</v>
      </c>
      <c r="N201" s="214" t="s">
        <v>44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483</v>
      </c>
      <c r="AT201" s="217" t="s">
        <v>126</v>
      </c>
      <c r="AU201" s="217" t="s">
        <v>83</v>
      </c>
      <c r="AY201" s="19" t="s">
        <v>124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81</v>
      </c>
      <c r="BK201" s="218">
        <f>ROUND(I201*H201,1)</f>
        <v>0</v>
      </c>
      <c r="BL201" s="19" t="s">
        <v>483</v>
      </c>
      <c r="BM201" s="217" t="s">
        <v>951</v>
      </c>
    </row>
    <row r="202" s="12" customFormat="1" ht="22.8" customHeight="1">
      <c r="A202" s="12"/>
      <c r="B202" s="190"/>
      <c r="C202" s="191"/>
      <c r="D202" s="192" t="s">
        <v>72</v>
      </c>
      <c r="E202" s="204" t="s">
        <v>952</v>
      </c>
      <c r="F202" s="204" t="s">
        <v>953</v>
      </c>
      <c r="G202" s="191"/>
      <c r="H202" s="191"/>
      <c r="I202" s="194"/>
      <c r="J202" s="205">
        <f>BK202</f>
        <v>0</v>
      </c>
      <c r="K202" s="191"/>
      <c r="L202" s="196"/>
      <c r="M202" s="197"/>
      <c r="N202" s="198"/>
      <c r="O202" s="198"/>
      <c r="P202" s="199">
        <f>SUM(P203:P212)</f>
        <v>0</v>
      </c>
      <c r="Q202" s="198"/>
      <c r="R202" s="199">
        <f>SUM(R203:R212)</f>
        <v>62.229917986319997</v>
      </c>
      <c r="S202" s="198"/>
      <c r="T202" s="200">
        <f>SUM(T203:T212)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143</v>
      </c>
      <c r="AT202" s="202" t="s">
        <v>72</v>
      </c>
      <c r="AU202" s="202" t="s">
        <v>81</v>
      </c>
      <c r="AY202" s="201" t="s">
        <v>124</v>
      </c>
      <c r="BK202" s="203">
        <f>SUM(BK203:BK212)</f>
        <v>0</v>
      </c>
    </row>
    <row r="203" s="2" customFormat="1" ht="16.5" customHeight="1">
      <c r="A203" s="40"/>
      <c r="B203" s="41"/>
      <c r="C203" s="206" t="s">
        <v>395</v>
      </c>
      <c r="D203" s="206" t="s">
        <v>126</v>
      </c>
      <c r="E203" s="207" t="s">
        <v>954</v>
      </c>
      <c r="F203" s="208" t="s">
        <v>955</v>
      </c>
      <c r="G203" s="209" t="s">
        <v>177</v>
      </c>
      <c r="H203" s="210">
        <v>27.579999999999998</v>
      </c>
      <c r="I203" s="211"/>
      <c r="J203" s="212">
        <f>ROUND(I203*H203,1)</f>
        <v>0</v>
      </c>
      <c r="K203" s="208" t="s">
        <v>130</v>
      </c>
      <c r="L203" s="46"/>
      <c r="M203" s="213" t="s">
        <v>19</v>
      </c>
      <c r="N203" s="214" t="s">
        <v>44</v>
      </c>
      <c r="O203" s="86"/>
      <c r="P203" s="215">
        <f>O203*H203</f>
        <v>0</v>
      </c>
      <c r="Q203" s="215">
        <v>2.2563422040000001</v>
      </c>
      <c r="R203" s="215">
        <f>Q203*H203</f>
        <v>62.229917986319997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483</v>
      </c>
      <c r="AT203" s="217" t="s">
        <v>126</v>
      </c>
      <c r="AU203" s="217" t="s">
        <v>83</v>
      </c>
      <c r="AY203" s="19" t="s">
        <v>124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81</v>
      </c>
      <c r="BK203" s="218">
        <f>ROUND(I203*H203,1)</f>
        <v>0</v>
      </c>
      <c r="BL203" s="19" t="s">
        <v>483</v>
      </c>
      <c r="BM203" s="217" t="s">
        <v>956</v>
      </c>
    </row>
    <row r="204" s="2" customFormat="1">
      <c r="A204" s="40"/>
      <c r="B204" s="41"/>
      <c r="C204" s="42"/>
      <c r="D204" s="219" t="s">
        <v>133</v>
      </c>
      <c r="E204" s="42"/>
      <c r="F204" s="220" t="s">
        <v>957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133</v>
      </c>
      <c r="AU204" s="19" t="s">
        <v>83</v>
      </c>
    </row>
    <row r="205" s="14" customFormat="1">
      <c r="A205" s="14"/>
      <c r="B205" s="235"/>
      <c r="C205" s="236"/>
      <c r="D205" s="226" t="s">
        <v>135</v>
      </c>
      <c r="E205" s="237" t="s">
        <v>19</v>
      </c>
      <c r="F205" s="238" t="s">
        <v>958</v>
      </c>
      <c r="G205" s="236"/>
      <c r="H205" s="239">
        <v>22.079999999999998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135</v>
      </c>
      <c r="AU205" s="245" t="s">
        <v>83</v>
      </c>
      <c r="AV205" s="14" t="s">
        <v>83</v>
      </c>
      <c r="AW205" s="14" t="s">
        <v>33</v>
      </c>
      <c r="AX205" s="14" t="s">
        <v>73</v>
      </c>
      <c r="AY205" s="245" t="s">
        <v>124</v>
      </c>
    </row>
    <row r="206" s="14" customFormat="1">
      <c r="A206" s="14"/>
      <c r="B206" s="235"/>
      <c r="C206" s="236"/>
      <c r="D206" s="226" t="s">
        <v>135</v>
      </c>
      <c r="E206" s="237" t="s">
        <v>19</v>
      </c>
      <c r="F206" s="238" t="s">
        <v>959</v>
      </c>
      <c r="G206" s="236"/>
      <c r="H206" s="239">
        <v>5.5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135</v>
      </c>
      <c r="AU206" s="245" t="s">
        <v>83</v>
      </c>
      <c r="AV206" s="14" t="s">
        <v>83</v>
      </c>
      <c r="AW206" s="14" t="s">
        <v>33</v>
      </c>
      <c r="AX206" s="14" t="s">
        <v>73</v>
      </c>
      <c r="AY206" s="245" t="s">
        <v>124</v>
      </c>
    </row>
    <row r="207" s="15" customFormat="1">
      <c r="A207" s="15"/>
      <c r="B207" s="246"/>
      <c r="C207" s="247"/>
      <c r="D207" s="226" t="s">
        <v>135</v>
      </c>
      <c r="E207" s="248" t="s">
        <v>19</v>
      </c>
      <c r="F207" s="249" t="s">
        <v>154</v>
      </c>
      <c r="G207" s="247"/>
      <c r="H207" s="250">
        <v>27.579999999999998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135</v>
      </c>
      <c r="AU207" s="256" t="s">
        <v>83</v>
      </c>
      <c r="AV207" s="15" t="s">
        <v>131</v>
      </c>
      <c r="AW207" s="15" t="s">
        <v>33</v>
      </c>
      <c r="AX207" s="15" t="s">
        <v>81</v>
      </c>
      <c r="AY207" s="256" t="s">
        <v>124</v>
      </c>
    </row>
    <row r="208" s="2" customFormat="1" ht="24.15" customHeight="1">
      <c r="A208" s="40"/>
      <c r="B208" s="41"/>
      <c r="C208" s="206" t="s">
        <v>401</v>
      </c>
      <c r="D208" s="206" t="s">
        <v>126</v>
      </c>
      <c r="E208" s="207" t="s">
        <v>960</v>
      </c>
      <c r="F208" s="208" t="s">
        <v>961</v>
      </c>
      <c r="G208" s="209" t="s">
        <v>162</v>
      </c>
      <c r="H208" s="210">
        <v>260</v>
      </c>
      <c r="I208" s="211"/>
      <c r="J208" s="212">
        <f>ROUND(I208*H208,1)</f>
        <v>0</v>
      </c>
      <c r="K208" s="208" t="s">
        <v>130</v>
      </c>
      <c r="L208" s="46"/>
      <c r="M208" s="213" t="s">
        <v>19</v>
      </c>
      <c r="N208" s="214" t="s">
        <v>44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483</v>
      </c>
      <c r="AT208" s="217" t="s">
        <v>126</v>
      </c>
      <c r="AU208" s="217" t="s">
        <v>83</v>
      </c>
      <c r="AY208" s="19" t="s">
        <v>124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81</v>
      </c>
      <c r="BK208" s="218">
        <f>ROUND(I208*H208,1)</f>
        <v>0</v>
      </c>
      <c r="BL208" s="19" t="s">
        <v>483</v>
      </c>
      <c r="BM208" s="217" t="s">
        <v>962</v>
      </c>
    </row>
    <row r="209" s="2" customFormat="1">
      <c r="A209" s="40"/>
      <c r="B209" s="41"/>
      <c r="C209" s="42"/>
      <c r="D209" s="219" t="s">
        <v>133</v>
      </c>
      <c r="E209" s="42"/>
      <c r="F209" s="220" t="s">
        <v>963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133</v>
      </c>
      <c r="AU209" s="19" t="s">
        <v>83</v>
      </c>
    </row>
    <row r="210" s="14" customFormat="1">
      <c r="A210" s="14"/>
      <c r="B210" s="235"/>
      <c r="C210" s="236"/>
      <c r="D210" s="226" t="s">
        <v>135</v>
      </c>
      <c r="E210" s="237" t="s">
        <v>19</v>
      </c>
      <c r="F210" s="238" t="s">
        <v>964</v>
      </c>
      <c r="G210" s="236"/>
      <c r="H210" s="239">
        <v>260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135</v>
      </c>
      <c r="AU210" s="245" t="s">
        <v>83</v>
      </c>
      <c r="AV210" s="14" t="s">
        <v>83</v>
      </c>
      <c r="AW210" s="14" t="s">
        <v>33</v>
      </c>
      <c r="AX210" s="14" t="s">
        <v>81</v>
      </c>
      <c r="AY210" s="245" t="s">
        <v>124</v>
      </c>
    </row>
    <row r="211" s="2" customFormat="1" ht="16.5" customHeight="1">
      <c r="A211" s="40"/>
      <c r="B211" s="41"/>
      <c r="C211" s="257" t="s">
        <v>407</v>
      </c>
      <c r="D211" s="257" t="s">
        <v>255</v>
      </c>
      <c r="E211" s="258" t="s">
        <v>965</v>
      </c>
      <c r="F211" s="259" t="s">
        <v>966</v>
      </c>
      <c r="G211" s="260" t="s">
        <v>162</v>
      </c>
      <c r="H211" s="261">
        <v>200</v>
      </c>
      <c r="I211" s="262"/>
      <c r="J211" s="263">
        <f>ROUND(I211*H211,1)</f>
        <v>0</v>
      </c>
      <c r="K211" s="259" t="s">
        <v>19</v>
      </c>
      <c r="L211" s="264"/>
      <c r="M211" s="265" t="s">
        <v>19</v>
      </c>
      <c r="N211" s="266" t="s">
        <v>44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896</v>
      </c>
      <c r="AT211" s="217" t="s">
        <v>255</v>
      </c>
      <c r="AU211" s="217" t="s">
        <v>83</v>
      </c>
      <c r="AY211" s="19" t="s">
        <v>124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81</v>
      </c>
      <c r="BK211" s="218">
        <f>ROUND(I211*H211,1)</f>
        <v>0</v>
      </c>
      <c r="BL211" s="19" t="s">
        <v>483</v>
      </c>
      <c r="BM211" s="217" t="s">
        <v>967</v>
      </c>
    </row>
    <row r="212" s="2" customFormat="1" ht="16.5" customHeight="1">
      <c r="A212" s="40"/>
      <c r="B212" s="41"/>
      <c r="C212" s="257" t="s">
        <v>412</v>
      </c>
      <c r="D212" s="257" t="s">
        <v>255</v>
      </c>
      <c r="E212" s="258" t="s">
        <v>968</v>
      </c>
      <c r="F212" s="259" t="s">
        <v>969</v>
      </c>
      <c r="G212" s="260" t="s">
        <v>162</v>
      </c>
      <c r="H212" s="261">
        <v>60</v>
      </c>
      <c r="I212" s="262"/>
      <c r="J212" s="263">
        <f>ROUND(I212*H212,1)</f>
        <v>0</v>
      </c>
      <c r="K212" s="259" t="s">
        <v>19</v>
      </c>
      <c r="L212" s="264"/>
      <c r="M212" s="265" t="s">
        <v>19</v>
      </c>
      <c r="N212" s="266" t="s">
        <v>44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896</v>
      </c>
      <c r="AT212" s="217" t="s">
        <v>255</v>
      </c>
      <c r="AU212" s="217" t="s">
        <v>83</v>
      </c>
      <c r="AY212" s="19" t="s">
        <v>124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81</v>
      </c>
      <c r="BK212" s="218">
        <f>ROUND(I212*H212,1)</f>
        <v>0</v>
      </c>
      <c r="BL212" s="19" t="s">
        <v>483</v>
      </c>
      <c r="BM212" s="217" t="s">
        <v>970</v>
      </c>
    </row>
    <row r="213" s="12" customFormat="1" ht="25.92" customHeight="1">
      <c r="A213" s="12"/>
      <c r="B213" s="190"/>
      <c r="C213" s="191"/>
      <c r="D213" s="192" t="s">
        <v>72</v>
      </c>
      <c r="E213" s="193" t="s">
        <v>676</v>
      </c>
      <c r="F213" s="193" t="s">
        <v>677</v>
      </c>
      <c r="G213" s="191"/>
      <c r="H213" s="191"/>
      <c r="I213" s="194"/>
      <c r="J213" s="195">
        <f>BK213</f>
        <v>0</v>
      </c>
      <c r="K213" s="191"/>
      <c r="L213" s="196"/>
      <c r="M213" s="197"/>
      <c r="N213" s="198"/>
      <c r="O213" s="198"/>
      <c r="P213" s="199">
        <f>SUM(P214:P215)</f>
        <v>0</v>
      </c>
      <c r="Q213" s="198"/>
      <c r="R213" s="199">
        <f>SUM(R214:R215)</f>
        <v>0</v>
      </c>
      <c r="S213" s="198"/>
      <c r="T213" s="200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1" t="s">
        <v>131</v>
      </c>
      <c r="AT213" s="202" t="s">
        <v>72</v>
      </c>
      <c r="AU213" s="202" t="s">
        <v>73</v>
      </c>
      <c r="AY213" s="201" t="s">
        <v>124</v>
      </c>
      <c r="BK213" s="203">
        <f>SUM(BK214:BK215)</f>
        <v>0</v>
      </c>
    </row>
    <row r="214" s="2" customFormat="1" ht="16.5" customHeight="1">
      <c r="A214" s="40"/>
      <c r="B214" s="41"/>
      <c r="C214" s="206" t="s">
        <v>417</v>
      </c>
      <c r="D214" s="206" t="s">
        <v>126</v>
      </c>
      <c r="E214" s="207" t="s">
        <v>679</v>
      </c>
      <c r="F214" s="208" t="s">
        <v>680</v>
      </c>
      <c r="G214" s="209" t="s">
        <v>681</v>
      </c>
      <c r="H214" s="210">
        <v>20</v>
      </c>
      <c r="I214" s="211"/>
      <c r="J214" s="212">
        <f>ROUND(I214*H214,1)</f>
        <v>0</v>
      </c>
      <c r="K214" s="208" t="s">
        <v>130</v>
      </c>
      <c r="L214" s="46"/>
      <c r="M214" s="213" t="s">
        <v>19</v>
      </c>
      <c r="N214" s="214" t="s">
        <v>44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682</v>
      </c>
      <c r="AT214" s="217" t="s">
        <v>126</v>
      </c>
      <c r="AU214" s="217" t="s">
        <v>81</v>
      </c>
      <c r="AY214" s="19" t="s">
        <v>124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81</v>
      </c>
      <c r="BK214" s="218">
        <f>ROUND(I214*H214,1)</f>
        <v>0</v>
      </c>
      <c r="BL214" s="19" t="s">
        <v>682</v>
      </c>
      <c r="BM214" s="217" t="s">
        <v>971</v>
      </c>
    </row>
    <row r="215" s="2" customFormat="1">
      <c r="A215" s="40"/>
      <c r="B215" s="41"/>
      <c r="C215" s="42"/>
      <c r="D215" s="219" t="s">
        <v>133</v>
      </c>
      <c r="E215" s="42"/>
      <c r="F215" s="220" t="s">
        <v>684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133</v>
      </c>
      <c r="AU215" s="19" t="s">
        <v>81</v>
      </c>
    </row>
    <row r="216" s="12" customFormat="1" ht="25.92" customHeight="1">
      <c r="A216" s="12"/>
      <c r="B216" s="190"/>
      <c r="C216" s="191"/>
      <c r="D216" s="192" t="s">
        <v>72</v>
      </c>
      <c r="E216" s="193" t="s">
        <v>685</v>
      </c>
      <c r="F216" s="193" t="s">
        <v>686</v>
      </c>
      <c r="G216" s="191"/>
      <c r="H216" s="191"/>
      <c r="I216" s="194"/>
      <c r="J216" s="195">
        <f>BK216</f>
        <v>0</v>
      </c>
      <c r="K216" s="191"/>
      <c r="L216" s="196"/>
      <c r="M216" s="197"/>
      <c r="N216" s="198"/>
      <c r="O216" s="198"/>
      <c r="P216" s="199">
        <f>P217+P230+P232</f>
        <v>0</v>
      </c>
      <c r="Q216" s="198"/>
      <c r="R216" s="199">
        <f>R217+R230+R232</f>
        <v>0</v>
      </c>
      <c r="S216" s="198"/>
      <c r="T216" s="200">
        <f>T217+T230+T232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1" t="s">
        <v>159</v>
      </c>
      <c r="AT216" s="202" t="s">
        <v>72</v>
      </c>
      <c r="AU216" s="202" t="s">
        <v>73</v>
      </c>
      <c r="AY216" s="201" t="s">
        <v>124</v>
      </c>
      <c r="BK216" s="203">
        <f>BK217+BK230+BK232</f>
        <v>0</v>
      </c>
    </row>
    <row r="217" s="12" customFormat="1" ht="22.8" customHeight="1">
      <c r="A217" s="12"/>
      <c r="B217" s="190"/>
      <c r="C217" s="191"/>
      <c r="D217" s="192" t="s">
        <v>72</v>
      </c>
      <c r="E217" s="204" t="s">
        <v>687</v>
      </c>
      <c r="F217" s="204" t="s">
        <v>688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SUM(P218:P229)</f>
        <v>0</v>
      </c>
      <c r="Q217" s="198"/>
      <c r="R217" s="199">
        <f>SUM(R218:R229)</f>
        <v>0</v>
      </c>
      <c r="S217" s="198"/>
      <c r="T217" s="200">
        <f>SUM(T218:T229)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159</v>
      </c>
      <c r="AT217" s="202" t="s">
        <v>72</v>
      </c>
      <c r="AU217" s="202" t="s">
        <v>81</v>
      </c>
      <c r="AY217" s="201" t="s">
        <v>124</v>
      </c>
      <c r="BK217" s="203">
        <f>SUM(BK218:BK229)</f>
        <v>0</v>
      </c>
    </row>
    <row r="218" s="2" customFormat="1" ht="16.5" customHeight="1">
      <c r="A218" s="40"/>
      <c r="B218" s="41"/>
      <c r="C218" s="206" t="s">
        <v>423</v>
      </c>
      <c r="D218" s="206" t="s">
        <v>126</v>
      </c>
      <c r="E218" s="207" t="s">
        <v>690</v>
      </c>
      <c r="F218" s="208" t="s">
        <v>691</v>
      </c>
      <c r="G218" s="209" t="s">
        <v>692</v>
      </c>
      <c r="H218" s="210">
        <v>10</v>
      </c>
      <c r="I218" s="211"/>
      <c r="J218" s="212">
        <f>ROUND(I218*H218,1)</f>
        <v>0</v>
      </c>
      <c r="K218" s="208" t="s">
        <v>19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693</v>
      </c>
      <c r="AT218" s="217" t="s">
        <v>126</v>
      </c>
      <c r="AU218" s="217" t="s">
        <v>83</v>
      </c>
      <c r="AY218" s="19" t="s">
        <v>124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81</v>
      </c>
      <c r="BK218" s="218">
        <f>ROUND(I218*H218,1)</f>
        <v>0</v>
      </c>
      <c r="BL218" s="19" t="s">
        <v>693</v>
      </c>
      <c r="BM218" s="217" t="s">
        <v>972</v>
      </c>
    </row>
    <row r="219" s="13" customFormat="1">
      <c r="A219" s="13"/>
      <c r="B219" s="224"/>
      <c r="C219" s="225"/>
      <c r="D219" s="226" t="s">
        <v>135</v>
      </c>
      <c r="E219" s="227" t="s">
        <v>19</v>
      </c>
      <c r="F219" s="228" t="s">
        <v>695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135</v>
      </c>
      <c r="AU219" s="234" t="s">
        <v>83</v>
      </c>
      <c r="AV219" s="13" t="s">
        <v>81</v>
      </c>
      <c r="AW219" s="13" t="s">
        <v>33</v>
      </c>
      <c r="AX219" s="13" t="s">
        <v>73</v>
      </c>
      <c r="AY219" s="234" t="s">
        <v>124</v>
      </c>
    </row>
    <row r="220" s="14" customFormat="1">
      <c r="A220" s="14"/>
      <c r="B220" s="235"/>
      <c r="C220" s="236"/>
      <c r="D220" s="226" t="s">
        <v>135</v>
      </c>
      <c r="E220" s="237" t="s">
        <v>19</v>
      </c>
      <c r="F220" s="238" t="s">
        <v>192</v>
      </c>
      <c r="G220" s="236"/>
      <c r="H220" s="239">
        <v>10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135</v>
      </c>
      <c r="AU220" s="245" t="s">
        <v>83</v>
      </c>
      <c r="AV220" s="14" t="s">
        <v>83</v>
      </c>
      <c r="AW220" s="14" t="s">
        <v>33</v>
      </c>
      <c r="AX220" s="14" t="s">
        <v>81</v>
      </c>
      <c r="AY220" s="245" t="s">
        <v>124</v>
      </c>
    </row>
    <row r="221" s="2" customFormat="1" ht="16.5" customHeight="1">
      <c r="A221" s="40"/>
      <c r="B221" s="41"/>
      <c r="C221" s="206" t="s">
        <v>427</v>
      </c>
      <c r="D221" s="206" t="s">
        <v>126</v>
      </c>
      <c r="E221" s="207" t="s">
        <v>697</v>
      </c>
      <c r="F221" s="208" t="s">
        <v>698</v>
      </c>
      <c r="G221" s="209" t="s">
        <v>692</v>
      </c>
      <c r="H221" s="210">
        <v>10</v>
      </c>
      <c r="I221" s="211"/>
      <c r="J221" s="212">
        <f>ROUND(I221*H221,1)</f>
        <v>0</v>
      </c>
      <c r="K221" s="208" t="s">
        <v>19</v>
      </c>
      <c r="L221" s="46"/>
      <c r="M221" s="213" t="s">
        <v>19</v>
      </c>
      <c r="N221" s="214" t="s">
        <v>44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693</v>
      </c>
      <c r="AT221" s="217" t="s">
        <v>126</v>
      </c>
      <c r="AU221" s="217" t="s">
        <v>83</v>
      </c>
      <c r="AY221" s="19" t="s">
        <v>124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81</v>
      </c>
      <c r="BK221" s="218">
        <f>ROUND(I221*H221,1)</f>
        <v>0</v>
      </c>
      <c r="BL221" s="19" t="s">
        <v>693</v>
      </c>
      <c r="BM221" s="217" t="s">
        <v>973</v>
      </c>
    </row>
    <row r="222" s="13" customFormat="1">
      <c r="A222" s="13"/>
      <c r="B222" s="224"/>
      <c r="C222" s="225"/>
      <c r="D222" s="226" t="s">
        <v>135</v>
      </c>
      <c r="E222" s="227" t="s">
        <v>19</v>
      </c>
      <c r="F222" s="228" t="s">
        <v>695</v>
      </c>
      <c r="G222" s="225"/>
      <c r="H222" s="227" t="s">
        <v>19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135</v>
      </c>
      <c r="AU222" s="234" t="s">
        <v>83</v>
      </c>
      <c r="AV222" s="13" t="s">
        <v>81</v>
      </c>
      <c r="AW222" s="13" t="s">
        <v>33</v>
      </c>
      <c r="AX222" s="13" t="s">
        <v>73</v>
      </c>
      <c r="AY222" s="234" t="s">
        <v>124</v>
      </c>
    </row>
    <row r="223" s="14" customFormat="1">
      <c r="A223" s="14"/>
      <c r="B223" s="235"/>
      <c r="C223" s="236"/>
      <c r="D223" s="226" t="s">
        <v>135</v>
      </c>
      <c r="E223" s="237" t="s">
        <v>19</v>
      </c>
      <c r="F223" s="238" t="s">
        <v>192</v>
      </c>
      <c r="G223" s="236"/>
      <c r="H223" s="239">
        <v>10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135</v>
      </c>
      <c r="AU223" s="245" t="s">
        <v>83</v>
      </c>
      <c r="AV223" s="14" t="s">
        <v>83</v>
      </c>
      <c r="AW223" s="14" t="s">
        <v>33</v>
      </c>
      <c r="AX223" s="14" t="s">
        <v>81</v>
      </c>
      <c r="AY223" s="245" t="s">
        <v>124</v>
      </c>
    </row>
    <row r="224" s="2" customFormat="1" ht="16.5" customHeight="1">
      <c r="A224" s="40"/>
      <c r="B224" s="41"/>
      <c r="C224" s="206" t="s">
        <v>431</v>
      </c>
      <c r="D224" s="206" t="s">
        <v>126</v>
      </c>
      <c r="E224" s="207" t="s">
        <v>701</v>
      </c>
      <c r="F224" s="208" t="s">
        <v>702</v>
      </c>
      <c r="G224" s="209" t="s">
        <v>692</v>
      </c>
      <c r="H224" s="210">
        <v>10</v>
      </c>
      <c r="I224" s="211"/>
      <c r="J224" s="212">
        <f>ROUND(I224*H224,1)</f>
        <v>0</v>
      </c>
      <c r="K224" s="208" t="s">
        <v>19</v>
      </c>
      <c r="L224" s="46"/>
      <c r="M224" s="213" t="s">
        <v>19</v>
      </c>
      <c r="N224" s="214" t="s">
        <v>44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693</v>
      </c>
      <c r="AT224" s="217" t="s">
        <v>126</v>
      </c>
      <c r="AU224" s="217" t="s">
        <v>83</v>
      </c>
      <c r="AY224" s="19" t="s">
        <v>124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81</v>
      </c>
      <c r="BK224" s="218">
        <f>ROUND(I224*H224,1)</f>
        <v>0</v>
      </c>
      <c r="BL224" s="19" t="s">
        <v>693</v>
      </c>
      <c r="BM224" s="217" t="s">
        <v>974</v>
      </c>
    </row>
    <row r="225" s="13" customFormat="1">
      <c r="A225" s="13"/>
      <c r="B225" s="224"/>
      <c r="C225" s="225"/>
      <c r="D225" s="226" t="s">
        <v>135</v>
      </c>
      <c r="E225" s="227" t="s">
        <v>19</v>
      </c>
      <c r="F225" s="228" t="s">
        <v>695</v>
      </c>
      <c r="G225" s="225"/>
      <c r="H225" s="227" t="s">
        <v>19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135</v>
      </c>
      <c r="AU225" s="234" t="s">
        <v>83</v>
      </c>
      <c r="AV225" s="13" t="s">
        <v>81</v>
      </c>
      <c r="AW225" s="13" t="s">
        <v>33</v>
      </c>
      <c r="AX225" s="13" t="s">
        <v>73</v>
      </c>
      <c r="AY225" s="234" t="s">
        <v>124</v>
      </c>
    </row>
    <row r="226" s="14" customFormat="1">
      <c r="A226" s="14"/>
      <c r="B226" s="235"/>
      <c r="C226" s="236"/>
      <c r="D226" s="226" t="s">
        <v>135</v>
      </c>
      <c r="E226" s="237" t="s">
        <v>19</v>
      </c>
      <c r="F226" s="238" t="s">
        <v>192</v>
      </c>
      <c r="G226" s="236"/>
      <c r="H226" s="239">
        <v>10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135</v>
      </c>
      <c r="AU226" s="245" t="s">
        <v>83</v>
      </c>
      <c r="AV226" s="14" t="s">
        <v>83</v>
      </c>
      <c r="AW226" s="14" t="s">
        <v>33</v>
      </c>
      <c r="AX226" s="14" t="s">
        <v>81</v>
      </c>
      <c r="AY226" s="245" t="s">
        <v>124</v>
      </c>
    </row>
    <row r="227" s="2" customFormat="1" ht="24.15" customHeight="1">
      <c r="A227" s="40"/>
      <c r="B227" s="41"/>
      <c r="C227" s="206" t="s">
        <v>435</v>
      </c>
      <c r="D227" s="206" t="s">
        <v>126</v>
      </c>
      <c r="E227" s="207" t="s">
        <v>709</v>
      </c>
      <c r="F227" s="208" t="s">
        <v>975</v>
      </c>
      <c r="G227" s="209" t="s">
        <v>614</v>
      </c>
      <c r="H227" s="210">
        <v>15</v>
      </c>
      <c r="I227" s="211"/>
      <c r="J227" s="212">
        <f>ROUND(I227*H227,1)</f>
        <v>0</v>
      </c>
      <c r="K227" s="208" t="s">
        <v>19</v>
      </c>
      <c r="L227" s="46"/>
      <c r="M227" s="213" t="s">
        <v>19</v>
      </c>
      <c r="N227" s="214" t="s">
        <v>44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693</v>
      </c>
      <c r="AT227" s="217" t="s">
        <v>126</v>
      </c>
      <c r="AU227" s="217" t="s">
        <v>83</v>
      </c>
      <c r="AY227" s="19" t="s">
        <v>124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81</v>
      </c>
      <c r="BK227" s="218">
        <f>ROUND(I227*H227,1)</f>
        <v>0</v>
      </c>
      <c r="BL227" s="19" t="s">
        <v>693</v>
      </c>
      <c r="BM227" s="217" t="s">
        <v>976</v>
      </c>
    </row>
    <row r="228" s="13" customFormat="1">
      <c r="A228" s="13"/>
      <c r="B228" s="224"/>
      <c r="C228" s="225"/>
      <c r="D228" s="226" t="s">
        <v>135</v>
      </c>
      <c r="E228" s="227" t="s">
        <v>19</v>
      </c>
      <c r="F228" s="228" t="s">
        <v>712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135</v>
      </c>
      <c r="AU228" s="234" t="s">
        <v>83</v>
      </c>
      <c r="AV228" s="13" t="s">
        <v>81</v>
      </c>
      <c r="AW228" s="13" t="s">
        <v>33</v>
      </c>
      <c r="AX228" s="13" t="s">
        <v>73</v>
      </c>
      <c r="AY228" s="234" t="s">
        <v>124</v>
      </c>
    </row>
    <row r="229" s="14" customFormat="1">
      <c r="A229" s="14"/>
      <c r="B229" s="235"/>
      <c r="C229" s="236"/>
      <c r="D229" s="226" t="s">
        <v>135</v>
      </c>
      <c r="E229" s="237" t="s">
        <v>19</v>
      </c>
      <c r="F229" s="238" t="s">
        <v>224</v>
      </c>
      <c r="G229" s="236"/>
      <c r="H229" s="239">
        <v>15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135</v>
      </c>
      <c r="AU229" s="245" t="s">
        <v>83</v>
      </c>
      <c r="AV229" s="14" t="s">
        <v>83</v>
      </c>
      <c r="AW229" s="14" t="s">
        <v>33</v>
      </c>
      <c r="AX229" s="14" t="s">
        <v>81</v>
      </c>
      <c r="AY229" s="245" t="s">
        <v>124</v>
      </c>
    </row>
    <row r="230" s="12" customFormat="1" ht="22.8" customHeight="1">
      <c r="A230" s="12"/>
      <c r="B230" s="190"/>
      <c r="C230" s="191"/>
      <c r="D230" s="192" t="s">
        <v>72</v>
      </c>
      <c r="E230" s="204" t="s">
        <v>713</v>
      </c>
      <c r="F230" s="204" t="s">
        <v>714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P231</f>
        <v>0</v>
      </c>
      <c r="Q230" s="198"/>
      <c r="R230" s="199">
        <f>R231</f>
        <v>0</v>
      </c>
      <c r="S230" s="198"/>
      <c r="T230" s="200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159</v>
      </c>
      <c r="AT230" s="202" t="s">
        <v>72</v>
      </c>
      <c r="AU230" s="202" t="s">
        <v>81</v>
      </c>
      <c r="AY230" s="201" t="s">
        <v>124</v>
      </c>
      <c r="BK230" s="203">
        <f>BK231</f>
        <v>0</v>
      </c>
    </row>
    <row r="231" s="2" customFormat="1" ht="16.5" customHeight="1">
      <c r="A231" s="40"/>
      <c r="B231" s="41"/>
      <c r="C231" s="206" t="s">
        <v>439</v>
      </c>
      <c r="D231" s="206" t="s">
        <v>126</v>
      </c>
      <c r="E231" s="207" t="s">
        <v>716</v>
      </c>
      <c r="F231" s="208" t="s">
        <v>717</v>
      </c>
      <c r="G231" s="209" t="s">
        <v>614</v>
      </c>
      <c r="H231" s="210">
        <v>1</v>
      </c>
      <c r="I231" s="211"/>
      <c r="J231" s="212">
        <f>ROUND(I231*H231,1)</f>
        <v>0</v>
      </c>
      <c r="K231" s="208" t="s">
        <v>19</v>
      </c>
      <c r="L231" s="46"/>
      <c r="M231" s="213" t="s">
        <v>19</v>
      </c>
      <c r="N231" s="214" t="s">
        <v>44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693</v>
      </c>
      <c r="AT231" s="217" t="s">
        <v>126</v>
      </c>
      <c r="AU231" s="217" t="s">
        <v>83</v>
      </c>
      <c r="AY231" s="19" t="s">
        <v>124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81</v>
      </c>
      <c r="BK231" s="218">
        <f>ROUND(I231*H231,1)</f>
        <v>0</v>
      </c>
      <c r="BL231" s="19" t="s">
        <v>693</v>
      </c>
      <c r="BM231" s="217" t="s">
        <v>977</v>
      </c>
    </row>
    <row r="232" s="12" customFormat="1" ht="22.8" customHeight="1">
      <c r="A232" s="12"/>
      <c r="B232" s="190"/>
      <c r="C232" s="191"/>
      <c r="D232" s="192" t="s">
        <v>72</v>
      </c>
      <c r="E232" s="204" t="s">
        <v>978</v>
      </c>
      <c r="F232" s="204" t="s">
        <v>979</v>
      </c>
      <c r="G232" s="191"/>
      <c r="H232" s="191"/>
      <c r="I232" s="194"/>
      <c r="J232" s="205">
        <f>BK232</f>
        <v>0</v>
      </c>
      <c r="K232" s="191"/>
      <c r="L232" s="196"/>
      <c r="M232" s="197"/>
      <c r="N232" s="198"/>
      <c r="O232" s="198"/>
      <c r="P232" s="199">
        <f>P233</f>
        <v>0</v>
      </c>
      <c r="Q232" s="198"/>
      <c r="R232" s="199">
        <f>R233</f>
        <v>0</v>
      </c>
      <c r="S232" s="198"/>
      <c r="T232" s="200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1" t="s">
        <v>159</v>
      </c>
      <c r="AT232" s="202" t="s">
        <v>72</v>
      </c>
      <c r="AU232" s="202" t="s">
        <v>81</v>
      </c>
      <c r="AY232" s="201" t="s">
        <v>124</v>
      </c>
      <c r="BK232" s="203">
        <f>BK233</f>
        <v>0</v>
      </c>
    </row>
    <row r="233" s="2" customFormat="1" ht="24.15" customHeight="1">
      <c r="A233" s="40"/>
      <c r="B233" s="41"/>
      <c r="C233" s="206" t="s">
        <v>443</v>
      </c>
      <c r="D233" s="206" t="s">
        <v>126</v>
      </c>
      <c r="E233" s="207" t="s">
        <v>980</v>
      </c>
      <c r="F233" s="208" t="s">
        <v>981</v>
      </c>
      <c r="G233" s="209" t="s">
        <v>614</v>
      </c>
      <c r="H233" s="210">
        <v>1</v>
      </c>
      <c r="I233" s="211"/>
      <c r="J233" s="212">
        <f>ROUND(I233*H233,1)</f>
        <v>0</v>
      </c>
      <c r="K233" s="208" t="s">
        <v>19</v>
      </c>
      <c r="L233" s="46"/>
      <c r="M233" s="267" t="s">
        <v>19</v>
      </c>
      <c r="N233" s="268" t="s">
        <v>44</v>
      </c>
      <c r="O233" s="269"/>
      <c r="P233" s="270">
        <f>O233*H233</f>
        <v>0</v>
      </c>
      <c r="Q233" s="270">
        <v>0</v>
      </c>
      <c r="R233" s="270">
        <f>Q233*H233</f>
        <v>0</v>
      </c>
      <c r="S233" s="270">
        <v>0</v>
      </c>
      <c r="T233" s="271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693</v>
      </c>
      <c r="AT233" s="217" t="s">
        <v>126</v>
      </c>
      <c r="AU233" s="217" t="s">
        <v>83</v>
      </c>
      <c r="AY233" s="19" t="s">
        <v>124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81</v>
      </c>
      <c r="BK233" s="218">
        <f>ROUND(I233*H233,1)</f>
        <v>0</v>
      </c>
      <c r="BL233" s="19" t="s">
        <v>693</v>
      </c>
      <c r="BM233" s="217" t="s">
        <v>982</v>
      </c>
    </row>
    <row r="234" s="2" customFormat="1" ht="6.96" customHeight="1">
      <c r="A234" s="40"/>
      <c r="B234" s="61"/>
      <c r="C234" s="62"/>
      <c r="D234" s="62"/>
      <c r="E234" s="62"/>
      <c r="F234" s="62"/>
      <c r="G234" s="62"/>
      <c r="H234" s="62"/>
      <c r="I234" s="62"/>
      <c r="J234" s="62"/>
      <c r="K234" s="62"/>
      <c r="L234" s="46"/>
      <c r="M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</sheetData>
  <sheetProtection sheet="1" autoFilter="0" formatColumns="0" formatRows="0" objects="1" scenarios="1" spinCount="100000" saltValue="smoaYMqjWyMrkLmqq234j5/xKi9Pt7ltes8OvSKQOaAfQq6sgiSmWkYJytvAYqH/ExZkj0GePrjqQRCPBC9Q8Q==" hashValue="LaEX1r4+Dmv3AniG0geUsH5xogQz7lPgYSee3ab/jMVgogu0GYcJrtX6n91GUU/vknQJHHCvnLpNm5cGIhSWGQ==" algorithmName="SHA-512" password="CC35"/>
  <autoFilter ref="C95:K233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4_02/113106023"/>
    <hyperlink ref="F102" r:id="rId2" display="https://podminky.urs.cz/item/CS_URS_2024_02/113107022"/>
    <hyperlink ref="F110" r:id="rId3" display="https://podminky.urs.cz/item/CS_URS_2024_02/162211311"/>
    <hyperlink ref="F113" r:id="rId4" display="https://podminky.urs.cz/item/CS_URS_2024_02/162751117"/>
    <hyperlink ref="F116" r:id="rId5" display="https://podminky.urs.cz/item/CS_URS_2024_02/162751119"/>
    <hyperlink ref="F119" r:id="rId6" display="https://podminky.urs.cz/item/CS_URS_2024_02/171201221"/>
    <hyperlink ref="F122" r:id="rId7" display="https://podminky.urs.cz/item/CS_URS_2024_02/171251201"/>
    <hyperlink ref="F125" r:id="rId8" display="https://podminky.urs.cz/item/CS_URS_2024_02/174111101"/>
    <hyperlink ref="F128" r:id="rId9" display="https://podminky.urs.cz/item/CS_URS_2024_02/175111101"/>
    <hyperlink ref="F137" r:id="rId10" display="https://podminky.urs.cz/item/CS_URS_2024_02/565171111"/>
    <hyperlink ref="F139" r:id="rId11" display="https://podminky.urs.cz/item/CS_URS_2024_02/572131112"/>
    <hyperlink ref="F141" r:id="rId12" display="https://podminky.urs.cz/item/CS_URS_2024_02/596212210"/>
    <hyperlink ref="F149" r:id="rId13" display="https://podminky.urs.cz/item/CS_URS_2024_02/919735112"/>
    <hyperlink ref="F152" r:id="rId14" display="https://podminky.urs.cz/item/CS_URS_2024_02/997221571"/>
    <hyperlink ref="F154" r:id="rId15" display="https://podminky.urs.cz/item/CS_URS_2024_02/997221579"/>
    <hyperlink ref="F157" r:id="rId16" display="https://podminky.urs.cz/item/CS_URS_2024_02/997221615"/>
    <hyperlink ref="F160" r:id="rId17" display="https://podminky.urs.cz/item/CS_URS_2024_02/997221655"/>
    <hyperlink ref="F164" r:id="rId18" display="https://podminky.urs.cz/item/CS_URS_2024_02/998225111"/>
    <hyperlink ref="F168" r:id="rId19" display="https://podminky.urs.cz/item/CS_URS_2024_02/741130021"/>
    <hyperlink ref="F170" r:id="rId20" display="https://podminky.urs.cz/item/CS_URS_2024_02/741130025"/>
    <hyperlink ref="F172" r:id="rId21" display="https://podminky.urs.cz/item/CS_URS_2024_02/998741101"/>
    <hyperlink ref="F176" r:id="rId22" display="https://podminky.urs.cz/item/CS_URS_2024_02/210202013"/>
    <hyperlink ref="F182" r:id="rId23" display="https://podminky.urs.cz/item/CS_URS_2024_02/210204002"/>
    <hyperlink ref="F185" r:id="rId24" display="https://podminky.urs.cz/item/CS_URS_2024_02/210204201"/>
    <hyperlink ref="F188" r:id="rId25" display="https://podminky.urs.cz/item/CS_URS_2024_02/210220020"/>
    <hyperlink ref="F191" r:id="rId26" display="https://podminky.urs.cz/item/CS_URS_2024_02/210800411"/>
    <hyperlink ref="F204" r:id="rId27" display="https://podminky.urs.cz/item/CS_URS_2024_02/460080014"/>
    <hyperlink ref="F209" r:id="rId28" display="https://podminky.urs.cz/item/CS_URS_2024_02/460510054"/>
    <hyperlink ref="F215" r:id="rId29" display="https://podminky.urs.cz/item/CS_URS_2024_02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6" customFormat="1" ht="45" customHeight="1">
      <c r="B3" s="276"/>
      <c r="C3" s="277" t="s">
        <v>983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984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985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986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987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988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989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990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991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992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993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80</v>
      </c>
      <c r="F18" s="283" t="s">
        <v>994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995</v>
      </c>
      <c r="F19" s="283" t="s">
        <v>996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997</v>
      </c>
      <c r="F20" s="283" t="s">
        <v>998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999</v>
      </c>
      <c r="F21" s="283" t="s">
        <v>1000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1001</v>
      </c>
      <c r="F22" s="283" t="s">
        <v>1002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1003</v>
      </c>
      <c r="F23" s="283" t="s">
        <v>1004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1005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1006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1007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1008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1009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1010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1011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1012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1013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110</v>
      </c>
      <c r="F36" s="283"/>
      <c r="G36" s="283" t="s">
        <v>1014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1015</v>
      </c>
      <c r="F37" s="283"/>
      <c r="G37" s="283" t="s">
        <v>1016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54</v>
      </c>
      <c r="F38" s="283"/>
      <c r="G38" s="283" t="s">
        <v>1017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55</v>
      </c>
      <c r="F39" s="283"/>
      <c r="G39" s="283" t="s">
        <v>1018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111</v>
      </c>
      <c r="F40" s="283"/>
      <c r="G40" s="283" t="s">
        <v>1019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112</v>
      </c>
      <c r="F41" s="283"/>
      <c r="G41" s="283" t="s">
        <v>1020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1021</v>
      </c>
      <c r="F42" s="283"/>
      <c r="G42" s="283" t="s">
        <v>1022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1023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1024</v>
      </c>
      <c r="F44" s="283"/>
      <c r="G44" s="283" t="s">
        <v>1025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114</v>
      </c>
      <c r="F45" s="283"/>
      <c r="G45" s="283" t="s">
        <v>1026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1027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1028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1029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1030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1031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1032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1033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1034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1035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1036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1037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1038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1039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1040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1041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1042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1043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1044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1045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1046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1047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1048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1049</v>
      </c>
      <c r="D76" s="301"/>
      <c r="E76" s="301"/>
      <c r="F76" s="301" t="s">
        <v>1050</v>
      </c>
      <c r="G76" s="302"/>
      <c r="H76" s="301" t="s">
        <v>55</v>
      </c>
      <c r="I76" s="301" t="s">
        <v>58</v>
      </c>
      <c r="J76" s="301" t="s">
        <v>1051</v>
      </c>
      <c r="K76" s="300"/>
    </row>
    <row r="77" s="1" customFormat="1" ht="17.25" customHeight="1">
      <c r="B77" s="298"/>
      <c r="C77" s="303" t="s">
        <v>1052</v>
      </c>
      <c r="D77" s="303"/>
      <c r="E77" s="303"/>
      <c r="F77" s="304" t="s">
        <v>1053</v>
      </c>
      <c r="G77" s="305"/>
      <c r="H77" s="303"/>
      <c r="I77" s="303"/>
      <c r="J77" s="303" t="s">
        <v>1054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54</v>
      </c>
      <c r="D79" s="308"/>
      <c r="E79" s="308"/>
      <c r="F79" s="309" t="s">
        <v>1055</v>
      </c>
      <c r="G79" s="310"/>
      <c r="H79" s="286" t="s">
        <v>1056</v>
      </c>
      <c r="I79" s="286" t="s">
        <v>1057</v>
      </c>
      <c r="J79" s="286">
        <v>20</v>
      </c>
      <c r="K79" s="300"/>
    </row>
    <row r="80" s="1" customFormat="1" ht="15" customHeight="1">
      <c r="B80" s="298"/>
      <c r="C80" s="286" t="s">
        <v>1058</v>
      </c>
      <c r="D80" s="286"/>
      <c r="E80" s="286"/>
      <c r="F80" s="309" t="s">
        <v>1055</v>
      </c>
      <c r="G80" s="310"/>
      <c r="H80" s="286" t="s">
        <v>1059</v>
      </c>
      <c r="I80" s="286" t="s">
        <v>1057</v>
      </c>
      <c r="J80" s="286">
        <v>120</v>
      </c>
      <c r="K80" s="300"/>
    </row>
    <row r="81" s="1" customFormat="1" ht="15" customHeight="1">
      <c r="B81" s="311"/>
      <c r="C81" s="286" t="s">
        <v>1060</v>
      </c>
      <c r="D81" s="286"/>
      <c r="E81" s="286"/>
      <c r="F81" s="309" t="s">
        <v>1061</v>
      </c>
      <c r="G81" s="310"/>
      <c r="H81" s="286" t="s">
        <v>1062</v>
      </c>
      <c r="I81" s="286" t="s">
        <v>1057</v>
      </c>
      <c r="J81" s="286">
        <v>50</v>
      </c>
      <c r="K81" s="300"/>
    </row>
    <row r="82" s="1" customFormat="1" ht="15" customHeight="1">
      <c r="B82" s="311"/>
      <c r="C82" s="286" t="s">
        <v>1063</v>
      </c>
      <c r="D82" s="286"/>
      <c r="E82" s="286"/>
      <c r="F82" s="309" t="s">
        <v>1055</v>
      </c>
      <c r="G82" s="310"/>
      <c r="H82" s="286" t="s">
        <v>1064</v>
      </c>
      <c r="I82" s="286" t="s">
        <v>1065</v>
      </c>
      <c r="J82" s="286"/>
      <c r="K82" s="300"/>
    </row>
    <row r="83" s="1" customFormat="1" ht="15" customHeight="1">
      <c r="B83" s="311"/>
      <c r="C83" s="312" t="s">
        <v>1066</v>
      </c>
      <c r="D83" s="312"/>
      <c r="E83" s="312"/>
      <c r="F83" s="313" t="s">
        <v>1061</v>
      </c>
      <c r="G83" s="312"/>
      <c r="H83" s="312" t="s">
        <v>1067</v>
      </c>
      <c r="I83" s="312" t="s">
        <v>1057</v>
      </c>
      <c r="J83" s="312">
        <v>15</v>
      </c>
      <c r="K83" s="300"/>
    </row>
    <row r="84" s="1" customFormat="1" ht="15" customHeight="1">
      <c r="B84" s="311"/>
      <c r="C84" s="312" t="s">
        <v>1068</v>
      </c>
      <c r="D84" s="312"/>
      <c r="E84" s="312"/>
      <c r="F84" s="313" t="s">
        <v>1061</v>
      </c>
      <c r="G84" s="312"/>
      <c r="H84" s="312" t="s">
        <v>1069</v>
      </c>
      <c r="I84" s="312" t="s">
        <v>1057</v>
      </c>
      <c r="J84" s="312">
        <v>15</v>
      </c>
      <c r="K84" s="300"/>
    </row>
    <row r="85" s="1" customFormat="1" ht="15" customHeight="1">
      <c r="B85" s="311"/>
      <c r="C85" s="312" t="s">
        <v>1070</v>
      </c>
      <c r="D85" s="312"/>
      <c r="E85" s="312"/>
      <c r="F85" s="313" t="s">
        <v>1061</v>
      </c>
      <c r="G85" s="312"/>
      <c r="H85" s="312" t="s">
        <v>1071</v>
      </c>
      <c r="I85" s="312" t="s">
        <v>1057</v>
      </c>
      <c r="J85" s="312">
        <v>20</v>
      </c>
      <c r="K85" s="300"/>
    </row>
    <row r="86" s="1" customFormat="1" ht="15" customHeight="1">
      <c r="B86" s="311"/>
      <c r="C86" s="312" t="s">
        <v>1072</v>
      </c>
      <c r="D86" s="312"/>
      <c r="E86" s="312"/>
      <c r="F86" s="313" t="s">
        <v>1061</v>
      </c>
      <c r="G86" s="312"/>
      <c r="H86" s="312" t="s">
        <v>1073</v>
      </c>
      <c r="I86" s="312" t="s">
        <v>1057</v>
      </c>
      <c r="J86" s="312">
        <v>20</v>
      </c>
      <c r="K86" s="300"/>
    </row>
    <row r="87" s="1" customFormat="1" ht="15" customHeight="1">
      <c r="B87" s="311"/>
      <c r="C87" s="286" t="s">
        <v>1074</v>
      </c>
      <c r="D87" s="286"/>
      <c r="E87" s="286"/>
      <c r="F87" s="309" t="s">
        <v>1061</v>
      </c>
      <c r="G87" s="310"/>
      <c r="H87" s="286" t="s">
        <v>1075</v>
      </c>
      <c r="I87" s="286" t="s">
        <v>1057</v>
      </c>
      <c r="J87" s="286">
        <v>50</v>
      </c>
      <c r="K87" s="300"/>
    </row>
    <row r="88" s="1" customFormat="1" ht="15" customHeight="1">
      <c r="B88" s="311"/>
      <c r="C88" s="286" t="s">
        <v>1076</v>
      </c>
      <c r="D88" s="286"/>
      <c r="E88" s="286"/>
      <c r="F88" s="309" t="s">
        <v>1061</v>
      </c>
      <c r="G88" s="310"/>
      <c r="H88" s="286" t="s">
        <v>1077</v>
      </c>
      <c r="I88" s="286" t="s">
        <v>1057</v>
      </c>
      <c r="J88" s="286">
        <v>20</v>
      </c>
      <c r="K88" s="300"/>
    </row>
    <row r="89" s="1" customFormat="1" ht="15" customHeight="1">
      <c r="B89" s="311"/>
      <c r="C89" s="286" t="s">
        <v>1078</v>
      </c>
      <c r="D89" s="286"/>
      <c r="E89" s="286"/>
      <c r="F89" s="309" t="s">
        <v>1061</v>
      </c>
      <c r="G89" s="310"/>
      <c r="H89" s="286" t="s">
        <v>1079</v>
      </c>
      <c r="I89" s="286" t="s">
        <v>1057</v>
      </c>
      <c r="J89" s="286">
        <v>20</v>
      </c>
      <c r="K89" s="300"/>
    </row>
    <row r="90" s="1" customFormat="1" ht="15" customHeight="1">
      <c r="B90" s="311"/>
      <c r="C90" s="286" t="s">
        <v>1080</v>
      </c>
      <c r="D90" s="286"/>
      <c r="E90" s="286"/>
      <c r="F90" s="309" t="s">
        <v>1061</v>
      </c>
      <c r="G90" s="310"/>
      <c r="H90" s="286" t="s">
        <v>1081</v>
      </c>
      <c r="I90" s="286" t="s">
        <v>1057</v>
      </c>
      <c r="J90" s="286">
        <v>50</v>
      </c>
      <c r="K90" s="300"/>
    </row>
    <row r="91" s="1" customFormat="1" ht="15" customHeight="1">
      <c r="B91" s="311"/>
      <c r="C91" s="286" t="s">
        <v>1082</v>
      </c>
      <c r="D91" s="286"/>
      <c r="E91" s="286"/>
      <c r="F91" s="309" t="s">
        <v>1061</v>
      </c>
      <c r="G91" s="310"/>
      <c r="H91" s="286" t="s">
        <v>1082</v>
      </c>
      <c r="I91" s="286" t="s">
        <v>1057</v>
      </c>
      <c r="J91" s="286">
        <v>50</v>
      </c>
      <c r="K91" s="300"/>
    </row>
    <row r="92" s="1" customFormat="1" ht="15" customHeight="1">
      <c r="B92" s="311"/>
      <c r="C92" s="286" t="s">
        <v>1083</v>
      </c>
      <c r="D92" s="286"/>
      <c r="E92" s="286"/>
      <c r="F92" s="309" t="s">
        <v>1061</v>
      </c>
      <c r="G92" s="310"/>
      <c r="H92" s="286" t="s">
        <v>1084</v>
      </c>
      <c r="I92" s="286" t="s">
        <v>1057</v>
      </c>
      <c r="J92" s="286">
        <v>255</v>
      </c>
      <c r="K92" s="300"/>
    </row>
    <row r="93" s="1" customFormat="1" ht="15" customHeight="1">
      <c r="B93" s="311"/>
      <c r="C93" s="286" t="s">
        <v>1085</v>
      </c>
      <c r="D93" s="286"/>
      <c r="E93" s="286"/>
      <c r="F93" s="309" t="s">
        <v>1055</v>
      </c>
      <c r="G93" s="310"/>
      <c r="H93" s="286" t="s">
        <v>1086</v>
      </c>
      <c r="I93" s="286" t="s">
        <v>1087</v>
      </c>
      <c r="J93" s="286"/>
      <c r="K93" s="300"/>
    </row>
    <row r="94" s="1" customFormat="1" ht="15" customHeight="1">
      <c r="B94" s="311"/>
      <c r="C94" s="286" t="s">
        <v>1088</v>
      </c>
      <c r="D94" s="286"/>
      <c r="E94" s="286"/>
      <c r="F94" s="309" t="s">
        <v>1055</v>
      </c>
      <c r="G94" s="310"/>
      <c r="H94" s="286" t="s">
        <v>1089</v>
      </c>
      <c r="I94" s="286" t="s">
        <v>1090</v>
      </c>
      <c r="J94" s="286"/>
      <c r="K94" s="300"/>
    </row>
    <row r="95" s="1" customFormat="1" ht="15" customHeight="1">
      <c r="B95" s="311"/>
      <c r="C95" s="286" t="s">
        <v>1091</v>
      </c>
      <c r="D95" s="286"/>
      <c r="E95" s="286"/>
      <c r="F95" s="309" t="s">
        <v>1055</v>
      </c>
      <c r="G95" s="310"/>
      <c r="H95" s="286" t="s">
        <v>1091</v>
      </c>
      <c r="I95" s="286" t="s">
        <v>1090</v>
      </c>
      <c r="J95" s="286"/>
      <c r="K95" s="300"/>
    </row>
    <row r="96" s="1" customFormat="1" ht="15" customHeight="1">
      <c r="B96" s="311"/>
      <c r="C96" s="286" t="s">
        <v>39</v>
      </c>
      <c r="D96" s="286"/>
      <c r="E96" s="286"/>
      <c r="F96" s="309" t="s">
        <v>1055</v>
      </c>
      <c r="G96" s="310"/>
      <c r="H96" s="286" t="s">
        <v>1092</v>
      </c>
      <c r="I96" s="286" t="s">
        <v>1090</v>
      </c>
      <c r="J96" s="286"/>
      <c r="K96" s="300"/>
    </row>
    <row r="97" s="1" customFormat="1" ht="15" customHeight="1">
      <c r="B97" s="311"/>
      <c r="C97" s="286" t="s">
        <v>49</v>
      </c>
      <c r="D97" s="286"/>
      <c r="E97" s="286"/>
      <c r="F97" s="309" t="s">
        <v>1055</v>
      </c>
      <c r="G97" s="310"/>
      <c r="H97" s="286" t="s">
        <v>1093</v>
      </c>
      <c r="I97" s="286" t="s">
        <v>1090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1094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1049</v>
      </c>
      <c r="D103" s="301"/>
      <c r="E103" s="301"/>
      <c r="F103" s="301" t="s">
        <v>1050</v>
      </c>
      <c r="G103" s="302"/>
      <c r="H103" s="301" t="s">
        <v>55</v>
      </c>
      <c r="I103" s="301" t="s">
        <v>58</v>
      </c>
      <c r="J103" s="301" t="s">
        <v>1051</v>
      </c>
      <c r="K103" s="300"/>
    </row>
    <row r="104" s="1" customFormat="1" ht="17.25" customHeight="1">
      <c r="B104" s="298"/>
      <c r="C104" s="303" t="s">
        <v>1052</v>
      </c>
      <c r="D104" s="303"/>
      <c r="E104" s="303"/>
      <c r="F104" s="304" t="s">
        <v>1053</v>
      </c>
      <c r="G104" s="305"/>
      <c r="H104" s="303"/>
      <c r="I104" s="303"/>
      <c r="J104" s="303" t="s">
        <v>1054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54</v>
      </c>
      <c r="D106" s="308"/>
      <c r="E106" s="308"/>
      <c r="F106" s="309" t="s">
        <v>1055</v>
      </c>
      <c r="G106" s="286"/>
      <c r="H106" s="286" t="s">
        <v>1095</v>
      </c>
      <c r="I106" s="286" t="s">
        <v>1057</v>
      </c>
      <c r="J106" s="286">
        <v>20</v>
      </c>
      <c r="K106" s="300"/>
    </row>
    <row r="107" s="1" customFormat="1" ht="15" customHeight="1">
      <c r="B107" s="298"/>
      <c r="C107" s="286" t="s">
        <v>1058</v>
      </c>
      <c r="D107" s="286"/>
      <c r="E107" s="286"/>
      <c r="F107" s="309" t="s">
        <v>1055</v>
      </c>
      <c r="G107" s="286"/>
      <c r="H107" s="286" t="s">
        <v>1095</v>
      </c>
      <c r="I107" s="286" t="s">
        <v>1057</v>
      </c>
      <c r="J107" s="286">
        <v>120</v>
      </c>
      <c r="K107" s="300"/>
    </row>
    <row r="108" s="1" customFormat="1" ht="15" customHeight="1">
      <c r="B108" s="311"/>
      <c r="C108" s="286" t="s">
        <v>1060</v>
      </c>
      <c r="D108" s="286"/>
      <c r="E108" s="286"/>
      <c r="F108" s="309" t="s">
        <v>1061</v>
      </c>
      <c r="G108" s="286"/>
      <c r="H108" s="286" t="s">
        <v>1095</v>
      </c>
      <c r="I108" s="286" t="s">
        <v>1057</v>
      </c>
      <c r="J108" s="286">
        <v>50</v>
      </c>
      <c r="K108" s="300"/>
    </row>
    <row r="109" s="1" customFormat="1" ht="15" customHeight="1">
      <c r="B109" s="311"/>
      <c r="C109" s="286" t="s">
        <v>1063</v>
      </c>
      <c r="D109" s="286"/>
      <c r="E109" s="286"/>
      <c r="F109" s="309" t="s">
        <v>1055</v>
      </c>
      <c r="G109" s="286"/>
      <c r="H109" s="286" t="s">
        <v>1095</v>
      </c>
      <c r="I109" s="286" t="s">
        <v>1065</v>
      </c>
      <c r="J109" s="286"/>
      <c r="K109" s="300"/>
    </row>
    <row r="110" s="1" customFormat="1" ht="15" customHeight="1">
      <c r="B110" s="311"/>
      <c r="C110" s="286" t="s">
        <v>1074</v>
      </c>
      <c r="D110" s="286"/>
      <c r="E110" s="286"/>
      <c r="F110" s="309" t="s">
        <v>1061</v>
      </c>
      <c r="G110" s="286"/>
      <c r="H110" s="286" t="s">
        <v>1095</v>
      </c>
      <c r="I110" s="286" t="s">
        <v>1057</v>
      </c>
      <c r="J110" s="286">
        <v>50</v>
      </c>
      <c r="K110" s="300"/>
    </row>
    <row r="111" s="1" customFormat="1" ht="15" customHeight="1">
      <c r="B111" s="311"/>
      <c r="C111" s="286" t="s">
        <v>1082</v>
      </c>
      <c r="D111" s="286"/>
      <c r="E111" s="286"/>
      <c r="F111" s="309" t="s">
        <v>1061</v>
      </c>
      <c r="G111" s="286"/>
      <c r="H111" s="286" t="s">
        <v>1095</v>
      </c>
      <c r="I111" s="286" t="s">
        <v>1057</v>
      </c>
      <c r="J111" s="286">
        <v>50</v>
      </c>
      <c r="K111" s="300"/>
    </row>
    <row r="112" s="1" customFormat="1" ht="15" customHeight="1">
      <c r="B112" s="311"/>
      <c r="C112" s="286" t="s">
        <v>1080</v>
      </c>
      <c r="D112" s="286"/>
      <c r="E112" s="286"/>
      <c r="F112" s="309" t="s">
        <v>1061</v>
      </c>
      <c r="G112" s="286"/>
      <c r="H112" s="286" t="s">
        <v>1095</v>
      </c>
      <c r="I112" s="286" t="s">
        <v>1057</v>
      </c>
      <c r="J112" s="286">
        <v>50</v>
      </c>
      <c r="K112" s="300"/>
    </row>
    <row r="113" s="1" customFormat="1" ht="15" customHeight="1">
      <c r="B113" s="311"/>
      <c r="C113" s="286" t="s">
        <v>54</v>
      </c>
      <c r="D113" s="286"/>
      <c r="E113" s="286"/>
      <c r="F113" s="309" t="s">
        <v>1055</v>
      </c>
      <c r="G113" s="286"/>
      <c r="H113" s="286" t="s">
        <v>1096</v>
      </c>
      <c r="I113" s="286" t="s">
        <v>1057</v>
      </c>
      <c r="J113" s="286">
        <v>20</v>
      </c>
      <c r="K113" s="300"/>
    </row>
    <row r="114" s="1" customFormat="1" ht="15" customHeight="1">
      <c r="B114" s="311"/>
      <c r="C114" s="286" t="s">
        <v>1097</v>
      </c>
      <c r="D114" s="286"/>
      <c r="E114" s="286"/>
      <c r="F114" s="309" t="s">
        <v>1055</v>
      </c>
      <c r="G114" s="286"/>
      <c r="H114" s="286" t="s">
        <v>1098</v>
      </c>
      <c r="I114" s="286" t="s">
        <v>1057</v>
      </c>
      <c r="J114" s="286">
        <v>120</v>
      </c>
      <c r="K114" s="300"/>
    </row>
    <row r="115" s="1" customFormat="1" ht="15" customHeight="1">
      <c r="B115" s="311"/>
      <c r="C115" s="286" t="s">
        <v>39</v>
      </c>
      <c r="D115" s="286"/>
      <c r="E115" s="286"/>
      <c r="F115" s="309" t="s">
        <v>1055</v>
      </c>
      <c r="G115" s="286"/>
      <c r="H115" s="286" t="s">
        <v>1099</v>
      </c>
      <c r="I115" s="286" t="s">
        <v>1090</v>
      </c>
      <c r="J115" s="286"/>
      <c r="K115" s="300"/>
    </row>
    <row r="116" s="1" customFormat="1" ht="15" customHeight="1">
      <c r="B116" s="311"/>
      <c r="C116" s="286" t="s">
        <v>49</v>
      </c>
      <c r="D116" s="286"/>
      <c r="E116" s="286"/>
      <c r="F116" s="309" t="s">
        <v>1055</v>
      </c>
      <c r="G116" s="286"/>
      <c r="H116" s="286" t="s">
        <v>1100</v>
      </c>
      <c r="I116" s="286" t="s">
        <v>1090</v>
      </c>
      <c r="J116" s="286"/>
      <c r="K116" s="300"/>
    </row>
    <row r="117" s="1" customFormat="1" ht="15" customHeight="1">
      <c r="B117" s="311"/>
      <c r="C117" s="286" t="s">
        <v>58</v>
      </c>
      <c r="D117" s="286"/>
      <c r="E117" s="286"/>
      <c r="F117" s="309" t="s">
        <v>1055</v>
      </c>
      <c r="G117" s="286"/>
      <c r="H117" s="286" t="s">
        <v>1101</v>
      </c>
      <c r="I117" s="286" t="s">
        <v>1102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1103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1049</v>
      </c>
      <c r="D123" s="301"/>
      <c r="E123" s="301"/>
      <c r="F123" s="301" t="s">
        <v>1050</v>
      </c>
      <c r="G123" s="302"/>
      <c r="H123" s="301" t="s">
        <v>55</v>
      </c>
      <c r="I123" s="301" t="s">
        <v>58</v>
      </c>
      <c r="J123" s="301" t="s">
        <v>1051</v>
      </c>
      <c r="K123" s="330"/>
    </row>
    <row r="124" s="1" customFormat="1" ht="17.25" customHeight="1">
      <c r="B124" s="329"/>
      <c r="C124" s="303" t="s">
        <v>1052</v>
      </c>
      <c r="D124" s="303"/>
      <c r="E124" s="303"/>
      <c r="F124" s="304" t="s">
        <v>1053</v>
      </c>
      <c r="G124" s="305"/>
      <c r="H124" s="303"/>
      <c r="I124" s="303"/>
      <c r="J124" s="303" t="s">
        <v>1054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1058</v>
      </c>
      <c r="D126" s="308"/>
      <c r="E126" s="308"/>
      <c r="F126" s="309" t="s">
        <v>1055</v>
      </c>
      <c r="G126" s="286"/>
      <c r="H126" s="286" t="s">
        <v>1095</v>
      </c>
      <c r="I126" s="286" t="s">
        <v>1057</v>
      </c>
      <c r="J126" s="286">
        <v>120</v>
      </c>
      <c r="K126" s="334"/>
    </row>
    <row r="127" s="1" customFormat="1" ht="15" customHeight="1">
      <c r="B127" s="331"/>
      <c r="C127" s="286" t="s">
        <v>1104</v>
      </c>
      <c r="D127" s="286"/>
      <c r="E127" s="286"/>
      <c r="F127" s="309" t="s">
        <v>1055</v>
      </c>
      <c r="G127" s="286"/>
      <c r="H127" s="286" t="s">
        <v>1105</v>
      </c>
      <c r="I127" s="286" t="s">
        <v>1057</v>
      </c>
      <c r="J127" s="286" t="s">
        <v>1106</v>
      </c>
      <c r="K127" s="334"/>
    </row>
    <row r="128" s="1" customFormat="1" ht="15" customHeight="1">
      <c r="B128" s="331"/>
      <c r="C128" s="286" t="s">
        <v>1003</v>
      </c>
      <c r="D128" s="286"/>
      <c r="E128" s="286"/>
      <c r="F128" s="309" t="s">
        <v>1055</v>
      </c>
      <c r="G128" s="286"/>
      <c r="H128" s="286" t="s">
        <v>1107</v>
      </c>
      <c r="I128" s="286" t="s">
        <v>1057</v>
      </c>
      <c r="J128" s="286" t="s">
        <v>1106</v>
      </c>
      <c r="K128" s="334"/>
    </row>
    <row r="129" s="1" customFormat="1" ht="15" customHeight="1">
      <c r="B129" s="331"/>
      <c r="C129" s="286" t="s">
        <v>1066</v>
      </c>
      <c r="D129" s="286"/>
      <c r="E129" s="286"/>
      <c r="F129" s="309" t="s">
        <v>1061</v>
      </c>
      <c r="G129" s="286"/>
      <c r="H129" s="286" t="s">
        <v>1067</v>
      </c>
      <c r="I129" s="286" t="s">
        <v>1057</v>
      </c>
      <c r="J129" s="286">
        <v>15</v>
      </c>
      <c r="K129" s="334"/>
    </row>
    <row r="130" s="1" customFormat="1" ht="15" customHeight="1">
      <c r="B130" s="331"/>
      <c r="C130" s="312" t="s">
        <v>1068</v>
      </c>
      <c r="D130" s="312"/>
      <c r="E130" s="312"/>
      <c r="F130" s="313" t="s">
        <v>1061</v>
      </c>
      <c r="G130" s="312"/>
      <c r="H130" s="312" t="s">
        <v>1069</v>
      </c>
      <c r="I130" s="312" t="s">
        <v>1057</v>
      </c>
      <c r="J130" s="312">
        <v>15</v>
      </c>
      <c r="K130" s="334"/>
    </row>
    <row r="131" s="1" customFormat="1" ht="15" customHeight="1">
      <c r="B131" s="331"/>
      <c r="C131" s="312" t="s">
        <v>1070</v>
      </c>
      <c r="D131" s="312"/>
      <c r="E131" s="312"/>
      <c r="F131" s="313" t="s">
        <v>1061</v>
      </c>
      <c r="G131" s="312"/>
      <c r="H131" s="312" t="s">
        <v>1071</v>
      </c>
      <c r="I131" s="312" t="s">
        <v>1057</v>
      </c>
      <c r="J131" s="312">
        <v>20</v>
      </c>
      <c r="K131" s="334"/>
    </row>
    <row r="132" s="1" customFormat="1" ht="15" customHeight="1">
      <c r="B132" s="331"/>
      <c r="C132" s="312" t="s">
        <v>1072</v>
      </c>
      <c r="D132" s="312"/>
      <c r="E132" s="312"/>
      <c r="F132" s="313" t="s">
        <v>1061</v>
      </c>
      <c r="G132" s="312"/>
      <c r="H132" s="312" t="s">
        <v>1073</v>
      </c>
      <c r="I132" s="312" t="s">
        <v>1057</v>
      </c>
      <c r="J132" s="312">
        <v>20</v>
      </c>
      <c r="K132" s="334"/>
    </row>
    <row r="133" s="1" customFormat="1" ht="15" customHeight="1">
      <c r="B133" s="331"/>
      <c r="C133" s="286" t="s">
        <v>1060</v>
      </c>
      <c r="D133" s="286"/>
      <c r="E133" s="286"/>
      <c r="F133" s="309" t="s">
        <v>1061</v>
      </c>
      <c r="G133" s="286"/>
      <c r="H133" s="286" t="s">
        <v>1095</v>
      </c>
      <c r="I133" s="286" t="s">
        <v>1057</v>
      </c>
      <c r="J133" s="286">
        <v>50</v>
      </c>
      <c r="K133" s="334"/>
    </row>
    <row r="134" s="1" customFormat="1" ht="15" customHeight="1">
      <c r="B134" s="331"/>
      <c r="C134" s="286" t="s">
        <v>1074</v>
      </c>
      <c r="D134" s="286"/>
      <c r="E134" s="286"/>
      <c r="F134" s="309" t="s">
        <v>1061</v>
      </c>
      <c r="G134" s="286"/>
      <c r="H134" s="286" t="s">
        <v>1095</v>
      </c>
      <c r="I134" s="286" t="s">
        <v>1057</v>
      </c>
      <c r="J134" s="286">
        <v>50</v>
      </c>
      <c r="K134" s="334"/>
    </row>
    <row r="135" s="1" customFormat="1" ht="15" customHeight="1">
      <c r="B135" s="331"/>
      <c r="C135" s="286" t="s">
        <v>1080</v>
      </c>
      <c r="D135" s="286"/>
      <c r="E135" s="286"/>
      <c r="F135" s="309" t="s">
        <v>1061</v>
      </c>
      <c r="G135" s="286"/>
      <c r="H135" s="286" t="s">
        <v>1095</v>
      </c>
      <c r="I135" s="286" t="s">
        <v>1057</v>
      </c>
      <c r="J135" s="286">
        <v>50</v>
      </c>
      <c r="K135" s="334"/>
    </row>
    <row r="136" s="1" customFormat="1" ht="15" customHeight="1">
      <c r="B136" s="331"/>
      <c r="C136" s="286" t="s">
        <v>1082</v>
      </c>
      <c r="D136" s="286"/>
      <c r="E136" s="286"/>
      <c r="F136" s="309" t="s">
        <v>1061</v>
      </c>
      <c r="G136" s="286"/>
      <c r="H136" s="286" t="s">
        <v>1095</v>
      </c>
      <c r="I136" s="286" t="s">
        <v>1057</v>
      </c>
      <c r="J136" s="286">
        <v>50</v>
      </c>
      <c r="K136" s="334"/>
    </row>
    <row r="137" s="1" customFormat="1" ht="15" customHeight="1">
      <c r="B137" s="331"/>
      <c r="C137" s="286" t="s">
        <v>1083</v>
      </c>
      <c r="D137" s="286"/>
      <c r="E137" s="286"/>
      <c r="F137" s="309" t="s">
        <v>1061</v>
      </c>
      <c r="G137" s="286"/>
      <c r="H137" s="286" t="s">
        <v>1108</v>
      </c>
      <c r="I137" s="286" t="s">
        <v>1057</v>
      </c>
      <c r="J137" s="286">
        <v>255</v>
      </c>
      <c r="K137" s="334"/>
    </row>
    <row r="138" s="1" customFormat="1" ht="15" customHeight="1">
      <c r="B138" s="331"/>
      <c r="C138" s="286" t="s">
        <v>1085</v>
      </c>
      <c r="D138" s="286"/>
      <c r="E138" s="286"/>
      <c r="F138" s="309" t="s">
        <v>1055</v>
      </c>
      <c r="G138" s="286"/>
      <c r="H138" s="286" t="s">
        <v>1109</v>
      </c>
      <c r="I138" s="286" t="s">
        <v>1087</v>
      </c>
      <c r="J138" s="286"/>
      <c r="K138" s="334"/>
    </row>
    <row r="139" s="1" customFormat="1" ht="15" customHeight="1">
      <c r="B139" s="331"/>
      <c r="C139" s="286" t="s">
        <v>1088</v>
      </c>
      <c r="D139" s="286"/>
      <c r="E139" s="286"/>
      <c r="F139" s="309" t="s">
        <v>1055</v>
      </c>
      <c r="G139" s="286"/>
      <c r="H139" s="286" t="s">
        <v>1110</v>
      </c>
      <c r="I139" s="286" t="s">
        <v>1090</v>
      </c>
      <c r="J139" s="286"/>
      <c r="K139" s="334"/>
    </row>
    <row r="140" s="1" customFormat="1" ht="15" customHeight="1">
      <c r="B140" s="331"/>
      <c r="C140" s="286" t="s">
        <v>1091</v>
      </c>
      <c r="D140" s="286"/>
      <c r="E140" s="286"/>
      <c r="F140" s="309" t="s">
        <v>1055</v>
      </c>
      <c r="G140" s="286"/>
      <c r="H140" s="286" t="s">
        <v>1091</v>
      </c>
      <c r="I140" s="286" t="s">
        <v>1090</v>
      </c>
      <c r="J140" s="286"/>
      <c r="K140" s="334"/>
    </row>
    <row r="141" s="1" customFormat="1" ht="15" customHeight="1">
      <c r="B141" s="331"/>
      <c r="C141" s="286" t="s">
        <v>39</v>
      </c>
      <c r="D141" s="286"/>
      <c r="E141" s="286"/>
      <c r="F141" s="309" t="s">
        <v>1055</v>
      </c>
      <c r="G141" s="286"/>
      <c r="H141" s="286" t="s">
        <v>1111</v>
      </c>
      <c r="I141" s="286" t="s">
        <v>1090</v>
      </c>
      <c r="J141" s="286"/>
      <c r="K141" s="334"/>
    </row>
    <row r="142" s="1" customFormat="1" ht="15" customHeight="1">
      <c r="B142" s="331"/>
      <c r="C142" s="286" t="s">
        <v>1112</v>
      </c>
      <c r="D142" s="286"/>
      <c r="E142" s="286"/>
      <c r="F142" s="309" t="s">
        <v>1055</v>
      </c>
      <c r="G142" s="286"/>
      <c r="H142" s="286" t="s">
        <v>1113</v>
      </c>
      <c r="I142" s="286" t="s">
        <v>1090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1114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1049</v>
      </c>
      <c r="D148" s="301"/>
      <c r="E148" s="301"/>
      <c r="F148" s="301" t="s">
        <v>1050</v>
      </c>
      <c r="G148" s="302"/>
      <c r="H148" s="301" t="s">
        <v>55</v>
      </c>
      <c r="I148" s="301" t="s">
        <v>58</v>
      </c>
      <c r="J148" s="301" t="s">
        <v>1051</v>
      </c>
      <c r="K148" s="300"/>
    </row>
    <row r="149" s="1" customFormat="1" ht="17.25" customHeight="1">
      <c r="B149" s="298"/>
      <c r="C149" s="303" t="s">
        <v>1052</v>
      </c>
      <c r="D149" s="303"/>
      <c r="E149" s="303"/>
      <c r="F149" s="304" t="s">
        <v>1053</v>
      </c>
      <c r="G149" s="305"/>
      <c r="H149" s="303"/>
      <c r="I149" s="303"/>
      <c r="J149" s="303" t="s">
        <v>1054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1058</v>
      </c>
      <c r="D151" s="286"/>
      <c r="E151" s="286"/>
      <c r="F151" s="339" t="s">
        <v>1055</v>
      </c>
      <c r="G151" s="286"/>
      <c r="H151" s="338" t="s">
        <v>1095</v>
      </c>
      <c r="I151" s="338" t="s">
        <v>1057</v>
      </c>
      <c r="J151" s="338">
        <v>120</v>
      </c>
      <c r="K151" s="334"/>
    </row>
    <row r="152" s="1" customFormat="1" ht="15" customHeight="1">
      <c r="B152" s="311"/>
      <c r="C152" s="338" t="s">
        <v>1104</v>
      </c>
      <c r="D152" s="286"/>
      <c r="E152" s="286"/>
      <c r="F152" s="339" t="s">
        <v>1055</v>
      </c>
      <c r="G152" s="286"/>
      <c r="H152" s="338" t="s">
        <v>1115</v>
      </c>
      <c r="I152" s="338" t="s">
        <v>1057</v>
      </c>
      <c r="J152" s="338" t="s">
        <v>1106</v>
      </c>
      <c r="K152" s="334"/>
    </row>
    <row r="153" s="1" customFormat="1" ht="15" customHeight="1">
      <c r="B153" s="311"/>
      <c r="C153" s="338" t="s">
        <v>1003</v>
      </c>
      <c r="D153" s="286"/>
      <c r="E153" s="286"/>
      <c r="F153" s="339" t="s">
        <v>1055</v>
      </c>
      <c r="G153" s="286"/>
      <c r="H153" s="338" t="s">
        <v>1116</v>
      </c>
      <c r="I153" s="338" t="s">
        <v>1057</v>
      </c>
      <c r="J153" s="338" t="s">
        <v>1106</v>
      </c>
      <c r="K153" s="334"/>
    </row>
    <row r="154" s="1" customFormat="1" ht="15" customHeight="1">
      <c r="B154" s="311"/>
      <c r="C154" s="338" t="s">
        <v>1060</v>
      </c>
      <c r="D154" s="286"/>
      <c r="E154" s="286"/>
      <c r="F154" s="339" t="s">
        <v>1061</v>
      </c>
      <c r="G154" s="286"/>
      <c r="H154" s="338" t="s">
        <v>1095</v>
      </c>
      <c r="I154" s="338" t="s">
        <v>1057</v>
      </c>
      <c r="J154" s="338">
        <v>50</v>
      </c>
      <c r="K154" s="334"/>
    </row>
    <row r="155" s="1" customFormat="1" ht="15" customHeight="1">
      <c r="B155" s="311"/>
      <c r="C155" s="338" t="s">
        <v>1063</v>
      </c>
      <c r="D155" s="286"/>
      <c r="E155" s="286"/>
      <c r="F155" s="339" t="s">
        <v>1055</v>
      </c>
      <c r="G155" s="286"/>
      <c r="H155" s="338" t="s">
        <v>1095</v>
      </c>
      <c r="I155" s="338" t="s">
        <v>1065</v>
      </c>
      <c r="J155" s="338"/>
      <c r="K155" s="334"/>
    </row>
    <row r="156" s="1" customFormat="1" ht="15" customHeight="1">
      <c r="B156" s="311"/>
      <c r="C156" s="338" t="s">
        <v>1074</v>
      </c>
      <c r="D156" s="286"/>
      <c r="E156" s="286"/>
      <c r="F156" s="339" t="s">
        <v>1061</v>
      </c>
      <c r="G156" s="286"/>
      <c r="H156" s="338" t="s">
        <v>1095</v>
      </c>
      <c r="I156" s="338" t="s">
        <v>1057</v>
      </c>
      <c r="J156" s="338">
        <v>50</v>
      </c>
      <c r="K156" s="334"/>
    </row>
    <row r="157" s="1" customFormat="1" ht="15" customHeight="1">
      <c r="B157" s="311"/>
      <c r="C157" s="338" t="s">
        <v>1082</v>
      </c>
      <c r="D157" s="286"/>
      <c r="E157" s="286"/>
      <c r="F157" s="339" t="s">
        <v>1061</v>
      </c>
      <c r="G157" s="286"/>
      <c r="H157" s="338" t="s">
        <v>1095</v>
      </c>
      <c r="I157" s="338" t="s">
        <v>1057</v>
      </c>
      <c r="J157" s="338">
        <v>50</v>
      </c>
      <c r="K157" s="334"/>
    </row>
    <row r="158" s="1" customFormat="1" ht="15" customHeight="1">
      <c r="B158" s="311"/>
      <c r="C158" s="338" t="s">
        <v>1080</v>
      </c>
      <c r="D158" s="286"/>
      <c r="E158" s="286"/>
      <c r="F158" s="339" t="s">
        <v>1061</v>
      </c>
      <c r="G158" s="286"/>
      <c r="H158" s="338" t="s">
        <v>1095</v>
      </c>
      <c r="I158" s="338" t="s">
        <v>1057</v>
      </c>
      <c r="J158" s="338">
        <v>50</v>
      </c>
      <c r="K158" s="334"/>
    </row>
    <row r="159" s="1" customFormat="1" ht="15" customHeight="1">
      <c r="B159" s="311"/>
      <c r="C159" s="338" t="s">
        <v>93</v>
      </c>
      <c r="D159" s="286"/>
      <c r="E159" s="286"/>
      <c r="F159" s="339" t="s">
        <v>1055</v>
      </c>
      <c r="G159" s="286"/>
      <c r="H159" s="338" t="s">
        <v>1117</v>
      </c>
      <c r="I159" s="338" t="s">
        <v>1057</v>
      </c>
      <c r="J159" s="338" t="s">
        <v>1118</v>
      </c>
      <c r="K159" s="334"/>
    </row>
    <row r="160" s="1" customFormat="1" ht="15" customHeight="1">
      <c r="B160" s="311"/>
      <c r="C160" s="338" t="s">
        <v>1119</v>
      </c>
      <c r="D160" s="286"/>
      <c r="E160" s="286"/>
      <c r="F160" s="339" t="s">
        <v>1055</v>
      </c>
      <c r="G160" s="286"/>
      <c r="H160" s="338" t="s">
        <v>1120</v>
      </c>
      <c r="I160" s="338" t="s">
        <v>1090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1121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1049</v>
      </c>
      <c r="D166" s="301"/>
      <c r="E166" s="301"/>
      <c r="F166" s="301" t="s">
        <v>1050</v>
      </c>
      <c r="G166" s="343"/>
      <c r="H166" s="344" t="s">
        <v>55</v>
      </c>
      <c r="I166" s="344" t="s">
        <v>58</v>
      </c>
      <c r="J166" s="301" t="s">
        <v>1051</v>
      </c>
      <c r="K166" s="278"/>
    </row>
    <row r="167" s="1" customFormat="1" ht="17.25" customHeight="1">
      <c r="B167" s="279"/>
      <c r="C167" s="303" t="s">
        <v>1052</v>
      </c>
      <c r="D167" s="303"/>
      <c r="E167" s="303"/>
      <c r="F167" s="304" t="s">
        <v>1053</v>
      </c>
      <c r="G167" s="345"/>
      <c r="H167" s="346"/>
      <c r="I167" s="346"/>
      <c r="J167" s="303" t="s">
        <v>1054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1058</v>
      </c>
      <c r="D169" s="286"/>
      <c r="E169" s="286"/>
      <c r="F169" s="309" t="s">
        <v>1055</v>
      </c>
      <c r="G169" s="286"/>
      <c r="H169" s="286" t="s">
        <v>1095</v>
      </c>
      <c r="I169" s="286" t="s">
        <v>1057</v>
      </c>
      <c r="J169" s="286">
        <v>120</v>
      </c>
      <c r="K169" s="334"/>
    </row>
    <row r="170" s="1" customFormat="1" ht="15" customHeight="1">
      <c r="B170" s="311"/>
      <c r="C170" s="286" t="s">
        <v>1104</v>
      </c>
      <c r="D170" s="286"/>
      <c r="E170" s="286"/>
      <c r="F170" s="309" t="s">
        <v>1055</v>
      </c>
      <c r="G170" s="286"/>
      <c r="H170" s="286" t="s">
        <v>1105</v>
      </c>
      <c r="I170" s="286" t="s">
        <v>1057</v>
      </c>
      <c r="J170" s="286" t="s">
        <v>1106</v>
      </c>
      <c r="K170" s="334"/>
    </row>
    <row r="171" s="1" customFormat="1" ht="15" customHeight="1">
      <c r="B171" s="311"/>
      <c r="C171" s="286" t="s">
        <v>1003</v>
      </c>
      <c r="D171" s="286"/>
      <c r="E171" s="286"/>
      <c r="F171" s="309" t="s">
        <v>1055</v>
      </c>
      <c r="G171" s="286"/>
      <c r="H171" s="286" t="s">
        <v>1122</v>
      </c>
      <c r="I171" s="286" t="s">
        <v>1057</v>
      </c>
      <c r="J171" s="286" t="s">
        <v>1106</v>
      </c>
      <c r="K171" s="334"/>
    </row>
    <row r="172" s="1" customFormat="1" ht="15" customHeight="1">
      <c r="B172" s="311"/>
      <c r="C172" s="286" t="s">
        <v>1060</v>
      </c>
      <c r="D172" s="286"/>
      <c r="E172" s="286"/>
      <c r="F172" s="309" t="s">
        <v>1061</v>
      </c>
      <c r="G172" s="286"/>
      <c r="H172" s="286" t="s">
        <v>1122</v>
      </c>
      <c r="I172" s="286" t="s">
        <v>1057</v>
      </c>
      <c r="J172" s="286">
        <v>50</v>
      </c>
      <c r="K172" s="334"/>
    </row>
    <row r="173" s="1" customFormat="1" ht="15" customHeight="1">
      <c r="B173" s="311"/>
      <c r="C173" s="286" t="s">
        <v>1063</v>
      </c>
      <c r="D173" s="286"/>
      <c r="E173" s="286"/>
      <c r="F173" s="309" t="s">
        <v>1055</v>
      </c>
      <c r="G173" s="286"/>
      <c r="H173" s="286" t="s">
        <v>1122</v>
      </c>
      <c r="I173" s="286" t="s">
        <v>1065</v>
      </c>
      <c r="J173" s="286"/>
      <c r="K173" s="334"/>
    </row>
    <row r="174" s="1" customFormat="1" ht="15" customHeight="1">
      <c r="B174" s="311"/>
      <c r="C174" s="286" t="s">
        <v>1074</v>
      </c>
      <c r="D174" s="286"/>
      <c r="E174" s="286"/>
      <c r="F174" s="309" t="s">
        <v>1061</v>
      </c>
      <c r="G174" s="286"/>
      <c r="H174" s="286" t="s">
        <v>1122</v>
      </c>
      <c r="I174" s="286" t="s">
        <v>1057</v>
      </c>
      <c r="J174" s="286">
        <v>50</v>
      </c>
      <c r="K174" s="334"/>
    </row>
    <row r="175" s="1" customFormat="1" ht="15" customHeight="1">
      <c r="B175" s="311"/>
      <c r="C175" s="286" t="s">
        <v>1082</v>
      </c>
      <c r="D175" s="286"/>
      <c r="E175" s="286"/>
      <c r="F175" s="309" t="s">
        <v>1061</v>
      </c>
      <c r="G175" s="286"/>
      <c r="H175" s="286" t="s">
        <v>1122</v>
      </c>
      <c r="I175" s="286" t="s">
        <v>1057</v>
      </c>
      <c r="J175" s="286">
        <v>50</v>
      </c>
      <c r="K175" s="334"/>
    </row>
    <row r="176" s="1" customFormat="1" ht="15" customHeight="1">
      <c r="B176" s="311"/>
      <c r="C176" s="286" t="s">
        <v>1080</v>
      </c>
      <c r="D176" s="286"/>
      <c r="E176" s="286"/>
      <c r="F176" s="309" t="s">
        <v>1061</v>
      </c>
      <c r="G176" s="286"/>
      <c r="H176" s="286" t="s">
        <v>1122</v>
      </c>
      <c r="I176" s="286" t="s">
        <v>1057</v>
      </c>
      <c r="J176" s="286">
        <v>50</v>
      </c>
      <c r="K176" s="334"/>
    </row>
    <row r="177" s="1" customFormat="1" ht="15" customHeight="1">
      <c r="B177" s="311"/>
      <c r="C177" s="286" t="s">
        <v>110</v>
      </c>
      <c r="D177" s="286"/>
      <c r="E177" s="286"/>
      <c r="F177" s="309" t="s">
        <v>1055</v>
      </c>
      <c r="G177" s="286"/>
      <c r="H177" s="286" t="s">
        <v>1123</v>
      </c>
      <c r="I177" s="286" t="s">
        <v>1124</v>
      </c>
      <c r="J177" s="286"/>
      <c r="K177" s="334"/>
    </row>
    <row r="178" s="1" customFormat="1" ht="15" customHeight="1">
      <c r="B178" s="311"/>
      <c r="C178" s="286" t="s">
        <v>58</v>
      </c>
      <c r="D178" s="286"/>
      <c r="E178" s="286"/>
      <c r="F178" s="309" t="s">
        <v>1055</v>
      </c>
      <c r="G178" s="286"/>
      <c r="H178" s="286" t="s">
        <v>1125</v>
      </c>
      <c r="I178" s="286" t="s">
        <v>1126</v>
      </c>
      <c r="J178" s="286">
        <v>1</v>
      </c>
      <c r="K178" s="334"/>
    </row>
    <row r="179" s="1" customFormat="1" ht="15" customHeight="1">
      <c r="B179" s="311"/>
      <c r="C179" s="286" t="s">
        <v>54</v>
      </c>
      <c r="D179" s="286"/>
      <c r="E179" s="286"/>
      <c r="F179" s="309" t="s">
        <v>1055</v>
      </c>
      <c r="G179" s="286"/>
      <c r="H179" s="286" t="s">
        <v>1127</v>
      </c>
      <c r="I179" s="286" t="s">
        <v>1057</v>
      </c>
      <c r="J179" s="286">
        <v>20</v>
      </c>
      <c r="K179" s="334"/>
    </row>
    <row r="180" s="1" customFormat="1" ht="15" customHeight="1">
      <c r="B180" s="311"/>
      <c r="C180" s="286" t="s">
        <v>55</v>
      </c>
      <c r="D180" s="286"/>
      <c r="E180" s="286"/>
      <c r="F180" s="309" t="s">
        <v>1055</v>
      </c>
      <c r="G180" s="286"/>
      <c r="H180" s="286" t="s">
        <v>1128</v>
      </c>
      <c r="I180" s="286" t="s">
        <v>1057</v>
      </c>
      <c r="J180" s="286">
        <v>255</v>
      </c>
      <c r="K180" s="334"/>
    </row>
    <row r="181" s="1" customFormat="1" ht="15" customHeight="1">
      <c r="B181" s="311"/>
      <c r="C181" s="286" t="s">
        <v>111</v>
      </c>
      <c r="D181" s="286"/>
      <c r="E181" s="286"/>
      <c r="F181" s="309" t="s">
        <v>1055</v>
      </c>
      <c r="G181" s="286"/>
      <c r="H181" s="286" t="s">
        <v>1019</v>
      </c>
      <c r="I181" s="286" t="s">
        <v>1057</v>
      </c>
      <c r="J181" s="286">
        <v>10</v>
      </c>
      <c r="K181" s="334"/>
    </row>
    <row r="182" s="1" customFormat="1" ht="15" customHeight="1">
      <c r="B182" s="311"/>
      <c r="C182" s="286" t="s">
        <v>112</v>
      </c>
      <c r="D182" s="286"/>
      <c r="E182" s="286"/>
      <c r="F182" s="309" t="s">
        <v>1055</v>
      </c>
      <c r="G182" s="286"/>
      <c r="H182" s="286" t="s">
        <v>1129</v>
      </c>
      <c r="I182" s="286" t="s">
        <v>1090</v>
      </c>
      <c r="J182" s="286"/>
      <c r="K182" s="334"/>
    </row>
    <row r="183" s="1" customFormat="1" ht="15" customHeight="1">
      <c r="B183" s="311"/>
      <c r="C183" s="286" t="s">
        <v>1130</v>
      </c>
      <c r="D183" s="286"/>
      <c r="E183" s="286"/>
      <c r="F183" s="309" t="s">
        <v>1055</v>
      </c>
      <c r="G183" s="286"/>
      <c r="H183" s="286" t="s">
        <v>1131</v>
      </c>
      <c r="I183" s="286" t="s">
        <v>1090</v>
      </c>
      <c r="J183" s="286"/>
      <c r="K183" s="334"/>
    </row>
    <row r="184" s="1" customFormat="1" ht="15" customHeight="1">
      <c r="B184" s="311"/>
      <c r="C184" s="286" t="s">
        <v>1119</v>
      </c>
      <c r="D184" s="286"/>
      <c r="E184" s="286"/>
      <c r="F184" s="309" t="s">
        <v>1055</v>
      </c>
      <c r="G184" s="286"/>
      <c r="H184" s="286" t="s">
        <v>1132</v>
      </c>
      <c r="I184" s="286" t="s">
        <v>1090</v>
      </c>
      <c r="J184" s="286"/>
      <c r="K184" s="334"/>
    </row>
    <row r="185" s="1" customFormat="1" ht="15" customHeight="1">
      <c r="B185" s="311"/>
      <c r="C185" s="286" t="s">
        <v>114</v>
      </c>
      <c r="D185" s="286"/>
      <c r="E185" s="286"/>
      <c r="F185" s="309" t="s">
        <v>1061</v>
      </c>
      <c r="G185" s="286"/>
      <c r="H185" s="286" t="s">
        <v>1133</v>
      </c>
      <c r="I185" s="286" t="s">
        <v>1057</v>
      </c>
      <c r="J185" s="286">
        <v>50</v>
      </c>
      <c r="K185" s="334"/>
    </row>
    <row r="186" s="1" customFormat="1" ht="15" customHeight="1">
      <c r="B186" s="311"/>
      <c r="C186" s="286" t="s">
        <v>1134</v>
      </c>
      <c r="D186" s="286"/>
      <c r="E186" s="286"/>
      <c r="F186" s="309" t="s">
        <v>1061</v>
      </c>
      <c r="G186" s="286"/>
      <c r="H186" s="286" t="s">
        <v>1135</v>
      </c>
      <c r="I186" s="286" t="s">
        <v>1136</v>
      </c>
      <c r="J186" s="286"/>
      <c r="K186" s="334"/>
    </row>
    <row r="187" s="1" customFormat="1" ht="15" customHeight="1">
      <c r="B187" s="311"/>
      <c r="C187" s="286" t="s">
        <v>1137</v>
      </c>
      <c r="D187" s="286"/>
      <c r="E187" s="286"/>
      <c r="F187" s="309" t="s">
        <v>1061</v>
      </c>
      <c r="G187" s="286"/>
      <c r="H187" s="286" t="s">
        <v>1138</v>
      </c>
      <c r="I187" s="286" t="s">
        <v>1136</v>
      </c>
      <c r="J187" s="286"/>
      <c r="K187" s="334"/>
    </row>
    <row r="188" s="1" customFormat="1" ht="15" customHeight="1">
      <c r="B188" s="311"/>
      <c r="C188" s="286" t="s">
        <v>1139</v>
      </c>
      <c r="D188" s="286"/>
      <c r="E188" s="286"/>
      <c r="F188" s="309" t="s">
        <v>1061</v>
      </c>
      <c r="G188" s="286"/>
      <c r="H188" s="286" t="s">
        <v>1140</v>
      </c>
      <c r="I188" s="286" t="s">
        <v>1136</v>
      </c>
      <c r="J188" s="286"/>
      <c r="K188" s="334"/>
    </row>
    <row r="189" s="1" customFormat="1" ht="15" customHeight="1">
      <c r="B189" s="311"/>
      <c r="C189" s="347" t="s">
        <v>1141</v>
      </c>
      <c r="D189" s="286"/>
      <c r="E189" s="286"/>
      <c r="F189" s="309" t="s">
        <v>1061</v>
      </c>
      <c r="G189" s="286"/>
      <c r="H189" s="286" t="s">
        <v>1142</v>
      </c>
      <c r="I189" s="286" t="s">
        <v>1143</v>
      </c>
      <c r="J189" s="348" t="s">
        <v>1144</v>
      </c>
      <c r="K189" s="334"/>
    </row>
    <row r="190" s="17" customFormat="1" ht="15" customHeight="1">
      <c r="B190" s="349"/>
      <c r="C190" s="350" t="s">
        <v>1145</v>
      </c>
      <c r="D190" s="351"/>
      <c r="E190" s="351"/>
      <c r="F190" s="352" t="s">
        <v>1061</v>
      </c>
      <c r="G190" s="351"/>
      <c r="H190" s="351" t="s">
        <v>1146</v>
      </c>
      <c r="I190" s="351" t="s">
        <v>1143</v>
      </c>
      <c r="J190" s="353" t="s">
        <v>1144</v>
      </c>
      <c r="K190" s="354"/>
    </row>
    <row r="191" s="1" customFormat="1" ht="15" customHeight="1">
      <c r="B191" s="311"/>
      <c r="C191" s="347" t="s">
        <v>43</v>
      </c>
      <c r="D191" s="286"/>
      <c r="E191" s="286"/>
      <c r="F191" s="309" t="s">
        <v>1055</v>
      </c>
      <c r="G191" s="286"/>
      <c r="H191" s="283" t="s">
        <v>1147</v>
      </c>
      <c r="I191" s="286" t="s">
        <v>1148</v>
      </c>
      <c r="J191" s="286"/>
      <c r="K191" s="334"/>
    </row>
    <row r="192" s="1" customFormat="1" ht="15" customHeight="1">
      <c r="B192" s="311"/>
      <c r="C192" s="347" t="s">
        <v>1149</v>
      </c>
      <c r="D192" s="286"/>
      <c r="E192" s="286"/>
      <c r="F192" s="309" t="s">
        <v>1055</v>
      </c>
      <c r="G192" s="286"/>
      <c r="H192" s="286" t="s">
        <v>1150</v>
      </c>
      <c r="I192" s="286" t="s">
        <v>1090</v>
      </c>
      <c r="J192" s="286"/>
      <c r="K192" s="334"/>
    </row>
    <row r="193" s="1" customFormat="1" ht="15" customHeight="1">
      <c r="B193" s="311"/>
      <c r="C193" s="347" t="s">
        <v>1151</v>
      </c>
      <c r="D193" s="286"/>
      <c r="E193" s="286"/>
      <c r="F193" s="309" t="s">
        <v>1055</v>
      </c>
      <c r="G193" s="286"/>
      <c r="H193" s="286" t="s">
        <v>1152</v>
      </c>
      <c r="I193" s="286" t="s">
        <v>1090</v>
      </c>
      <c r="J193" s="286"/>
      <c r="K193" s="334"/>
    </row>
    <row r="194" s="1" customFormat="1" ht="15" customHeight="1">
      <c r="B194" s="311"/>
      <c r="C194" s="347" t="s">
        <v>1153</v>
      </c>
      <c r="D194" s="286"/>
      <c r="E194" s="286"/>
      <c r="F194" s="309" t="s">
        <v>1061</v>
      </c>
      <c r="G194" s="286"/>
      <c r="H194" s="286" t="s">
        <v>1154</v>
      </c>
      <c r="I194" s="286" t="s">
        <v>1090</v>
      </c>
      <c r="J194" s="286"/>
      <c r="K194" s="334"/>
    </row>
    <row r="195" s="1" customFormat="1" ht="15" customHeight="1">
      <c r="B195" s="340"/>
      <c r="C195" s="355"/>
      <c r="D195" s="320"/>
      <c r="E195" s="320"/>
      <c r="F195" s="320"/>
      <c r="G195" s="320"/>
      <c r="H195" s="320"/>
      <c r="I195" s="320"/>
      <c r="J195" s="320"/>
      <c r="K195" s="341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322"/>
      <c r="C197" s="332"/>
      <c r="D197" s="332"/>
      <c r="E197" s="332"/>
      <c r="F197" s="342"/>
      <c r="G197" s="332"/>
      <c r="H197" s="332"/>
      <c r="I197" s="332"/>
      <c r="J197" s="332"/>
      <c r="K197" s="322"/>
    </row>
    <row r="198" s="1" customFormat="1" ht="18.75" customHeight="1"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="1" customFormat="1" ht="13.5">
      <c r="B199" s="273"/>
      <c r="C199" s="274"/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1">
      <c r="B200" s="276"/>
      <c r="C200" s="277" t="s">
        <v>1155</v>
      </c>
      <c r="D200" s="277"/>
      <c r="E200" s="277"/>
      <c r="F200" s="277"/>
      <c r="G200" s="277"/>
      <c r="H200" s="277"/>
      <c r="I200" s="277"/>
      <c r="J200" s="277"/>
      <c r="K200" s="278"/>
    </row>
    <row r="201" s="1" customFormat="1" ht="25.5" customHeight="1">
      <c r="B201" s="276"/>
      <c r="C201" s="356" t="s">
        <v>1156</v>
      </c>
      <c r="D201" s="356"/>
      <c r="E201" s="356"/>
      <c r="F201" s="356" t="s">
        <v>1157</v>
      </c>
      <c r="G201" s="357"/>
      <c r="H201" s="356" t="s">
        <v>1158</v>
      </c>
      <c r="I201" s="356"/>
      <c r="J201" s="356"/>
      <c r="K201" s="278"/>
    </row>
    <row r="202" s="1" customFormat="1" ht="5.25" customHeight="1">
      <c r="B202" s="311"/>
      <c r="C202" s="306"/>
      <c r="D202" s="306"/>
      <c r="E202" s="306"/>
      <c r="F202" s="306"/>
      <c r="G202" s="332"/>
      <c r="H202" s="306"/>
      <c r="I202" s="306"/>
      <c r="J202" s="306"/>
      <c r="K202" s="334"/>
    </row>
    <row r="203" s="1" customFormat="1" ht="15" customHeight="1">
      <c r="B203" s="311"/>
      <c r="C203" s="286" t="s">
        <v>1148</v>
      </c>
      <c r="D203" s="286"/>
      <c r="E203" s="286"/>
      <c r="F203" s="309" t="s">
        <v>44</v>
      </c>
      <c r="G203" s="286"/>
      <c r="H203" s="286" t="s">
        <v>1159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45</v>
      </c>
      <c r="G204" s="286"/>
      <c r="H204" s="286" t="s">
        <v>1160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48</v>
      </c>
      <c r="G205" s="286"/>
      <c r="H205" s="286" t="s">
        <v>1161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46</v>
      </c>
      <c r="G206" s="286"/>
      <c r="H206" s="286" t="s">
        <v>1162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 t="s">
        <v>47</v>
      </c>
      <c r="G207" s="286"/>
      <c r="H207" s="286" t="s">
        <v>1163</v>
      </c>
      <c r="I207" s="286"/>
      <c r="J207" s="286"/>
      <c r="K207" s="334"/>
    </row>
    <row r="208" s="1" customFormat="1" ht="15" customHeight="1">
      <c r="B208" s="311"/>
      <c r="C208" s="286"/>
      <c r="D208" s="286"/>
      <c r="E208" s="286"/>
      <c r="F208" s="309"/>
      <c r="G208" s="286"/>
      <c r="H208" s="286"/>
      <c r="I208" s="286"/>
      <c r="J208" s="286"/>
      <c r="K208" s="334"/>
    </row>
    <row r="209" s="1" customFormat="1" ht="15" customHeight="1">
      <c r="B209" s="311"/>
      <c r="C209" s="286" t="s">
        <v>1102</v>
      </c>
      <c r="D209" s="286"/>
      <c r="E209" s="286"/>
      <c r="F209" s="309" t="s">
        <v>80</v>
      </c>
      <c r="G209" s="286"/>
      <c r="H209" s="286" t="s">
        <v>1164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997</v>
      </c>
      <c r="G210" s="286"/>
      <c r="H210" s="286" t="s">
        <v>998</v>
      </c>
      <c r="I210" s="286"/>
      <c r="J210" s="286"/>
      <c r="K210" s="334"/>
    </row>
    <row r="211" s="1" customFormat="1" ht="15" customHeight="1">
      <c r="B211" s="311"/>
      <c r="C211" s="286"/>
      <c r="D211" s="286"/>
      <c r="E211" s="286"/>
      <c r="F211" s="309" t="s">
        <v>995</v>
      </c>
      <c r="G211" s="286"/>
      <c r="H211" s="286" t="s">
        <v>1165</v>
      </c>
      <c r="I211" s="286"/>
      <c r="J211" s="286"/>
      <c r="K211" s="334"/>
    </row>
    <row r="212" s="1" customFormat="1" ht="15" customHeight="1">
      <c r="B212" s="358"/>
      <c r="C212" s="286"/>
      <c r="D212" s="286"/>
      <c r="E212" s="286"/>
      <c r="F212" s="309" t="s">
        <v>999</v>
      </c>
      <c r="G212" s="347"/>
      <c r="H212" s="338" t="s">
        <v>1000</v>
      </c>
      <c r="I212" s="338"/>
      <c r="J212" s="338"/>
      <c r="K212" s="359"/>
    </row>
    <row r="213" s="1" customFormat="1" ht="15" customHeight="1">
      <c r="B213" s="358"/>
      <c r="C213" s="286"/>
      <c r="D213" s="286"/>
      <c r="E213" s="286"/>
      <c r="F213" s="309" t="s">
        <v>1001</v>
      </c>
      <c r="G213" s="347"/>
      <c r="H213" s="338" t="s">
        <v>979</v>
      </c>
      <c r="I213" s="338"/>
      <c r="J213" s="338"/>
      <c r="K213" s="359"/>
    </row>
    <row r="214" s="1" customFormat="1" ht="15" customHeight="1">
      <c r="B214" s="358"/>
      <c r="C214" s="286"/>
      <c r="D214" s="286"/>
      <c r="E214" s="286"/>
      <c r="F214" s="309"/>
      <c r="G214" s="347"/>
      <c r="H214" s="338"/>
      <c r="I214" s="338"/>
      <c r="J214" s="338"/>
      <c r="K214" s="359"/>
    </row>
    <row r="215" s="1" customFormat="1" ht="15" customHeight="1">
      <c r="B215" s="358"/>
      <c r="C215" s="286" t="s">
        <v>1126</v>
      </c>
      <c r="D215" s="286"/>
      <c r="E215" s="286"/>
      <c r="F215" s="309">
        <v>1</v>
      </c>
      <c r="G215" s="347"/>
      <c r="H215" s="338" t="s">
        <v>1166</v>
      </c>
      <c r="I215" s="338"/>
      <c r="J215" s="338"/>
      <c r="K215" s="359"/>
    </row>
    <row r="216" s="1" customFormat="1" ht="15" customHeight="1">
      <c r="B216" s="358"/>
      <c r="C216" s="286"/>
      <c r="D216" s="286"/>
      <c r="E216" s="286"/>
      <c r="F216" s="309">
        <v>2</v>
      </c>
      <c r="G216" s="347"/>
      <c r="H216" s="338" t="s">
        <v>1167</v>
      </c>
      <c r="I216" s="338"/>
      <c r="J216" s="338"/>
      <c r="K216" s="359"/>
    </row>
    <row r="217" s="1" customFormat="1" ht="15" customHeight="1">
      <c r="B217" s="358"/>
      <c r="C217" s="286"/>
      <c r="D217" s="286"/>
      <c r="E217" s="286"/>
      <c r="F217" s="309">
        <v>3</v>
      </c>
      <c r="G217" s="347"/>
      <c r="H217" s="338" t="s">
        <v>1168</v>
      </c>
      <c r="I217" s="338"/>
      <c r="J217" s="338"/>
      <c r="K217" s="359"/>
    </row>
    <row r="218" s="1" customFormat="1" ht="15" customHeight="1">
      <c r="B218" s="358"/>
      <c r="C218" s="286"/>
      <c r="D218" s="286"/>
      <c r="E218" s="286"/>
      <c r="F218" s="309">
        <v>4</v>
      </c>
      <c r="G218" s="347"/>
      <c r="H218" s="338" t="s">
        <v>1169</v>
      </c>
      <c r="I218" s="338"/>
      <c r="J218" s="338"/>
      <c r="K218" s="359"/>
    </row>
    <row r="219" s="1" customFormat="1" ht="12.75" customHeight="1">
      <c r="B219" s="360"/>
      <c r="C219" s="361"/>
      <c r="D219" s="361"/>
      <c r="E219" s="361"/>
      <c r="F219" s="361"/>
      <c r="G219" s="361"/>
      <c r="H219" s="361"/>
      <c r="I219" s="361"/>
      <c r="J219" s="361"/>
      <c r="K219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LUKÁŠ\Lukáš</dc:creator>
  <cp:lastModifiedBy>LUKÁŠ\Lukáš</cp:lastModifiedBy>
  <dcterms:created xsi:type="dcterms:W3CDTF">2025-02-07T10:42:02Z</dcterms:created>
  <dcterms:modified xsi:type="dcterms:W3CDTF">2025-02-07T10:42:05Z</dcterms:modified>
</cp:coreProperties>
</file>