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ESSOR COMPANY\Desktop\"/>
    </mc:Choice>
  </mc:AlternateContent>
  <bookViews>
    <workbookView xWindow="0" yWindow="0" windowWidth="0" windowHeight="0"/>
  </bookViews>
  <sheets>
    <sheet name="Rekapitulace stavby" sheetId="1" r:id="rId1"/>
    <sheet name="SO.01 - Komunikace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'SO.01 - Komunikace'!$C$126:$K$286</definedName>
    <definedName name="_xlnm.Print_Area" localSheetId="1">'SO.01 - Komunikace'!$C$4:$J$39,'SO.01 - Komunikace'!$C$50:$J$76,'SO.01 - Komunikace'!$C$82:$J$108,'SO.01 - Komunikace'!$C$114:$K$286</definedName>
    <definedName name="_xlnm.Print_Titles" localSheetId="1">'SO.01 - Komunikace'!$126:$126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283"/>
  <c r="BH283"/>
  <c r="BG283"/>
  <c r="BF283"/>
  <c r="T283"/>
  <c r="T282"/>
  <c r="R283"/>
  <c r="R282"/>
  <c r="P283"/>
  <c r="P282"/>
  <c r="BI279"/>
  <c r="BH279"/>
  <c r="BG279"/>
  <c r="BF279"/>
  <c r="T279"/>
  <c r="R279"/>
  <c r="P279"/>
  <c r="BI276"/>
  <c r="BH276"/>
  <c r="BG276"/>
  <c r="BF276"/>
  <c r="T276"/>
  <c r="R276"/>
  <c r="P276"/>
  <c r="BI271"/>
  <c r="BH271"/>
  <c r="BG271"/>
  <c r="BF271"/>
  <c r="T271"/>
  <c r="R271"/>
  <c r="P271"/>
  <c r="BI268"/>
  <c r="BH268"/>
  <c r="BG268"/>
  <c r="BF268"/>
  <c r="T268"/>
  <c r="R268"/>
  <c r="P268"/>
  <c r="BI264"/>
  <c r="BH264"/>
  <c r="BG264"/>
  <c r="BF264"/>
  <c r="T264"/>
  <c r="T263"/>
  <c r="R264"/>
  <c r="R263"/>
  <c r="P264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46"/>
  <c r="BH246"/>
  <c r="BG246"/>
  <c r="BF246"/>
  <c r="T246"/>
  <c r="R246"/>
  <c r="P246"/>
  <c r="BI241"/>
  <c r="BH241"/>
  <c r="BG241"/>
  <c r="BF241"/>
  <c r="T241"/>
  <c r="R241"/>
  <c r="P241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23"/>
  <c r="BH223"/>
  <c r="BG223"/>
  <c r="BF223"/>
  <c r="T223"/>
  <c r="R223"/>
  <c r="P223"/>
  <c r="BI219"/>
  <c r="BH219"/>
  <c r="BG219"/>
  <c r="BF219"/>
  <c r="T219"/>
  <c r="R219"/>
  <c r="P219"/>
  <c r="BI216"/>
  <c r="BH216"/>
  <c r="BG216"/>
  <c r="BF216"/>
  <c r="T216"/>
  <c r="R216"/>
  <c r="P216"/>
  <c r="BI210"/>
  <c r="BH210"/>
  <c r="BG210"/>
  <c r="BF210"/>
  <c r="T210"/>
  <c r="R210"/>
  <c r="P210"/>
  <c r="BI204"/>
  <c r="BH204"/>
  <c r="BG204"/>
  <c r="BF204"/>
  <c r="T204"/>
  <c r="R204"/>
  <c r="P204"/>
  <c r="BI199"/>
  <c r="BH199"/>
  <c r="BG199"/>
  <c r="BF199"/>
  <c r="T199"/>
  <c r="R199"/>
  <c r="P199"/>
  <c r="BI193"/>
  <c r="BH193"/>
  <c r="BG193"/>
  <c r="BF193"/>
  <c r="T193"/>
  <c r="R193"/>
  <c r="P193"/>
  <c r="BI185"/>
  <c r="BH185"/>
  <c r="BG185"/>
  <c r="BF185"/>
  <c r="T185"/>
  <c r="R185"/>
  <c r="P185"/>
  <c r="BI177"/>
  <c r="BH177"/>
  <c r="BG177"/>
  <c r="BF177"/>
  <c r="T177"/>
  <c r="R177"/>
  <c r="P177"/>
  <c r="BI168"/>
  <c r="BH168"/>
  <c r="BG168"/>
  <c r="BF168"/>
  <c r="T168"/>
  <c r="R168"/>
  <c r="P168"/>
  <c r="BI160"/>
  <c r="BH160"/>
  <c r="BG160"/>
  <c r="BF160"/>
  <c r="T160"/>
  <c r="R160"/>
  <c r="P160"/>
  <c r="BI152"/>
  <c r="BH152"/>
  <c r="BG152"/>
  <c r="BF152"/>
  <c r="T152"/>
  <c r="R152"/>
  <c r="P152"/>
  <c r="BI147"/>
  <c r="BH147"/>
  <c r="BG147"/>
  <c r="BF147"/>
  <c r="T147"/>
  <c r="R147"/>
  <c r="P147"/>
  <c r="BI142"/>
  <c r="BH142"/>
  <c r="BG142"/>
  <c r="BF142"/>
  <c r="T142"/>
  <c r="R142"/>
  <c r="P142"/>
  <c r="BI136"/>
  <c r="BH136"/>
  <c r="BG136"/>
  <c r="BF136"/>
  <c r="T136"/>
  <c r="R136"/>
  <c r="P136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92"/>
  <c r="J17"/>
  <c r="J12"/>
  <c r="J121"/>
  <c r="E7"/>
  <c r="E117"/>
  <c i="1" r="L90"/>
  <c r="AM90"/>
  <c r="AM89"/>
  <c r="L89"/>
  <c r="AM87"/>
  <c r="L87"/>
  <c r="L85"/>
  <c r="L84"/>
  <c i="2" r="BK147"/>
  <c r="J147"/>
  <c r="BK246"/>
  <c r="J279"/>
  <c r="BK223"/>
  <c r="BK279"/>
  <c r="BK241"/>
  <c r="J130"/>
  <c r="BK160"/>
  <c r="J219"/>
  <c r="J268"/>
  <c r="BK152"/>
  <c r="BK260"/>
  <c r="BK216"/>
  <c r="J260"/>
  <c r="J152"/>
  <c r="BK130"/>
  <c r="BK142"/>
  <c r="J216"/>
  <c r="BK276"/>
  <c r="J252"/>
  <c r="J160"/>
  <c r="J257"/>
  <c r="J177"/>
  <c r="J193"/>
  <c r="J283"/>
  <c r="J223"/>
  <c r="BK193"/>
  <c r="BK199"/>
  <c r="J276"/>
  <c r="BK236"/>
  <c r="BK168"/>
  <c r="J204"/>
  <c r="J199"/>
  <c r="BK232"/>
  <c r="BK204"/>
  <c r="BK257"/>
  <c r="BK283"/>
  <c r="BK252"/>
  <c r="BK219"/>
  <c r="J210"/>
  <c r="J254"/>
  <c r="BK228"/>
  <c r="BK271"/>
  <c r="J246"/>
  <c r="J136"/>
  <c r="J232"/>
  <c r="BK177"/>
  <c r="J236"/>
  <c r="J271"/>
  <c r="J142"/>
  <c r="J264"/>
  <c r="J185"/>
  <c r="BK264"/>
  <c r="BK210"/>
  <c r="BK185"/>
  <c r="BK136"/>
  <c r="J241"/>
  <c r="J228"/>
  <c r="BK254"/>
  <c r="J168"/>
  <c r="BK268"/>
  <c i="1" r="AS94"/>
  <c i="2" l="1" r="T176"/>
  <c r="R215"/>
  <c r="R251"/>
  <c r="R275"/>
  <c r="R129"/>
  <c r="P222"/>
  <c r="P275"/>
  <c r="T129"/>
  <c r="R222"/>
  <c r="P267"/>
  <c r="P266"/>
  <c r="P129"/>
  <c r="BK222"/>
  <c r="J222"/>
  <c r="J101"/>
  <c r="P251"/>
  <c r="BK267"/>
  <c r="J267"/>
  <c r="J105"/>
  <c r="T275"/>
  <c r="BK129"/>
  <c r="J129"/>
  <c r="J98"/>
  <c r="P176"/>
  <c r="BK215"/>
  <c r="J215"/>
  <c r="J100"/>
  <c r="T215"/>
  <c r="T251"/>
  <c r="BK275"/>
  <c r="J275"/>
  <c r="J106"/>
  <c r="R176"/>
  <c r="P215"/>
  <c r="BK251"/>
  <c r="J251"/>
  <c r="J102"/>
  <c r="R267"/>
  <c r="R266"/>
  <c r="BK176"/>
  <c r="J176"/>
  <c r="J99"/>
  <c r="T222"/>
  <c r="T267"/>
  <c r="T266"/>
  <c r="BK263"/>
  <c r="J263"/>
  <c r="J103"/>
  <c r="BK282"/>
  <c r="J282"/>
  <c r="J107"/>
  <c r="E85"/>
  <c r="BE160"/>
  <c r="BE168"/>
  <c r="BE199"/>
  <c r="BE223"/>
  <c r="BE228"/>
  <c r="BE236"/>
  <c r="BE241"/>
  <c r="BE246"/>
  <c r="BE260"/>
  <c r="BE271"/>
  <c r="BE276"/>
  <c r="BE152"/>
  <c r="BE177"/>
  <c r="BE193"/>
  <c r="BE219"/>
  <c r="BE232"/>
  <c r="BE252"/>
  <c r="BE254"/>
  <c r="BE268"/>
  <c r="BE279"/>
  <c r="BE283"/>
  <c r="J89"/>
  <c r="F124"/>
  <c r="BE136"/>
  <c r="BE142"/>
  <c r="BE185"/>
  <c r="BE210"/>
  <c r="BE130"/>
  <c r="BE147"/>
  <c r="BE257"/>
  <c r="BE264"/>
  <c r="BE204"/>
  <c r="BE216"/>
  <c r="F37"/>
  <c i="1" r="BD95"/>
  <c r="BD94"/>
  <c r="W33"/>
  <c i="2" r="J34"/>
  <c i="1" r="AW95"/>
  <c i="2" r="F35"/>
  <c i="1" r="BB95"/>
  <c r="BB94"/>
  <c r="W31"/>
  <c i="2" r="F34"/>
  <c i="1" r="BA95"/>
  <c r="BA94"/>
  <c r="AW94"/>
  <c r="AK30"/>
  <c i="2" r="F36"/>
  <c i="1" r="BC95"/>
  <c r="BC94"/>
  <c r="AY94"/>
  <c i="2" l="1" r="T128"/>
  <c r="T127"/>
  <c r="P128"/>
  <c r="P127"/>
  <c i="1" r="AU95"/>
  <c i="2" r="R128"/>
  <c r="R127"/>
  <c r="BK128"/>
  <c r="J128"/>
  <c r="J97"/>
  <c r="BK266"/>
  <c r="J266"/>
  <c r="J104"/>
  <c i="1" r="AU94"/>
  <c i="2" r="J33"/>
  <c i="1" r="AV95"/>
  <c r="AT95"/>
  <c r="W30"/>
  <c r="W32"/>
  <c r="AX94"/>
  <c i="2" r="F33"/>
  <c i="1" r="AZ95"/>
  <c r="AZ94"/>
  <c r="W29"/>
  <c i="2" l="1" r="BK127"/>
  <c r="J127"/>
  <c r="J96"/>
  <c i="1" r="AV94"/>
  <c r="AK29"/>
  <c i="2" l="1" r="J30"/>
  <c i="1" r="AG95"/>
  <c r="AG94"/>
  <c r="AK26"/>
  <c r="AT94"/>
  <c i="2" l="1" r="J39"/>
  <c i="1" r="AN94"/>
  <c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<sst xmlns="http://schemas.openxmlformats.org/spreadsheetml/2006/main">
  <si>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</si>
  <si>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</si>
  <si>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</si>
  <si>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</si>
  <si>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</si>
  <si>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{44d895c7-5483-482b-a1b1-3f8c48370d19}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</si>
  <si>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</si>
  <si>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</si>
  <si>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</si>
  <si>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</si>
  <si>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</si>
  <si>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</si>
  <si>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</si>
  <si>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</si>
  <si>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24025D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</si>
  <si>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</si>
  <si>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</si>
  <si>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Obnova komunikace ul. Horní, Litvínov</t>
  </si>
  <si>
    <t>KSO:</t>
  </si>
  <si>
    <t>CC-CZ:</t>
  </si>
  <si>
    <t>Místo:</t>
  </si>
  <si>
    <t>ul. Horní</t>
  </si>
  <si>
    <t>Datum:</t>
  </si>
  <si>
    <t>9. 7. 2024</t>
  </si>
  <si>
    <t>Zadavatel:</t>
  </si>
  <si>
    <t>IČ:</t>
  </si>
  <si>
    <t>00266027</t>
  </si>
  <si>
    <t>Město Litvínov</t>
  </si>
  <si>
    <t>DIČ:</t>
  </si>
  <si>
    <t>Uchazeč:</t>
  </si>
  <si>
    <t>Vyplň údaj</t>
  </si>
  <si>
    <t>Projektant:</t>
  </si>
  <si>
    <t>28738217</t>
  </si>
  <si>
    <t>MESSOR s.r.o.</t>
  </si>
  <si>
    <t>CZ28738217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</si>
  <si>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</si>
  <si>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</si>
  <si>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</si>
  <si>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</si>
  <si>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</si>
  <si>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</si>
  <si>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</si>
  <si>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</si>
  <si>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</si>
  <si>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</si>
  <si>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</si>
  <si>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</si>
  <si>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</si>
  <si>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</si>
  <si>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</si>
  <si>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</si>
  <si>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</si>
  <si>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</si>
  <si>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</si>
  <si>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</si>
  <si>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</si>
  <si>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</si>
  <si>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</si>
  <si>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</si>
  <si>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</si>
  <si>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</si>
  <si>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</si>
  <si>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</si>
  <si>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</si>
  <si>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</si>
  <si>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</si>
  <si>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</si>
  <si>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</si>
  <si>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</si>
  <si>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</si>
  <si>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</si>
  <si>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</si>
  <si>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</si>
  <si>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</si>
  <si>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</si>
  <si>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</si>
  <si>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</si>
  <si>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</si>
  <si>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</si>
  <si>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</si>
  <si>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</si>
  <si>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</si>
  <si>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</si>
  <si>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SO.01</t>
  </si>
  <si>
    <t>Komunikace</t>
  </si>
  <si>
    <t>STA</t>
  </si>
  <si>
    <t>1</t>
  </si>
  <si>
    <t>{1f4ab6d2-1067-4254-94c4-2e1239fe7aea}</t>
  </si>
  <si>
    <t>2</t>
  </si>
  <si>
    <t>KRYCÍ LIST SOUPISU PRACÍ</t>
  </si>
  <si>
    <t>Objekt:</t>
  </si>
  <si>
    <t>SO.01 -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</si>
  <si>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</si>
  <si>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</si>
  <si>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</si>
  <si>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</si>
  <si>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</si>
  <si>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</si>
  <si>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</si>
  <si>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</si>
  <si>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</si>
  <si>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</si>
  <si>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</si>
  <si>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</si>
  <si>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</si>
  <si>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</si>
  <si>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</si>
  <si>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</si>
  <si>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</si>
  <si>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</si>
  <si>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</si>
  <si>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</si>
  <si>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</si>
  <si>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</si>
  <si>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</si>
  <si>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</si>
  <si>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</si>
  <si>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</si>
  <si>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</si>
  <si>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</si>
  <si>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</si>
  <si>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</si>
  <si>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</si>
  <si>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</si>
  <si>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</si>
  <si>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</si>
  <si>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113107141</t>
  </si>
  <si>
    <t>Odstranění podkladu živičného tl 50 mm ručně</t>
  </si>
  <si>
    <t>m2</t>
  </si>
  <si>
    <t>CS ÚRS 2024 01</t>
  </si>
  <si>
    <t>4</t>
  </si>
  <si>
    <t>-217993473</t>
  </si>
  <si>
    <t>PP</t>
  </si>
  <si>
    <t>Odstranění podkladů nebo krytů ručně s přemístěním hmot na skládku na vzdálenost do 3 m nebo s naložením na dopravní prostředek živičných, o tl. vrstvy do 50 mm</t>
  </si>
  <si>
    <t>VV</t>
  </si>
  <si>
    <t>U objektů - dobourání</t>
  </si>
  <si>
    <t>200*0,3</t>
  </si>
  <si>
    <t>Součet</t>
  </si>
  <si>
    <t>113154124</t>
  </si>
  <si>
    <t>Frézování živičného krytu tl 100 mm pruh š přes 0,5 do 1 m pl do 500 m2 bez překážek v trase</t>
  </si>
  <si>
    <t>1613739735</t>
  </si>
  <si>
    <t>Frézování živičného podkladu nebo krytu s naložením na dopravní prostředek plochy do 500 m2 bez překážek v trase pruhu šířky přes 0,5 m do 1 m, tloušťky vrstvy 100 mm</t>
  </si>
  <si>
    <t>Výkres C.4.b</t>
  </si>
  <si>
    <t>Sanace podkladní vrstvy 30%</t>
  </si>
  <si>
    <t>1290*0,3</t>
  </si>
  <si>
    <t>3</t>
  </si>
  <si>
    <t>113154353</t>
  </si>
  <si>
    <t>Frézování živičného krytu tl 50 mm pruh š přes 0,5 do 1 m pl přes 1000 do 10000 m2 s překážkami v trase</t>
  </si>
  <si>
    <t>-330474592</t>
  </si>
  <si>
    <t>Frézování živičného podkladu nebo krytu s naložením na dopravní prostředek plochy přes 1 000 do 10 000 m2 s překážkami v trase pruhu šířky do 1 m, tloušťky vrstvy 50 mm</t>
  </si>
  <si>
    <t>1290</t>
  </si>
  <si>
    <t>113202111</t>
  </si>
  <si>
    <t>Vytrhání obrub krajníků obrubníků stojatých</t>
  </si>
  <si>
    <t>m</t>
  </si>
  <si>
    <t>1914921997</t>
  </si>
  <si>
    <t>Vytrhání obrub s vybouráním lože, s přemístěním hmot na skládku na vzdálenost do 3 m nebo s naložením na dopravní prostředek z krajníků nebo obrubníků stojatých</t>
  </si>
  <si>
    <t>21+27</t>
  </si>
  <si>
    <t>5</t>
  </si>
  <si>
    <t>122251103</t>
  </si>
  <si>
    <t>Odkopávky a prokopávky nezapažené v hornině třídy těžitelnosti I skupiny 3 objem do 100 m3 strojně</t>
  </si>
  <si>
    <t>m3</t>
  </si>
  <si>
    <t>-1003984931</t>
  </si>
  <si>
    <t>Odkopávky a prokopávky nezapažené strojně v hornině třídy těžitelnosti I skupiny 3 přes 50 do 100 m3</t>
  </si>
  <si>
    <t xml:space="preserve">Vyčištění plochy u garáží </t>
  </si>
  <si>
    <t>350*0,2</t>
  </si>
  <si>
    <t>U komunikace</t>
  </si>
  <si>
    <t>23*0,2</t>
  </si>
  <si>
    <t>6</t>
  </si>
  <si>
    <t>162751117</t>
  </si>
  <si>
    <t>Vodorovné přemístění přes 9 000 do 10000 m výkopku/sypaniny z horniny třídy těžitelnosti I skupiny 1 až 3</t>
  </si>
  <si>
    <t>1266724569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</si>
  <si>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</si>
  <si>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7</t>
  </si>
  <si>
    <t>171201231</t>
  </si>
  <si>
    <t>Poplatek za uložení zeminy a kamení na recyklační skládce (skládkovné) kód odpadu 17 05 04</t>
  </si>
  <si>
    <t>t</t>
  </si>
  <si>
    <t>-1128711294</t>
  </si>
  <si>
    <t>Poplatek za uložení stavebního odpadu na recyklační skládce (skládkovné) zeminy a kamení zatříděného do Katalogu odpadů pod kódem 17 05 04</t>
  </si>
  <si>
    <t>350*0,2*1,8</t>
  </si>
  <si>
    <t>23*0,2*1,8</t>
  </si>
  <si>
    <t>Komunikace pozemní</t>
  </si>
  <si>
    <t>8</t>
  </si>
  <si>
    <t>564861111</t>
  </si>
  <si>
    <t>Podklad ze štěrkodrtě ŠD plochy přes 100 m2 tl 200 mm</t>
  </si>
  <si>
    <t>1215664640</t>
  </si>
  <si>
    <t>Podklad ze štěrkodrti ŠD s rozprostřením a zhutněním plochy přes 100 m2, po zhutnění tl. 200 mm</t>
  </si>
  <si>
    <t>Výkres C.3</t>
  </si>
  <si>
    <t xml:space="preserve">Plochy u garáží </t>
  </si>
  <si>
    <t>"Frakce 0-32" 350</t>
  </si>
  <si>
    <t>"Frakce 0-32" 23</t>
  </si>
  <si>
    <t>9</t>
  </si>
  <si>
    <t>564931411</t>
  </si>
  <si>
    <t>Podklad z asfaltového recyklátu plochy přes 100 m2 tl 90 mm</t>
  </si>
  <si>
    <t>-212341871</t>
  </si>
  <si>
    <t>Podklad nebo podsyp z asfaltového recyklátu s rozprostřením a zhutněním plochy přes 100 m2, po zhutnění tl. 90 mm</t>
  </si>
  <si>
    <t>350</t>
  </si>
  <si>
    <t>23</t>
  </si>
  <si>
    <t>10</t>
  </si>
  <si>
    <t>565155111</t>
  </si>
  <si>
    <t>Asfaltový beton vrstva podkladní ACP 16 (obalované kamenivo OKS) tl 70 mm š do 3 m</t>
  </si>
  <si>
    <t>-1070082258</t>
  </si>
  <si>
    <t>Asfaltový beton vrstva podkladní ACP 16 (obalované kamenivo střednězrnné - OKS) s rozprostřením a zhutněním v pruhu šířky přes 1,5 do 3 m, po zhutnění tl. 70 mm</t>
  </si>
  <si>
    <t>11</t>
  </si>
  <si>
    <t>572141112</t>
  </si>
  <si>
    <t>Vyrovnání povrchu dosavadních krytů asfaltovým betonem ACO (AB) tl přes 40 do 60 mm</t>
  </si>
  <si>
    <t>-1287059258</t>
  </si>
  <si>
    <t>Vyrovnání povrchu dosavadních krytů s rozprostřením hmot a zhutněním asfaltovým betonem ACO (AB) tl. přes 40 do 60 mm</t>
  </si>
  <si>
    <t>Provedení vyrovnávek 20% ploch</t>
  </si>
  <si>
    <t>1290*0,2</t>
  </si>
  <si>
    <t>573231107</t>
  </si>
  <si>
    <t>Postřik živičný spojovací ze silniční emulze v množství 0,40 kg/m2</t>
  </si>
  <si>
    <t>-261110284</t>
  </si>
  <si>
    <t>Postřik spojovací PS bez posypu kamenivem ze silniční emulze, v množství 0,40 kg/m2</t>
  </si>
  <si>
    <t>"Komunikace"1290</t>
  </si>
  <si>
    <t>"Sanace" 1290*0,3</t>
  </si>
  <si>
    <t>13</t>
  </si>
  <si>
    <t>577144111</t>
  </si>
  <si>
    <t>Asfaltový beton vrstva obrusná ACO 11+ (ABS) tř. I tl 50 mm š do 3 m z nemodifikovaného asfaltu</t>
  </si>
  <si>
    <t>2020949531</t>
  </si>
  <si>
    <t>Asfaltový beton vrstva obrusná ACO 11 (ABS) s rozprostřením a se zhutněním z nemodifikovaného asfaltu v pruhu šířky do 3 m tř. I (ACO 11+), po zhutnění tl. 50 mm</t>
  </si>
  <si>
    <t>Trubní vedení</t>
  </si>
  <si>
    <t>14</t>
  </si>
  <si>
    <t>899331111</t>
  </si>
  <si>
    <t>Výšková úprava uličního vstupu nebo vpusti do 200 mm zvýšením poklopu</t>
  </si>
  <si>
    <t>kus</t>
  </si>
  <si>
    <t>CS ÚRS 2023 01</t>
  </si>
  <si>
    <t>-1159803394</t>
  </si>
  <si>
    <t>15</t>
  </si>
  <si>
    <t>899431111</t>
  </si>
  <si>
    <t>Výšková úprava uličního vstupu nebo vpusti do 200 mm zvýšením krycího hrnce, šoupěte nebo hydrantu</t>
  </si>
  <si>
    <t>-1592756251</t>
  </si>
  <si>
    <t>Výšková úprava uličního vstupu nebo vpusti do 200 mm zvýšením krycího hrnce, šoupěte nebo hydrantu bez úpravy armatur</t>
  </si>
  <si>
    <t>Ostatní konstrukce a práce, bourání</t>
  </si>
  <si>
    <t>16</t>
  </si>
  <si>
    <t>916131213</t>
  </si>
  <si>
    <t>Osazení silničního obrubníku betonového stojatého s boční opěrou do lože z betonu prostého</t>
  </si>
  <si>
    <t>-855590863</t>
  </si>
  <si>
    <t>Osazení silničního obrubníku betonového se zřízením lože, s vyplněním a zatřením spár cementovou maltou stojatého s boční opěrou z betonu prostého, do lože z betonu prostého</t>
  </si>
  <si>
    <t>27+21+11</t>
  </si>
  <si>
    <t>17</t>
  </si>
  <si>
    <t>M</t>
  </si>
  <si>
    <t>59217032</t>
  </si>
  <si>
    <t>obrubník silniční betonový 1000x150x150mm</t>
  </si>
  <si>
    <t>-278838173</t>
  </si>
  <si>
    <t>27</t>
  </si>
  <si>
    <t>27*1,02 'Přepočtené koeficientem množství</t>
  </si>
  <si>
    <t>18</t>
  </si>
  <si>
    <t>59217034</t>
  </si>
  <si>
    <t>obrubník silniční betonový 1000x150x300mm</t>
  </si>
  <si>
    <t>-1729550355</t>
  </si>
  <si>
    <t>21+11</t>
  </si>
  <si>
    <t>32*1,02 'Přepočtené koeficientem množství</t>
  </si>
  <si>
    <t>19</t>
  </si>
  <si>
    <t>919731121</t>
  </si>
  <si>
    <t>Zarovnání styčné plochy podkladu nebo krytu živičného tl do 50 mm</t>
  </si>
  <si>
    <t>1188223313</t>
  </si>
  <si>
    <t>Zarovnání styčné plochy podkladu nebo krytu podél vybourané části komunikace nebo zpevněné plochy živičné tl. do 50 mm</t>
  </si>
  <si>
    <t>6+14+3,5+8</t>
  </si>
  <si>
    <t>20</t>
  </si>
  <si>
    <t>919732221</t>
  </si>
  <si>
    <t>Styčná spára napojení nového živičného povrchu na stávající za tepla š 15 mm hl 25 mm bez prořezání</t>
  </si>
  <si>
    <t>695981708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</si>
  <si>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</si>
  <si>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919735111</t>
  </si>
  <si>
    <t>Řezání stávajícího živičného krytu hl do 50 mm</t>
  </si>
  <si>
    <t>-262703456</t>
  </si>
  <si>
    <t>Řezání stávajícího živičného krytu nebo podkladu hloubky do 50 mm</t>
  </si>
  <si>
    <t>997</t>
  </si>
  <si>
    <t>Přesun sutě</t>
  </si>
  <si>
    <t>22</t>
  </si>
  <si>
    <t>997006512</t>
  </si>
  <si>
    <t>Vodorovné doprava suti s naložením a složením na skládku přes 100 m do 1 km</t>
  </si>
  <si>
    <t>1097486944</t>
  </si>
  <si>
    <t>Vodorovná doprava suti na skládku s naložením na dopravní prostředek a složením přes 100 m do 1 km</t>
  </si>
  <si>
    <t>997006519</t>
  </si>
  <si>
    <t>Příplatek k vodorovnému přemístění suti na skládku ZKD 1 km přes 1 km</t>
  </si>
  <si>
    <t>183601980</t>
  </si>
  <si>
    <t>Vodorovná doprava suti na skládku Příplatek k ceně -6512 za každý další i započatý 1 km</t>
  </si>
  <si>
    <t>258,96*9 'Přepočtené koeficientem množství</t>
  </si>
  <si>
    <t>24</t>
  </si>
  <si>
    <t>997013861</t>
  </si>
  <si>
    <t>Poplatek za uložení stavebního odpadu na recyklační skládce (skládkovné) z prostého betonu kód odpadu 17 01 01</t>
  </si>
  <si>
    <t>-106590877</t>
  </si>
  <si>
    <t>Poplatek za uložení stavebního odpadu na recyklační skládce (skládkovné) z prostého betonu zatříděného do Katalogu odpadů pod kódem 17 01 01</t>
  </si>
  <si>
    <t>9,84</t>
  </si>
  <si>
    <t>25</t>
  </si>
  <si>
    <t>997013875</t>
  </si>
  <si>
    <t>Poplatek za uložení stavebního odpadu na recyklační skládce (skládkovné) asfaltového bez obsahu dehtu zatříděného do Katalogu odpadů pod kódem 17 03 02</t>
  </si>
  <si>
    <t>1277639045</t>
  </si>
  <si>
    <t>11,76+89,01+148,35</t>
  </si>
  <si>
    <t>998</t>
  </si>
  <si>
    <t>Přesun hmot</t>
  </si>
  <si>
    <t>26</t>
  </si>
  <si>
    <t>998225111</t>
  </si>
  <si>
    <t>Přesun hmot pro pozemní komunikace s krytem z kamene, monolitickým betonovým nebo živičným</t>
  </si>
  <si>
    <t>295174240</t>
  </si>
  <si>
    <t>Přesun hmot pro komunikace s krytem z kameniva, monolitickým betonovým nebo živičným dopravní vzdálenost do 200 m jakékoliv délky objektu</t>
  </si>
  <si>
    <t>VRN</t>
  </si>
  <si>
    <t>Vedlejší rozpočtové náklady</t>
  </si>
  <si>
    <t>VRN1</t>
  </si>
  <si>
    <t>Průzkumné, geodetické a projektové práce</t>
  </si>
  <si>
    <t>012203000</t>
  </si>
  <si>
    <t>Geodetické práce při provádění stavby</t>
  </si>
  <si>
    <t>kpl</t>
  </si>
  <si>
    <t>1024</t>
  </si>
  <si>
    <t>-316848618</t>
  </si>
  <si>
    <t>28</t>
  </si>
  <si>
    <t>013294000</t>
  </si>
  <si>
    <t>Ostatní dokumentace</t>
  </si>
  <si>
    <t>-1474485757</t>
  </si>
  <si>
    <t>DIO</t>
  </si>
  <si>
    <t>VRN3</t>
  </si>
  <si>
    <t>Zařízení staveniště</t>
  </si>
  <si>
    <t>29</t>
  </si>
  <si>
    <t>030001000</t>
  </si>
  <si>
    <t>-1295087400</t>
  </si>
  <si>
    <t>30</t>
  </si>
  <si>
    <t>034303000</t>
  </si>
  <si>
    <t>Dopravní značení na staveništi</t>
  </si>
  <si>
    <t>1548708495</t>
  </si>
  <si>
    <t>VRN4</t>
  </si>
  <si>
    <t>Inženýrská činnost</t>
  </si>
  <si>
    <t>31</t>
  </si>
  <si>
    <t>043002000</t>
  </si>
  <si>
    <t>Zkoušky a ostatní měření</t>
  </si>
  <si>
    <t>1269812767</t>
  </si>
  <si>
    <t>Zkoušky únosnosti pláně, konstrukcí atd.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</si>
</sst>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7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32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34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32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34</v>
      </c>
      <c r="AO20" s="22"/>
      <c r="AP20" s="22"/>
      <c r="AQ20" s="22"/>
      <c r="AR20" s="20"/>
      <c r="BE20" s="31"/>
      <c r="BS20" s="17" t="s">
        <v>35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51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52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53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54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53</v>
      </c>
      <c r="AI60" s="42"/>
      <c r="AJ60" s="42"/>
      <c r="AK60" s="42"/>
      <c r="AL60" s="42"/>
      <c r="AM60" s="64" t="s">
        <v>54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55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56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53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54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53</v>
      </c>
      <c r="AI75" s="42"/>
      <c r="AJ75" s="42"/>
      <c r="AK75" s="42"/>
      <c r="AL75" s="42"/>
      <c r="AM75" s="64" t="s">
        <v>54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57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24025D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Obnova komunikace ul. Horní, Litvínov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ul. Horní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9. 7. 2024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Litvínov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31</v>
      </c>
      <c r="AJ89" s="40"/>
      <c r="AK89" s="40"/>
      <c r="AL89" s="40"/>
      <c r="AM89" s="80" t="str">
        <f>IF(E17="","",E17)</f>
        <v>MESSOR s.r.o.</v>
      </c>
      <c r="AN89" s="71"/>
      <c r="AO89" s="71"/>
      <c r="AP89" s="71"/>
      <c r="AQ89" s="40"/>
      <c r="AR89" s="44"/>
      <c r="AS89" s="81" t="s">
        <v>58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29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36</v>
      </c>
      <c r="AJ90" s="40"/>
      <c r="AK90" s="40"/>
      <c r="AL90" s="40"/>
      <c r="AM90" s="80" t="str">
        <f>IF(E20="","",E20)</f>
        <v>MESSOR s.r.o.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59</v>
      </c>
      <c r="D92" s="94"/>
      <c r="E92" s="94"/>
      <c r="F92" s="94"/>
      <c r="G92" s="94"/>
      <c r="H92" s="95"/>
      <c r="I92" s="96" t="s">
        <v>60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61</v>
      </c>
      <c r="AH92" s="94"/>
      <c r="AI92" s="94"/>
      <c r="AJ92" s="94"/>
      <c r="AK92" s="94"/>
      <c r="AL92" s="94"/>
      <c r="AM92" s="94"/>
      <c r="AN92" s="96" t="s">
        <v>62</v>
      </c>
      <c r="AO92" s="94"/>
      <c r="AP92" s="98"/>
      <c r="AQ92" s="99" t="s">
        <v>63</v>
      </c>
      <c r="AR92" s="44"/>
      <c r="AS92" s="100" t="s">
        <v>64</v>
      </c>
      <c r="AT92" s="101" t="s">
        <v>65</v>
      </c>
      <c r="AU92" s="101" t="s">
        <v>66</v>
      </c>
      <c r="AV92" s="101" t="s">
        <v>67</v>
      </c>
      <c r="AW92" s="101" t="s">
        <v>68</v>
      </c>
      <c r="AX92" s="101" t="s">
        <v>69</v>
      </c>
      <c r="AY92" s="101" t="s">
        <v>70</v>
      </c>
      <c r="AZ92" s="101" t="s">
        <v>71</v>
      </c>
      <c r="BA92" s="101" t="s">
        <v>72</v>
      </c>
      <c r="BB92" s="101" t="s">
        <v>73</v>
      </c>
      <c r="BC92" s="101" t="s">
        <v>74</v>
      </c>
      <c r="BD92" s="102" t="s">
        <v>75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76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77</v>
      </c>
      <c r="BT94" s="117" t="s">
        <v>78</v>
      </c>
      <c r="BU94" s="118" t="s">
        <v>79</v>
      </c>
      <c r="BV94" s="117" t="s">
        <v>80</v>
      </c>
      <c r="BW94" s="117" t="s">
        <v>5</v>
      </c>
      <c r="BX94" s="117" t="s">
        <v>81</v>
      </c>
      <c r="CL94" s="117" t="s">
        <v>1</v>
      </c>
    </row>
    <row r="95" s="7" customFormat="1" ht="16.5" customHeight="1">
      <c r="A95" s="119" t="s">
        <v>82</v>
      </c>
      <c r="B95" s="120"/>
      <c r="C95" s="121"/>
      <c r="D95" s="122" t="s">
        <v>83</v>
      </c>
      <c r="E95" s="122"/>
      <c r="F95" s="122"/>
      <c r="G95" s="122"/>
      <c r="H95" s="122"/>
      <c r="I95" s="123"/>
      <c r="J95" s="122" t="s">
        <v>84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'SO.01 - Komunikace'!J30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85</v>
      </c>
      <c r="AR95" s="126"/>
      <c r="AS95" s="127">
        <v>0</v>
      </c>
      <c r="AT95" s="128">
        <f>ROUND(SUM(AV95:AW95),2)</f>
        <v>0</v>
      </c>
      <c r="AU95" s="129">
        <f>'SO.01 - Komunikace'!P127</f>
        <v>0</v>
      </c>
      <c r="AV95" s="128">
        <f>'SO.01 - Komunikace'!J33</f>
        <v>0</v>
      </c>
      <c r="AW95" s="128">
        <f>'SO.01 - Komunikace'!J34</f>
        <v>0</v>
      </c>
      <c r="AX95" s="128">
        <f>'SO.01 - Komunikace'!J35</f>
        <v>0</v>
      </c>
      <c r="AY95" s="128">
        <f>'SO.01 - Komunikace'!J36</f>
        <v>0</v>
      </c>
      <c r="AZ95" s="128">
        <f>'SO.01 - Komunikace'!F33</f>
        <v>0</v>
      </c>
      <c r="BA95" s="128">
        <f>'SO.01 - Komunikace'!F34</f>
        <v>0</v>
      </c>
      <c r="BB95" s="128">
        <f>'SO.01 - Komunikace'!F35</f>
        <v>0</v>
      </c>
      <c r="BC95" s="128">
        <f>'SO.01 - Komunikace'!F36</f>
        <v>0</v>
      </c>
      <c r="BD95" s="130">
        <f>'SO.01 - Komunikace'!F37</f>
        <v>0</v>
      </c>
      <c r="BE95" s="7"/>
      <c r="BT95" s="131" t="s">
        <v>86</v>
      </c>
      <c r="BV95" s="131" t="s">
        <v>80</v>
      </c>
      <c r="BW95" s="131" t="s">
        <v>87</v>
      </c>
      <c r="BX95" s="131" t="s">
        <v>5</v>
      </c>
      <c r="CL95" s="131" t="s">
        <v>1</v>
      </c>
      <c r="CM95" s="131" t="s">
        <v>88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ifmBWKWFVyarM+wDkVWpLGeZpTnt+Qd4zv6rLe9Xl8wPZZTvO5cHRu1a2ONTT9A69PVXLpio7cpDDELASjWvNA==" hashValue="zS8FW2VWOFMvbBZ70OJ2whdg36wT3CpkvoMcyLgehK+YhSDsu3Qdx0qQTyCwH5sWbh9wF9EMWrthCy/+0Dq8ng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SO.01 - Komunikace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88</v>
      </c>
    </row>
    <row r="4" s="1" customFormat="1" ht="24.96" customHeight="1">
      <c r="B4" s="20"/>
      <c r="D4" s="134" t="s">
        <v>89</v>
      </c>
      <c r="L4" s="20"/>
      <c r="M4" s="135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6" t="s">
        <v>16</v>
      </c>
      <c r="L6" s="20"/>
    </row>
    <row r="7" s="1" customFormat="1" ht="16.5" customHeight="1">
      <c r="B7" s="20"/>
      <c r="E7" s="137" t="str">
        <f>'Rekapitulace stavby'!K6</f>
        <v>Obnova komunikace ul. Horní, Litvínov</v>
      </c>
      <c r="F7" s="136"/>
      <c r="G7" s="136"/>
      <c r="H7" s="136"/>
      <c r="L7" s="20"/>
    </row>
    <row r="8" s="2" customFormat="1" ht="12" customHeight="1">
      <c r="A8" s="38"/>
      <c r="B8" s="44"/>
      <c r="C8" s="38"/>
      <c r="D8" s="136" t="s">
        <v>90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91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6" t="s">
        <v>18</v>
      </c>
      <c r="E11" s="38"/>
      <c r="F11" s="139" t="s">
        <v>1</v>
      </c>
      <c r="G11" s="38"/>
      <c r="H11" s="38"/>
      <c r="I11" s="136" t="s">
        <v>19</v>
      </c>
      <c r="J11" s="139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6" t="s">
        <v>20</v>
      </c>
      <c r="E12" s="38"/>
      <c r="F12" s="139" t="s">
        <v>21</v>
      </c>
      <c r="G12" s="38"/>
      <c r="H12" s="38"/>
      <c r="I12" s="136" t="s">
        <v>22</v>
      </c>
      <c r="J12" s="140" t="str">
        <f>'Rekapitulace stavby'!AN8</f>
        <v>9. 7. 2024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6" t="s">
        <v>24</v>
      </c>
      <c r="E14" s="38"/>
      <c r="F14" s="38"/>
      <c r="G14" s="38"/>
      <c r="H14" s="38"/>
      <c r="I14" s="136" t="s">
        <v>25</v>
      </c>
      <c r="J14" s="139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">
        <v>27</v>
      </c>
      <c r="F15" s="38"/>
      <c r="G15" s="38"/>
      <c r="H15" s="38"/>
      <c r="I15" s="136" t="s">
        <v>28</v>
      </c>
      <c r="J15" s="139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6" t="s">
        <v>29</v>
      </c>
      <c r="E17" s="38"/>
      <c r="F17" s="38"/>
      <c r="G17" s="38"/>
      <c r="H17" s="38"/>
      <c r="I17" s="136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36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6" t="s">
        <v>31</v>
      </c>
      <c r="E20" s="38"/>
      <c r="F20" s="38"/>
      <c r="G20" s="38"/>
      <c r="H20" s="38"/>
      <c r="I20" s="136" t="s">
        <v>25</v>
      </c>
      <c r="J20" s="139" t="s">
        <v>32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">
        <v>33</v>
      </c>
      <c r="F21" s="38"/>
      <c r="G21" s="38"/>
      <c r="H21" s="38"/>
      <c r="I21" s="136" t="s">
        <v>28</v>
      </c>
      <c r="J21" s="139" t="s">
        <v>34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6" t="s">
        <v>36</v>
      </c>
      <c r="E23" s="38"/>
      <c r="F23" s="38"/>
      <c r="G23" s="38"/>
      <c r="H23" s="38"/>
      <c r="I23" s="136" t="s">
        <v>25</v>
      </c>
      <c r="J23" s="139" t="s">
        <v>32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">
        <v>33</v>
      </c>
      <c r="F24" s="38"/>
      <c r="G24" s="38"/>
      <c r="H24" s="38"/>
      <c r="I24" s="136" t="s">
        <v>28</v>
      </c>
      <c r="J24" s="139" t="s">
        <v>34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6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5"/>
      <c r="E29" s="145"/>
      <c r="F29" s="145"/>
      <c r="G29" s="145"/>
      <c r="H29" s="145"/>
      <c r="I29" s="145"/>
      <c r="J29" s="145"/>
      <c r="K29" s="145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6" t="s">
        <v>38</v>
      </c>
      <c r="E30" s="38"/>
      <c r="F30" s="38"/>
      <c r="G30" s="38"/>
      <c r="H30" s="38"/>
      <c r="I30" s="38"/>
      <c r="J30" s="147">
        <f>ROUND(J127,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5"/>
      <c r="E31" s="145"/>
      <c r="F31" s="145"/>
      <c r="G31" s="145"/>
      <c r="H31" s="145"/>
      <c r="I31" s="145"/>
      <c r="J31" s="145"/>
      <c r="K31" s="145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8" t="s">
        <v>40</v>
      </c>
      <c r="G32" s="38"/>
      <c r="H32" s="38"/>
      <c r="I32" s="148" t="s">
        <v>39</v>
      </c>
      <c r="J32" s="148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9" t="s">
        <v>42</v>
      </c>
      <c r="E33" s="136" t="s">
        <v>43</v>
      </c>
      <c r="F33" s="150">
        <f>ROUND((SUM(BE127:BE286)),  2)</f>
        <v>0</v>
      </c>
      <c r="G33" s="38"/>
      <c r="H33" s="38"/>
      <c r="I33" s="151">
        <v>0.20999999999999999</v>
      </c>
      <c r="J33" s="150">
        <f>ROUND(((SUM(BE127:BE286))*I33),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6" t="s">
        <v>44</v>
      </c>
      <c r="F34" s="150">
        <f>ROUND((SUM(BF127:BF286)),  2)</f>
        <v>0</v>
      </c>
      <c r="G34" s="38"/>
      <c r="H34" s="38"/>
      <c r="I34" s="151">
        <v>0.12</v>
      </c>
      <c r="J34" s="150">
        <f>ROUND(((SUM(BF127:BF286))*I34),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6" t="s">
        <v>45</v>
      </c>
      <c r="F35" s="150">
        <f>ROUND((SUM(BG127:BG286)),  2)</f>
        <v>0</v>
      </c>
      <c r="G35" s="38"/>
      <c r="H35" s="38"/>
      <c r="I35" s="151">
        <v>0.20999999999999999</v>
      </c>
      <c r="J35" s="150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6" t="s">
        <v>46</v>
      </c>
      <c r="F36" s="150">
        <f>ROUND((SUM(BH127:BH286)),  2)</f>
        <v>0</v>
      </c>
      <c r="G36" s="38"/>
      <c r="H36" s="38"/>
      <c r="I36" s="151">
        <v>0.12</v>
      </c>
      <c r="J36" s="150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6" t="s">
        <v>47</v>
      </c>
      <c r="F37" s="150">
        <f>ROUND((SUM(BI127:BI286)),  2)</f>
        <v>0</v>
      </c>
      <c r="G37" s="38"/>
      <c r="H37" s="38"/>
      <c r="I37" s="151">
        <v>0</v>
      </c>
      <c r="J37" s="15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9" t="s">
        <v>51</v>
      </c>
      <c r="E50" s="160"/>
      <c r="F50" s="160"/>
      <c r="G50" s="159" t="s">
        <v>52</v>
      </c>
      <c r="H50" s="160"/>
      <c r="I50" s="160"/>
      <c r="J50" s="160"/>
      <c r="K50" s="160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1" t="s">
        <v>53</v>
      </c>
      <c r="E61" s="162"/>
      <c r="F61" s="163" t="s">
        <v>54</v>
      </c>
      <c r="G61" s="161" t="s">
        <v>53</v>
      </c>
      <c r="H61" s="162"/>
      <c r="I61" s="162"/>
      <c r="J61" s="164" t="s">
        <v>54</v>
      </c>
      <c r="K61" s="162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9" t="s">
        <v>55</v>
      </c>
      <c r="E65" s="165"/>
      <c r="F65" s="165"/>
      <c r="G65" s="159" t="s">
        <v>56</v>
      </c>
      <c r="H65" s="165"/>
      <c r="I65" s="165"/>
      <c r="J65" s="165"/>
      <c r="K65" s="165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1" t="s">
        <v>53</v>
      </c>
      <c r="E76" s="162"/>
      <c r="F76" s="163" t="s">
        <v>54</v>
      </c>
      <c r="G76" s="161" t="s">
        <v>53</v>
      </c>
      <c r="H76" s="162"/>
      <c r="I76" s="162"/>
      <c r="J76" s="164" t="s">
        <v>54</v>
      </c>
      <c r="K76" s="16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0" t="str">
        <f>E7</f>
        <v>Obnova komunikace ul. Horní, Litvínov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SO.01 - Komunikace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ul. Horní</v>
      </c>
      <c r="G89" s="40"/>
      <c r="H89" s="40"/>
      <c r="I89" s="32" t="s">
        <v>22</v>
      </c>
      <c r="J89" s="79" t="str">
        <f>IF(J12="","",J12)</f>
        <v>9. 7. 2024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Litvínov</v>
      </c>
      <c r="G91" s="40"/>
      <c r="H91" s="40"/>
      <c r="I91" s="32" t="s">
        <v>31</v>
      </c>
      <c r="J91" s="36" t="str">
        <f>E21</f>
        <v>MESSOR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36</v>
      </c>
      <c r="J92" s="36" t="str">
        <f>E24</f>
        <v>MESSOR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1" t="s">
        <v>93</v>
      </c>
      <c r="D94" s="172"/>
      <c r="E94" s="172"/>
      <c r="F94" s="172"/>
      <c r="G94" s="172"/>
      <c r="H94" s="172"/>
      <c r="I94" s="172"/>
      <c r="J94" s="173" t="s">
        <v>94</v>
      </c>
      <c r="K94" s="172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4" t="s">
        <v>95</v>
      </c>
      <c r="D96" s="40"/>
      <c r="E96" s="40"/>
      <c r="F96" s="40"/>
      <c r="G96" s="40"/>
      <c r="H96" s="40"/>
      <c r="I96" s="40"/>
      <c r="J96" s="110">
        <f>J127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96</v>
      </c>
    </row>
    <row r="97" s="9" customFormat="1" ht="24.96" customHeight="1">
      <c r="A97" s="9"/>
      <c r="B97" s="175"/>
      <c r="C97" s="176"/>
      <c r="D97" s="177" t="s">
        <v>97</v>
      </c>
      <c r="E97" s="178"/>
      <c r="F97" s="178"/>
      <c r="G97" s="178"/>
      <c r="H97" s="178"/>
      <c r="I97" s="178"/>
      <c r="J97" s="179">
        <f>J128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1"/>
      <c r="C98" s="182"/>
      <c r="D98" s="183" t="s">
        <v>98</v>
      </c>
      <c r="E98" s="184"/>
      <c r="F98" s="184"/>
      <c r="G98" s="184"/>
      <c r="H98" s="184"/>
      <c r="I98" s="184"/>
      <c r="J98" s="185">
        <f>J129</f>
        <v>0</v>
      </c>
      <c r="K98" s="182"/>
      <c r="L98" s="18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1"/>
      <c r="C99" s="182"/>
      <c r="D99" s="183" t="s">
        <v>99</v>
      </c>
      <c r="E99" s="184"/>
      <c r="F99" s="184"/>
      <c r="G99" s="184"/>
      <c r="H99" s="184"/>
      <c r="I99" s="184"/>
      <c r="J99" s="185">
        <f>J176</f>
        <v>0</v>
      </c>
      <c r="K99" s="182"/>
      <c r="L99" s="18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1"/>
      <c r="C100" s="182"/>
      <c r="D100" s="183" t="s">
        <v>100</v>
      </c>
      <c r="E100" s="184"/>
      <c r="F100" s="184"/>
      <c r="G100" s="184"/>
      <c r="H100" s="184"/>
      <c r="I100" s="184"/>
      <c r="J100" s="185">
        <f>J215</f>
        <v>0</v>
      </c>
      <c r="K100" s="182"/>
      <c r="L100" s="18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1"/>
      <c r="C101" s="182"/>
      <c r="D101" s="183" t="s">
        <v>101</v>
      </c>
      <c r="E101" s="184"/>
      <c r="F101" s="184"/>
      <c r="G101" s="184"/>
      <c r="H101" s="184"/>
      <c r="I101" s="184"/>
      <c r="J101" s="185">
        <f>J222</f>
        <v>0</v>
      </c>
      <c r="K101" s="182"/>
      <c r="L101" s="18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1"/>
      <c r="C102" s="182"/>
      <c r="D102" s="183" t="s">
        <v>102</v>
      </c>
      <c r="E102" s="184"/>
      <c r="F102" s="184"/>
      <c r="G102" s="184"/>
      <c r="H102" s="184"/>
      <c r="I102" s="184"/>
      <c r="J102" s="185">
        <f>J251</f>
        <v>0</v>
      </c>
      <c r="K102" s="182"/>
      <c r="L102" s="18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1"/>
      <c r="C103" s="182"/>
      <c r="D103" s="183" t="s">
        <v>103</v>
      </c>
      <c r="E103" s="184"/>
      <c r="F103" s="184"/>
      <c r="G103" s="184"/>
      <c r="H103" s="184"/>
      <c r="I103" s="184"/>
      <c r="J103" s="185">
        <f>J263</f>
        <v>0</v>
      </c>
      <c r="K103" s="182"/>
      <c r="L103" s="18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5"/>
      <c r="C104" s="176"/>
      <c r="D104" s="177" t="s">
        <v>104</v>
      </c>
      <c r="E104" s="178"/>
      <c r="F104" s="178"/>
      <c r="G104" s="178"/>
      <c r="H104" s="178"/>
      <c r="I104" s="178"/>
      <c r="J104" s="179">
        <f>J266</f>
        <v>0</v>
      </c>
      <c r="K104" s="176"/>
      <c r="L104" s="18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1"/>
      <c r="C105" s="182"/>
      <c r="D105" s="183" t="s">
        <v>105</v>
      </c>
      <c r="E105" s="184"/>
      <c r="F105" s="184"/>
      <c r="G105" s="184"/>
      <c r="H105" s="184"/>
      <c r="I105" s="184"/>
      <c r="J105" s="185">
        <f>J267</f>
        <v>0</v>
      </c>
      <c r="K105" s="182"/>
      <c r="L105" s="18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1"/>
      <c r="C106" s="182"/>
      <c r="D106" s="183" t="s">
        <v>106</v>
      </c>
      <c r="E106" s="184"/>
      <c r="F106" s="184"/>
      <c r="G106" s="184"/>
      <c r="H106" s="184"/>
      <c r="I106" s="184"/>
      <c r="J106" s="185">
        <f>J275</f>
        <v>0</v>
      </c>
      <c r="K106" s="182"/>
      <c r="L106" s="18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1"/>
      <c r="C107" s="182"/>
      <c r="D107" s="183" t="s">
        <v>107</v>
      </c>
      <c r="E107" s="184"/>
      <c r="F107" s="184"/>
      <c r="G107" s="184"/>
      <c r="H107" s="184"/>
      <c r="I107" s="184"/>
      <c r="J107" s="185">
        <f>J282</f>
        <v>0</v>
      </c>
      <c r="K107" s="182"/>
      <c r="L107" s="18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108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70" t="str">
        <f>E7</f>
        <v>Obnova komunikace ul. Horní, Litvínov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90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E9</f>
        <v>SO.01 - Komunikace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F12</f>
        <v>ul. Horní</v>
      </c>
      <c r="G121" s="40"/>
      <c r="H121" s="40"/>
      <c r="I121" s="32" t="s">
        <v>22</v>
      </c>
      <c r="J121" s="79" t="str">
        <f>IF(J12="","",J12)</f>
        <v>9. 7. 2024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E15</f>
        <v>Město Litvínov</v>
      </c>
      <c r="G123" s="40"/>
      <c r="H123" s="40"/>
      <c r="I123" s="32" t="s">
        <v>31</v>
      </c>
      <c r="J123" s="36" t="str">
        <f>E21</f>
        <v>MESSOR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29</v>
      </c>
      <c r="D124" s="40"/>
      <c r="E124" s="40"/>
      <c r="F124" s="27" t="str">
        <f>IF(E18="","",E18)</f>
        <v>Vyplň údaj</v>
      </c>
      <c r="G124" s="40"/>
      <c r="H124" s="40"/>
      <c r="I124" s="32" t="s">
        <v>36</v>
      </c>
      <c r="J124" s="36" t="str">
        <f>E24</f>
        <v>MESSOR s.r.o.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87"/>
      <c r="B126" s="188"/>
      <c r="C126" s="189" t="s">
        <v>109</v>
      </c>
      <c r="D126" s="190" t="s">
        <v>63</v>
      </c>
      <c r="E126" s="190" t="s">
        <v>59</v>
      </c>
      <c r="F126" s="190" t="s">
        <v>60</v>
      </c>
      <c r="G126" s="190" t="s">
        <v>110</v>
      </c>
      <c r="H126" s="190" t="s">
        <v>111</v>
      </c>
      <c r="I126" s="190" t="s">
        <v>112</v>
      </c>
      <c r="J126" s="190" t="s">
        <v>94</v>
      </c>
      <c r="K126" s="191" t="s">
        <v>113</v>
      </c>
      <c r="L126" s="192"/>
      <c r="M126" s="100" t="s">
        <v>1</v>
      </c>
      <c r="N126" s="101" t="s">
        <v>42</v>
      </c>
      <c r="O126" s="101" t="s">
        <v>114</v>
      </c>
      <c r="P126" s="101" t="s">
        <v>115</v>
      </c>
      <c r="Q126" s="101" t="s">
        <v>116</v>
      </c>
      <c r="R126" s="101" t="s">
        <v>117</v>
      </c>
      <c r="S126" s="101" t="s">
        <v>118</v>
      </c>
      <c r="T126" s="102" t="s">
        <v>119</v>
      </c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</row>
    <row r="127" s="2" customFormat="1" ht="22.8" customHeight="1">
      <c r="A127" s="38"/>
      <c r="B127" s="39"/>
      <c r="C127" s="107" t="s">
        <v>120</v>
      </c>
      <c r="D127" s="40"/>
      <c r="E127" s="40"/>
      <c r="F127" s="40"/>
      <c r="G127" s="40"/>
      <c r="H127" s="40"/>
      <c r="I127" s="40"/>
      <c r="J127" s="193">
        <f>BK127</f>
        <v>0</v>
      </c>
      <c r="K127" s="40"/>
      <c r="L127" s="44"/>
      <c r="M127" s="103"/>
      <c r="N127" s="194"/>
      <c r="O127" s="104"/>
      <c r="P127" s="195">
        <f>P128+P266</f>
        <v>0</v>
      </c>
      <c r="Q127" s="104"/>
      <c r="R127" s="195">
        <f>R128+R266</f>
        <v>55.907069999999997</v>
      </c>
      <c r="S127" s="104"/>
      <c r="T127" s="196">
        <f>T128+T266</f>
        <v>258.95999999999998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77</v>
      </c>
      <c r="AU127" s="17" t="s">
        <v>96</v>
      </c>
      <c r="BK127" s="197">
        <f>BK128+BK266</f>
        <v>0</v>
      </c>
    </row>
    <row r="128" s="12" customFormat="1" ht="25.92" customHeight="1">
      <c r="A128" s="12"/>
      <c r="B128" s="198"/>
      <c r="C128" s="199"/>
      <c r="D128" s="200" t="s">
        <v>77</v>
      </c>
      <c r="E128" s="201" t="s">
        <v>121</v>
      </c>
      <c r="F128" s="201" t="s">
        <v>122</v>
      </c>
      <c r="G128" s="199"/>
      <c r="H128" s="199"/>
      <c r="I128" s="202"/>
      <c r="J128" s="203">
        <f>BK128</f>
        <v>0</v>
      </c>
      <c r="K128" s="199"/>
      <c r="L128" s="204"/>
      <c r="M128" s="205"/>
      <c r="N128" s="206"/>
      <c r="O128" s="206"/>
      <c r="P128" s="207">
        <f>P129+P176+P215+P222+P251+P263</f>
        <v>0</v>
      </c>
      <c r="Q128" s="206"/>
      <c r="R128" s="207">
        <f>R129+R176+R215+R222+R251+R263</f>
        <v>55.907069999999997</v>
      </c>
      <c r="S128" s="206"/>
      <c r="T128" s="208">
        <f>T129+T176+T215+T222+T251+T263</f>
        <v>258.95999999999998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9" t="s">
        <v>86</v>
      </c>
      <c r="AT128" s="210" t="s">
        <v>77</v>
      </c>
      <c r="AU128" s="210" t="s">
        <v>78</v>
      </c>
      <c r="AY128" s="209" t="s">
        <v>123</v>
      </c>
      <c r="BK128" s="211">
        <f>BK129+BK176+BK215+BK222+BK251+BK263</f>
        <v>0</v>
      </c>
    </row>
    <row r="129" s="12" customFormat="1" ht="22.8" customHeight="1">
      <c r="A129" s="12"/>
      <c r="B129" s="198"/>
      <c r="C129" s="199"/>
      <c r="D129" s="200" t="s">
        <v>77</v>
      </c>
      <c r="E129" s="212" t="s">
        <v>86</v>
      </c>
      <c r="F129" s="212" t="s">
        <v>124</v>
      </c>
      <c r="G129" s="199"/>
      <c r="H129" s="199"/>
      <c r="I129" s="202"/>
      <c r="J129" s="213">
        <f>BK129</f>
        <v>0</v>
      </c>
      <c r="K129" s="199"/>
      <c r="L129" s="204"/>
      <c r="M129" s="205"/>
      <c r="N129" s="206"/>
      <c r="O129" s="206"/>
      <c r="P129" s="207">
        <f>SUM(P130:P175)</f>
        <v>0</v>
      </c>
      <c r="Q129" s="206"/>
      <c r="R129" s="207">
        <f>SUM(R130:R175)</f>
        <v>0.11223</v>
      </c>
      <c r="S129" s="206"/>
      <c r="T129" s="208">
        <f>SUM(T130:T175)</f>
        <v>258.95999999999998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9" t="s">
        <v>86</v>
      </c>
      <c r="AT129" s="210" t="s">
        <v>77</v>
      </c>
      <c r="AU129" s="210" t="s">
        <v>86</v>
      </c>
      <c r="AY129" s="209" t="s">
        <v>123</v>
      </c>
      <c r="BK129" s="211">
        <f>SUM(BK130:BK175)</f>
        <v>0</v>
      </c>
    </row>
    <row r="130" s="2" customFormat="1" ht="16.5" customHeight="1">
      <c r="A130" s="38"/>
      <c r="B130" s="39"/>
      <c r="C130" s="214" t="s">
        <v>86</v>
      </c>
      <c r="D130" s="214" t="s">
        <v>125</v>
      </c>
      <c r="E130" s="215" t="s">
        <v>126</v>
      </c>
      <c r="F130" s="216" t="s">
        <v>127</v>
      </c>
      <c r="G130" s="217" t="s">
        <v>128</v>
      </c>
      <c r="H130" s="218">
        <v>120</v>
      </c>
      <c r="I130" s="219"/>
      <c r="J130" s="220">
        <f>ROUND(I130*H130,2)</f>
        <v>0</v>
      </c>
      <c r="K130" s="216" t="s">
        <v>129</v>
      </c>
      <c r="L130" s="44"/>
      <c r="M130" s="221" t="s">
        <v>1</v>
      </c>
      <c r="N130" s="222" t="s">
        <v>43</v>
      </c>
      <c r="O130" s="91"/>
      <c r="P130" s="223">
        <f>O130*H130</f>
        <v>0</v>
      </c>
      <c r="Q130" s="223">
        <v>0</v>
      </c>
      <c r="R130" s="223">
        <f>Q130*H130</f>
        <v>0</v>
      </c>
      <c r="S130" s="223">
        <v>0.098000000000000004</v>
      </c>
      <c r="T130" s="224">
        <f>S130*H130</f>
        <v>11.76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5" t="s">
        <v>130</v>
      </c>
      <c r="AT130" s="225" t="s">
        <v>125</v>
      </c>
      <c r="AU130" s="225" t="s">
        <v>88</v>
      </c>
      <c r="AY130" s="17" t="s">
        <v>123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7" t="s">
        <v>86</v>
      </c>
      <c r="BK130" s="226">
        <f>ROUND(I130*H130,2)</f>
        <v>0</v>
      </c>
      <c r="BL130" s="17" t="s">
        <v>130</v>
      </c>
      <c r="BM130" s="225" t="s">
        <v>131</v>
      </c>
    </row>
    <row r="131" s="2" customFormat="1">
      <c r="A131" s="38"/>
      <c r="B131" s="39"/>
      <c r="C131" s="40"/>
      <c r="D131" s="227" t="s">
        <v>132</v>
      </c>
      <c r="E131" s="40"/>
      <c r="F131" s="228" t="s">
        <v>133</v>
      </c>
      <c r="G131" s="40"/>
      <c r="H131" s="40"/>
      <c r="I131" s="229"/>
      <c r="J131" s="40"/>
      <c r="K131" s="40"/>
      <c r="L131" s="44"/>
      <c r="M131" s="230"/>
      <c r="N131" s="231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132</v>
      </c>
      <c r="AU131" s="17" t="s">
        <v>88</v>
      </c>
    </row>
    <row r="132" s="13" customFormat="1">
      <c r="A132" s="13"/>
      <c r="B132" s="232"/>
      <c r="C132" s="233"/>
      <c r="D132" s="227" t="s">
        <v>134</v>
      </c>
      <c r="E132" s="234" t="s">
        <v>1</v>
      </c>
      <c r="F132" s="235" t="s">
        <v>135</v>
      </c>
      <c r="G132" s="233"/>
      <c r="H132" s="234" t="s">
        <v>1</v>
      </c>
      <c r="I132" s="236"/>
      <c r="J132" s="233"/>
      <c r="K132" s="233"/>
      <c r="L132" s="237"/>
      <c r="M132" s="238"/>
      <c r="N132" s="239"/>
      <c r="O132" s="239"/>
      <c r="P132" s="239"/>
      <c r="Q132" s="239"/>
      <c r="R132" s="239"/>
      <c r="S132" s="239"/>
      <c r="T132" s="24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1" t="s">
        <v>134</v>
      </c>
      <c r="AU132" s="241" t="s">
        <v>88</v>
      </c>
      <c r="AV132" s="13" t="s">
        <v>86</v>
      </c>
      <c r="AW132" s="13" t="s">
        <v>35</v>
      </c>
      <c r="AX132" s="13" t="s">
        <v>78</v>
      </c>
      <c r="AY132" s="241" t="s">
        <v>123</v>
      </c>
    </row>
    <row r="133" s="14" customFormat="1">
      <c r="A133" s="14"/>
      <c r="B133" s="242"/>
      <c r="C133" s="243"/>
      <c r="D133" s="227" t="s">
        <v>134</v>
      </c>
      <c r="E133" s="244" t="s">
        <v>1</v>
      </c>
      <c r="F133" s="245" t="s">
        <v>136</v>
      </c>
      <c r="G133" s="243"/>
      <c r="H133" s="246">
        <v>60</v>
      </c>
      <c r="I133" s="247"/>
      <c r="J133" s="243"/>
      <c r="K133" s="243"/>
      <c r="L133" s="248"/>
      <c r="M133" s="249"/>
      <c r="N133" s="250"/>
      <c r="O133" s="250"/>
      <c r="P133" s="250"/>
      <c r="Q133" s="250"/>
      <c r="R133" s="250"/>
      <c r="S133" s="250"/>
      <c r="T133" s="25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2" t="s">
        <v>134</v>
      </c>
      <c r="AU133" s="252" t="s">
        <v>88</v>
      </c>
      <c r="AV133" s="14" t="s">
        <v>88</v>
      </c>
      <c r="AW133" s="14" t="s">
        <v>35</v>
      </c>
      <c r="AX133" s="14" t="s">
        <v>78</v>
      </c>
      <c r="AY133" s="252" t="s">
        <v>123</v>
      </c>
    </row>
    <row r="134" s="14" customFormat="1">
      <c r="A134" s="14"/>
      <c r="B134" s="242"/>
      <c r="C134" s="243"/>
      <c r="D134" s="227" t="s">
        <v>134</v>
      </c>
      <c r="E134" s="244" t="s">
        <v>1</v>
      </c>
      <c r="F134" s="245" t="s">
        <v>136</v>
      </c>
      <c r="G134" s="243"/>
      <c r="H134" s="246">
        <v>60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2" t="s">
        <v>134</v>
      </c>
      <c r="AU134" s="252" t="s">
        <v>88</v>
      </c>
      <c r="AV134" s="14" t="s">
        <v>88</v>
      </c>
      <c r="AW134" s="14" t="s">
        <v>35</v>
      </c>
      <c r="AX134" s="14" t="s">
        <v>78</v>
      </c>
      <c r="AY134" s="252" t="s">
        <v>123</v>
      </c>
    </row>
    <row r="135" s="15" customFormat="1">
      <c r="A135" s="15"/>
      <c r="B135" s="253"/>
      <c r="C135" s="254"/>
      <c r="D135" s="227" t="s">
        <v>134</v>
      </c>
      <c r="E135" s="255" t="s">
        <v>1</v>
      </c>
      <c r="F135" s="256" t="s">
        <v>137</v>
      </c>
      <c r="G135" s="254"/>
      <c r="H135" s="257">
        <v>120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3" t="s">
        <v>134</v>
      </c>
      <c r="AU135" s="263" t="s">
        <v>88</v>
      </c>
      <c r="AV135" s="15" t="s">
        <v>130</v>
      </c>
      <c r="AW135" s="15" t="s">
        <v>35</v>
      </c>
      <c r="AX135" s="15" t="s">
        <v>86</v>
      </c>
      <c r="AY135" s="263" t="s">
        <v>123</v>
      </c>
    </row>
    <row r="136" s="2" customFormat="1" ht="21.75" customHeight="1">
      <c r="A136" s="38"/>
      <c r="B136" s="39"/>
      <c r="C136" s="214" t="s">
        <v>88</v>
      </c>
      <c r="D136" s="214" t="s">
        <v>125</v>
      </c>
      <c r="E136" s="215" t="s">
        <v>138</v>
      </c>
      <c r="F136" s="216" t="s">
        <v>139</v>
      </c>
      <c r="G136" s="217" t="s">
        <v>128</v>
      </c>
      <c r="H136" s="218">
        <v>387</v>
      </c>
      <c r="I136" s="219"/>
      <c r="J136" s="220">
        <f>ROUND(I136*H136,2)</f>
        <v>0</v>
      </c>
      <c r="K136" s="216" t="s">
        <v>129</v>
      </c>
      <c r="L136" s="44"/>
      <c r="M136" s="221" t="s">
        <v>1</v>
      </c>
      <c r="N136" s="222" t="s">
        <v>43</v>
      </c>
      <c r="O136" s="91"/>
      <c r="P136" s="223">
        <f>O136*H136</f>
        <v>0</v>
      </c>
      <c r="Q136" s="223">
        <v>9.0000000000000006E-05</v>
      </c>
      <c r="R136" s="223">
        <f>Q136*H136</f>
        <v>0.03483</v>
      </c>
      <c r="S136" s="223">
        <v>0.23000000000000001</v>
      </c>
      <c r="T136" s="224">
        <f>S136*H136</f>
        <v>89.010000000000005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5" t="s">
        <v>130</v>
      </c>
      <c r="AT136" s="225" t="s">
        <v>125</v>
      </c>
      <c r="AU136" s="225" t="s">
        <v>88</v>
      </c>
      <c r="AY136" s="17" t="s">
        <v>123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7" t="s">
        <v>86</v>
      </c>
      <c r="BK136" s="226">
        <f>ROUND(I136*H136,2)</f>
        <v>0</v>
      </c>
      <c r="BL136" s="17" t="s">
        <v>130</v>
      </c>
      <c r="BM136" s="225" t="s">
        <v>140</v>
      </c>
    </row>
    <row r="137" s="2" customFormat="1">
      <c r="A137" s="38"/>
      <c r="B137" s="39"/>
      <c r="C137" s="40"/>
      <c r="D137" s="227" t="s">
        <v>132</v>
      </c>
      <c r="E137" s="40"/>
      <c r="F137" s="228" t="s">
        <v>141</v>
      </c>
      <c r="G137" s="40"/>
      <c r="H137" s="40"/>
      <c r="I137" s="229"/>
      <c r="J137" s="40"/>
      <c r="K137" s="40"/>
      <c r="L137" s="44"/>
      <c r="M137" s="230"/>
      <c r="N137" s="231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132</v>
      </c>
      <c r="AU137" s="17" t="s">
        <v>88</v>
      </c>
    </row>
    <row r="138" s="13" customFormat="1">
      <c r="A138" s="13"/>
      <c r="B138" s="232"/>
      <c r="C138" s="233"/>
      <c r="D138" s="227" t="s">
        <v>134</v>
      </c>
      <c r="E138" s="234" t="s">
        <v>1</v>
      </c>
      <c r="F138" s="235" t="s">
        <v>142</v>
      </c>
      <c r="G138" s="233"/>
      <c r="H138" s="234" t="s">
        <v>1</v>
      </c>
      <c r="I138" s="236"/>
      <c r="J138" s="233"/>
      <c r="K138" s="233"/>
      <c r="L138" s="237"/>
      <c r="M138" s="238"/>
      <c r="N138" s="239"/>
      <c r="O138" s="239"/>
      <c r="P138" s="239"/>
      <c r="Q138" s="239"/>
      <c r="R138" s="239"/>
      <c r="S138" s="239"/>
      <c r="T138" s="24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1" t="s">
        <v>134</v>
      </c>
      <c r="AU138" s="241" t="s">
        <v>88</v>
      </c>
      <c r="AV138" s="13" t="s">
        <v>86</v>
      </c>
      <c r="AW138" s="13" t="s">
        <v>35</v>
      </c>
      <c r="AX138" s="13" t="s">
        <v>78</v>
      </c>
      <c r="AY138" s="241" t="s">
        <v>123</v>
      </c>
    </row>
    <row r="139" s="13" customFormat="1">
      <c r="A139" s="13"/>
      <c r="B139" s="232"/>
      <c r="C139" s="233"/>
      <c r="D139" s="227" t="s">
        <v>134</v>
      </c>
      <c r="E139" s="234" t="s">
        <v>1</v>
      </c>
      <c r="F139" s="235" t="s">
        <v>143</v>
      </c>
      <c r="G139" s="233"/>
      <c r="H139" s="234" t="s">
        <v>1</v>
      </c>
      <c r="I139" s="236"/>
      <c r="J139" s="233"/>
      <c r="K139" s="233"/>
      <c r="L139" s="237"/>
      <c r="M139" s="238"/>
      <c r="N139" s="239"/>
      <c r="O139" s="239"/>
      <c r="P139" s="239"/>
      <c r="Q139" s="239"/>
      <c r="R139" s="239"/>
      <c r="S139" s="239"/>
      <c r="T139" s="24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1" t="s">
        <v>134</v>
      </c>
      <c r="AU139" s="241" t="s">
        <v>88</v>
      </c>
      <c r="AV139" s="13" t="s">
        <v>86</v>
      </c>
      <c r="AW139" s="13" t="s">
        <v>35</v>
      </c>
      <c r="AX139" s="13" t="s">
        <v>78</v>
      </c>
      <c r="AY139" s="241" t="s">
        <v>123</v>
      </c>
    </row>
    <row r="140" s="14" customFormat="1">
      <c r="A140" s="14"/>
      <c r="B140" s="242"/>
      <c r="C140" s="243"/>
      <c r="D140" s="227" t="s">
        <v>134</v>
      </c>
      <c r="E140" s="244" t="s">
        <v>1</v>
      </c>
      <c r="F140" s="245" t="s">
        <v>144</v>
      </c>
      <c r="G140" s="243"/>
      <c r="H140" s="246">
        <v>387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2" t="s">
        <v>134</v>
      </c>
      <c r="AU140" s="252" t="s">
        <v>88</v>
      </c>
      <c r="AV140" s="14" t="s">
        <v>88</v>
      </c>
      <c r="AW140" s="14" t="s">
        <v>35</v>
      </c>
      <c r="AX140" s="14" t="s">
        <v>78</v>
      </c>
      <c r="AY140" s="252" t="s">
        <v>123</v>
      </c>
    </row>
    <row r="141" s="15" customFormat="1">
      <c r="A141" s="15"/>
      <c r="B141" s="253"/>
      <c r="C141" s="254"/>
      <c r="D141" s="227" t="s">
        <v>134</v>
      </c>
      <c r="E141" s="255" t="s">
        <v>1</v>
      </c>
      <c r="F141" s="256" t="s">
        <v>137</v>
      </c>
      <c r="G141" s="254"/>
      <c r="H141" s="257">
        <v>387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3" t="s">
        <v>134</v>
      </c>
      <c r="AU141" s="263" t="s">
        <v>88</v>
      </c>
      <c r="AV141" s="15" t="s">
        <v>130</v>
      </c>
      <c r="AW141" s="15" t="s">
        <v>35</v>
      </c>
      <c r="AX141" s="15" t="s">
        <v>86</v>
      </c>
      <c r="AY141" s="263" t="s">
        <v>123</v>
      </c>
    </row>
    <row r="142" s="2" customFormat="1" ht="21.75" customHeight="1">
      <c r="A142" s="38"/>
      <c r="B142" s="39"/>
      <c r="C142" s="214" t="s">
        <v>145</v>
      </c>
      <c r="D142" s="214" t="s">
        <v>125</v>
      </c>
      <c r="E142" s="215" t="s">
        <v>146</v>
      </c>
      <c r="F142" s="216" t="s">
        <v>147</v>
      </c>
      <c r="G142" s="217" t="s">
        <v>128</v>
      </c>
      <c r="H142" s="218">
        <v>1290</v>
      </c>
      <c r="I142" s="219"/>
      <c r="J142" s="220">
        <f>ROUND(I142*H142,2)</f>
        <v>0</v>
      </c>
      <c r="K142" s="216" t="s">
        <v>129</v>
      </c>
      <c r="L142" s="44"/>
      <c r="M142" s="221" t="s">
        <v>1</v>
      </c>
      <c r="N142" s="222" t="s">
        <v>43</v>
      </c>
      <c r="O142" s="91"/>
      <c r="P142" s="223">
        <f>O142*H142</f>
        <v>0</v>
      </c>
      <c r="Q142" s="223">
        <v>6.0000000000000002E-05</v>
      </c>
      <c r="R142" s="223">
        <f>Q142*H142</f>
        <v>0.077399999999999997</v>
      </c>
      <c r="S142" s="223">
        <v>0.11500000000000001</v>
      </c>
      <c r="T142" s="224">
        <f>S142*H142</f>
        <v>148.34999999999999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5" t="s">
        <v>130</v>
      </c>
      <c r="AT142" s="225" t="s">
        <v>125</v>
      </c>
      <c r="AU142" s="225" t="s">
        <v>88</v>
      </c>
      <c r="AY142" s="17" t="s">
        <v>123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7" t="s">
        <v>86</v>
      </c>
      <c r="BK142" s="226">
        <f>ROUND(I142*H142,2)</f>
        <v>0</v>
      </c>
      <c r="BL142" s="17" t="s">
        <v>130</v>
      </c>
      <c r="BM142" s="225" t="s">
        <v>148</v>
      </c>
    </row>
    <row r="143" s="2" customFormat="1">
      <c r="A143" s="38"/>
      <c r="B143" s="39"/>
      <c r="C143" s="40"/>
      <c r="D143" s="227" t="s">
        <v>132</v>
      </c>
      <c r="E143" s="40"/>
      <c r="F143" s="228" t="s">
        <v>149</v>
      </c>
      <c r="G143" s="40"/>
      <c r="H143" s="40"/>
      <c r="I143" s="229"/>
      <c r="J143" s="40"/>
      <c r="K143" s="40"/>
      <c r="L143" s="44"/>
      <c r="M143" s="230"/>
      <c r="N143" s="231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132</v>
      </c>
      <c r="AU143" s="17" t="s">
        <v>88</v>
      </c>
    </row>
    <row r="144" s="13" customFormat="1">
      <c r="A144" s="13"/>
      <c r="B144" s="232"/>
      <c r="C144" s="233"/>
      <c r="D144" s="227" t="s">
        <v>134</v>
      </c>
      <c r="E144" s="234" t="s">
        <v>1</v>
      </c>
      <c r="F144" s="235" t="s">
        <v>142</v>
      </c>
      <c r="G144" s="233"/>
      <c r="H144" s="234" t="s">
        <v>1</v>
      </c>
      <c r="I144" s="236"/>
      <c r="J144" s="233"/>
      <c r="K144" s="233"/>
      <c r="L144" s="237"/>
      <c r="M144" s="238"/>
      <c r="N144" s="239"/>
      <c r="O144" s="239"/>
      <c r="P144" s="239"/>
      <c r="Q144" s="239"/>
      <c r="R144" s="239"/>
      <c r="S144" s="239"/>
      <c r="T144" s="24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1" t="s">
        <v>134</v>
      </c>
      <c r="AU144" s="241" t="s">
        <v>88</v>
      </c>
      <c r="AV144" s="13" t="s">
        <v>86</v>
      </c>
      <c r="AW144" s="13" t="s">
        <v>35</v>
      </c>
      <c r="AX144" s="13" t="s">
        <v>78</v>
      </c>
      <c r="AY144" s="241" t="s">
        <v>123</v>
      </c>
    </row>
    <row r="145" s="14" customFormat="1">
      <c r="A145" s="14"/>
      <c r="B145" s="242"/>
      <c r="C145" s="243"/>
      <c r="D145" s="227" t="s">
        <v>134</v>
      </c>
      <c r="E145" s="244" t="s">
        <v>1</v>
      </c>
      <c r="F145" s="245" t="s">
        <v>150</v>
      </c>
      <c r="G145" s="243"/>
      <c r="H145" s="246">
        <v>1290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2" t="s">
        <v>134</v>
      </c>
      <c r="AU145" s="252" t="s">
        <v>88</v>
      </c>
      <c r="AV145" s="14" t="s">
        <v>88</v>
      </c>
      <c r="AW145" s="14" t="s">
        <v>35</v>
      </c>
      <c r="AX145" s="14" t="s">
        <v>78</v>
      </c>
      <c r="AY145" s="252" t="s">
        <v>123</v>
      </c>
    </row>
    <row r="146" s="15" customFormat="1">
      <c r="A146" s="15"/>
      <c r="B146" s="253"/>
      <c r="C146" s="254"/>
      <c r="D146" s="227" t="s">
        <v>134</v>
      </c>
      <c r="E146" s="255" t="s">
        <v>1</v>
      </c>
      <c r="F146" s="256" t="s">
        <v>137</v>
      </c>
      <c r="G146" s="254"/>
      <c r="H146" s="257">
        <v>1290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3" t="s">
        <v>134</v>
      </c>
      <c r="AU146" s="263" t="s">
        <v>88</v>
      </c>
      <c r="AV146" s="15" t="s">
        <v>130</v>
      </c>
      <c r="AW146" s="15" t="s">
        <v>35</v>
      </c>
      <c r="AX146" s="15" t="s">
        <v>86</v>
      </c>
      <c r="AY146" s="263" t="s">
        <v>123</v>
      </c>
    </row>
    <row r="147" s="2" customFormat="1" ht="16.5" customHeight="1">
      <c r="A147" s="38"/>
      <c r="B147" s="39"/>
      <c r="C147" s="214" t="s">
        <v>130</v>
      </c>
      <c r="D147" s="214" t="s">
        <v>125</v>
      </c>
      <c r="E147" s="215" t="s">
        <v>151</v>
      </c>
      <c r="F147" s="216" t="s">
        <v>152</v>
      </c>
      <c r="G147" s="217" t="s">
        <v>153</v>
      </c>
      <c r="H147" s="218">
        <v>48</v>
      </c>
      <c r="I147" s="219"/>
      <c r="J147" s="220">
        <f>ROUND(I147*H147,2)</f>
        <v>0</v>
      </c>
      <c r="K147" s="216" t="s">
        <v>129</v>
      </c>
      <c r="L147" s="44"/>
      <c r="M147" s="221" t="s">
        <v>1</v>
      </c>
      <c r="N147" s="222" t="s">
        <v>43</v>
      </c>
      <c r="O147" s="91"/>
      <c r="P147" s="223">
        <f>O147*H147</f>
        <v>0</v>
      </c>
      <c r="Q147" s="223">
        <v>0</v>
      </c>
      <c r="R147" s="223">
        <f>Q147*H147</f>
        <v>0</v>
      </c>
      <c r="S147" s="223">
        <v>0.20499999999999999</v>
      </c>
      <c r="T147" s="224">
        <f>S147*H147</f>
        <v>9.8399999999999999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5" t="s">
        <v>130</v>
      </c>
      <c r="AT147" s="225" t="s">
        <v>125</v>
      </c>
      <c r="AU147" s="225" t="s">
        <v>88</v>
      </c>
      <c r="AY147" s="17" t="s">
        <v>123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7" t="s">
        <v>86</v>
      </c>
      <c r="BK147" s="226">
        <f>ROUND(I147*H147,2)</f>
        <v>0</v>
      </c>
      <c r="BL147" s="17" t="s">
        <v>130</v>
      </c>
      <c r="BM147" s="225" t="s">
        <v>154</v>
      </c>
    </row>
    <row r="148" s="2" customFormat="1">
      <c r="A148" s="38"/>
      <c r="B148" s="39"/>
      <c r="C148" s="40"/>
      <c r="D148" s="227" t="s">
        <v>132</v>
      </c>
      <c r="E148" s="40"/>
      <c r="F148" s="228" t="s">
        <v>155</v>
      </c>
      <c r="G148" s="40"/>
      <c r="H148" s="40"/>
      <c r="I148" s="229"/>
      <c r="J148" s="40"/>
      <c r="K148" s="40"/>
      <c r="L148" s="44"/>
      <c r="M148" s="230"/>
      <c r="N148" s="231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132</v>
      </c>
      <c r="AU148" s="17" t="s">
        <v>88</v>
      </c>
    </row>
    <row r="149" s="13" customFormat="1">
      <c r="A149" s="13"/>
      <c r="B149" s="232"/>
      <c r="C149" s="233"/>
      <c r="D149" s="227" t="s">
        <v>134</v>
      </c>
      <c r="E149" s="234" t="s">
        <v>1</v>
      </c>
      <c r="F149" s="235" t="s">
        <v>142</v>
      </c>
      <c r="G149" s="233"/>
      <c r="H149" s="234" t="s">
        <v>1</v>
      </c>
      <c r="I149" s="236"/>
      <c r="J149" s="233"/>
      <c r="K149" s="233"/>
      <c r="L149" s="237"/>
      <c r="M149" s="238"/>
      <c r="N149" s="239"/>
      <c r="O149" s="239"/>
      <c r="P149" s="239"/>
      <c r="Q149" s="239"/>
      <c r="R149" s="239"/>
      <c r="S149" s="239"/>
      <c r="T149" s="24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1" t="s">
        <v>134</v>
      </c>
      <c r="AU149" s="241" t="s">
        <v>88</v>
      </c>
      <c r="AV149" s="13" t="s">
        <v>86</v>
      </c>
      <c r="AW149" s="13" t="s">
        <v>35</v>
      </c>
      <c r="AX149" s="13" t="s">
        <v>78</v>
      </c>
      <c r="AY149" s="241" t="s">
        <v>123</v>
      </c>
    </row>
    <row r="150" s="14" customFormat="1">
      <c r="A150" s="14"/>
      <c r="B150" s="242"/>
      <c r="C150" s="243"/>
      <c r="D150" s="227" t="s">
        <v>134</v>
      </c>
      <c r="E150" s="244" t="s">
        <v>1</v>
      </c>
      <c r="F150" s="245" t="s">
        <v>156</v>
      </c>
      <c r="G150" s="243"/>
      <c r="H150" s="246">
        <v>48</v>
      </c>
      <c r="I150" s="247"/>
      <c r="J150" s="243"/>
      <c r="K150" s="243"/>
      <c r="L150" s="248"/>
      <c r="M150" s="249"/>
      <c r="N150" s="250"/>
      <c r="O150" s="250"/>
      <c r="P150" s="250"/>
      <c r="Q150" s="250"/>
      <c r="R150" s="250"/>
      <c r="S150" s="250"/>
      <c r="T150" s="25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2" t="s">
        <v>134</v>
      </c>
      <c r="AU150" s="252" t="s">
        <v>88</v>
      </c>
      <c r="AV150" s="14" t="s">
        <v>88</v>
      </c>
      <c r="AW150" s="14" t="s">
        <v>35</v>
      </c>
      <c r="AX150" s="14" t="s">
        <v>78</v>
      </c>
      <c r="AY150" s="252" t="s">
        <v>123</v>
      </c>
    </row>
    <row r="151" s="15" customFormat="1">
      <c r="A151" s="15"/>
      <c r="B151" s="253"/>
      <c r="C151" s="254"/>
      <c r="D151" s="227" t="s">
        <v>134</v>
      </c>
      <c r="E151" s="255" t="s">
        <v>1</v>
      </c>
      <c r="F151" s="256" t="s">
        <v>137</v>
      </c>
      <c r="G151" s="254"/>
      <c r="H151" s="257">
        <v>48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3" t="s">
        <v>134</v>
      </c>
      <c r="AU151" s="263" t="s">
        <v>88</v>
      </c>
      <c r="AV151" s="15" t="s">
        <v>130</v>
      </c>
      <c r="AW151" s="15" t="s">
        <v>35</v>
      </c>
      <c r="AX151" s="15" t="s">
        <v>86</v>
      </c>
      <c r="AY151" s="263" t="s">
        <v>123</v>
      </c>
    </row>
    <row r="152" s="2" customFormat="1" ht="21.75" customHeight="1">
      <c r="A152" s="38"/>
      <c r="B152" s="39"/>
      <c r="C152" s="214" t="s">
        <v>157</v>
      </c>
      <c r="D152" s="214" t="s">
        <v>125</v>
      </c>
      <c r="E152" s="215" t="s">
        <v>158</v>
      </c>
      <c r="F152" s="216" t="s">
        <v>159</v>
      </c>
      <c r="G152" s="217" t="s">
        <v>160</v>
      </c>
      <c r="H152" s="218">
        <v>74.599999999999994</v>
      </c>
      <c r="I152" s="219"/>
      <c r="J152" s="220">
        <f>ROUND(I152*H152,2)</f>
        <v>0</v>
      </c>
      <c r="K152" s="216" t="s">
        <v>129</v>
      </c>
      <c r="L152" s="44"/>
      <c r="M152" s="221" t="s">
        <v>1</v>
      </c>
      <c r="N152" s="222" t="s">
        <v>43</v>
      </c>
      <c r="O152" s="91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5" t="s">
        <v>130</v>
      </c>
      <c r="AT152" s="225" t="s">
        <v>125</v>
      </c>
      <c r="AU152" s="225" t="s">
        <v>88</v>
      </c>
      <c r="AY152" s="17" t="s">
        <v>123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7" t="s">
        <v>86</v>
      </c>
      <c r="BK152" s="226">
        <f>ROUND(I152*H152,2)</f>
        <v>0</v>
      </c>
      <c r="BL152" s="17" t="s">
        <v>130</v>
      </c>
      <c r="BM152" s="225" t="s">
        <v>161</v>
      </c>
    </row>
    <row r="153" s="2" customFormat="1">
      <c r="A153" s="38"/>
      <c r="B153" s="39"/>
      <c r="C153" s="40"/>
      <c r="D153" s="227" t="s">
        <v>132</v>
      </c>
      <c r="E153" s="40"/>
      <c r="F153" s="228" t="s">
        <v>162</v>
      </c>
      <c r="G153" s="40"/>
      <c r="H153" s="40"/>
      <c r="I153" s="229"/>
      <c r="J153" s="40"/>
      <c r="K153" s="40"/>
      <c r="L153" s="44"/>
      <c r="M153" s="230"/>
      <c r="N153" s="231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132</v>
      </c>
      <c r="AU153" s="17" t="s">
        <v>88</v>
      </c>
    </row>
    <row r="154" s="13" customFormat="1">
      <c r="A154" s="13"/>
      <c r="B154" s="232"/>
      <c r="C154" s="233"/>
      <c r="D154" s="227" t="s">
        <v>134</v>
      </c>
      <c r="E154" s="234" t="s">
        <v>1</v>
      </c>
      <c r="F154" s="235" t="s">
        <v>142</v>
      </c>
      <c r="G154" s="233"/>
      <c r="H154" s="234" t="s">
        <v>1</v>
      </c>
      <c r="I154" s="236"/>
      <c r="J154" s="233"/>
      <c r="K154" s="233"/>
      <c r="L154" s="237"/>
      <c r="M154" s="238"/>
      <c r="N154" s="239"/>
      <c r="O154" s="239"/>
      <c r="P154" s="239"/>
      <c r="Q154" s="239"/>
      <c r="R154" s="239"/>
      <c r="S154" s="239"/>
      <c r="T154" s="24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1" t="s">
        <v>134</v>
      </c>
      <c r="AU154" s="241" t="s">
        <v>88</v>
      </c>
      <c r="AV154" s="13" t="s">
        <v>86</v>
      </c>
      <c r="AW154" s="13" t="s">
        <v>35</v>
      </c>
      <c r="AX154" s="13" t="s">
        <v>78</v>
      </c>
      <c r="AY154" s="241" t="s">
        <v>123</v>
      </c>
    </row>
    <row r="155" s="13" customFormat="1">
      <c r="A155" s="13"/>
      <c r="B155" s="232"/>
      <c r="C155" s="233"/>
      <c r="D155" s="227" t="s">
        <v>134</v>
      </c>
      <c r="E155" s="234" t="s">
        <v>1</v>
      </c>
      <c r="F155" s="235" t="s">
        <v>163</v>
      </c>
      <c r="G155" s="233"/>
      <c r="H155" s="234" t="s">
        <v>1</v>
      </c>
      <c r="I155" s="236"/>
      <c r="J155" s="233"/>
      <c r="K155" s="233"/>
      <c r="L155" s="237"/>
      <c r="M155" s="238"/>
      <c r="N155" s="239"/>
      <c r="O155" s="239"/>
      <c r="P155" s="239"/>
      <c r="Q155" s="239"/>
      <c r="R155" s="239"/>
      <c r="S155" s="239"/>
      <c r="T155" s="24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1" t="s">
        <v>134</v>
      </c>
      <c r="AU155" s="241" t="s">
        <v>88</v>
      </c>
      <c r="AV155" s="13" t="s">
        <v>86</v>
      </c>
      <c r="AW155" s="13" t="s">
        <v>35</v>
      </c>
      <c r="AX155" s="13" t="s">
        <v>78</v>
      </c>
      <c r="AY155" s="241" t="s">
        <v>123</v>
      </c>
    </row>
    <row r="156" s="14" customFormat="1">
      <c r="A156" s="14"/>
      <c r="B156" s="242"/>
      <c r="C156" s="243"/>
      <c r="D156" s="227" t="s">
        <v>134</v>
      </c>
      <c r="E156" s="244" t="s">
        <v>1</v>
      </c>
      <c r="F156" s="245" t="s">
        <v>164</v>
      </c>
      <c r="G156" s="243"/>
      <c r="H156" s="246">
        <v>70</v>
      </c>
      <c r="I156" s="247"/>
      <c r="J156" s="243"/>
      <c r="K156" s="243"/>
      <c r="L156" s="248"/>
      <c r="M156" s="249"/>
      <c r="N156" s="250"/>
      <c r="O156" s="250"/>
      <c r="P156" s="250"/>
      <c r="Q156" s="250"/>
      <c r="R156" s="250"/>
      <c r="S156" s="250"/>
      <c r="T156" s="25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2" t="s">
        <v>134</v>
      </c>
      <c r="AU156" s="252" t="s">
        <v>88</v>
      </c>
      <c r="AV156" s="14" t="s">
        <v>88</v>
      </c>
      <c r="AW156" s="14" t="s">
        <v>35</v>
      </c>
      <c r="AX156" s="14" t="s">
        <v>78</v>
      </c>
      <c r="AY156" s="252" t="s">
        <v>123</v>
      </c>
    </row>
    <row r="157" s="13" customFormat="1">
      <c r="A157" s="13"/>
      <c r="B157" s="232"/>
      <c r="C157" s="233"/>
      <c r="D157" s="227" t="s">
        <v>134</v>
      </c>
      <c r="E157" s="234" t="s">
        <v>1</v>
      </c>
      <c r="F157" s="235" t="s">
        <v>165</v>
      </c>
      <c r="G157" s="233"/>
      <c r="H157" s="234" t="s">
        <v>1</v>
      </c>
      <c r="I157" s="236"/>
      <c r="J157" s="233"/>
      <c r="K157" s="233"/>
      <c r="L157" s="237"/>
      <c r="M157" s="238"/>
      <c r="N157" s="239"/>
      <c r="O157" s="239"/>
      <c r="P157" s="239"/>
      <c r="Q157" s="239"/>
      <c r="R157" s="239"/>
      <c r="S157" s="239"/>
      <c r="T157" s="24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1" t="s">
        <v>134</v>
      </c>
      <c r="AU157" s="241" t="s">
        <v>88</v>
      </c>
      <c r="AV157" s="13" t="s">
        <v>86</v>
      </c>
      <c r="AW157" s="13" t="s">
        <v>35</v>
      </c>
      <c r="AX157" s="13" t="s">
        <v>78</v>
      </c>
      <c r="AY157" s="241" t="s">
        <v>123</v>
      </c>
    </row>
    <row r="158" s="14" customFormat="1">
      <c r="A158" s="14"/>
      <c r="B158" s="242"/>
      <c r="C158" s="243"/>
      <c r="D158" s="227" t="s">
        <v>134</v>
      </c>
      <c r="E158" s="244" t="s">
        <v>1</v>
      </c>
      <c r="F158" s="245" t="s">
        <v>166</v>
      </c>
      <c r="G158" s="243"/>
      <c r="H158" s="246">
        <v>4.5999999999999996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2" t="s">
        <v>134</v>
      </c>
      <c r="AU158" s="252" t="s">
        <v>88</v>
      </c>
      <c r="AV158" s="14" t="s">
        <v>88</v>
      </c>
      <c r="AW158" s="14" t="s">
        <v>35</v>
      </c>
      <c r="AX158" s="14" t="s">
        <v>78</v>
      </c>
      <c r="AY158" s="252" t="s">
        <v>123</v>
      </c>
    </row>
    <row r="159" s="15" customFormat="1">
      <c r="A159" s="15"/>
      <c r="B159" s="253"/>
      <c r="C159" s="254"/>
      <c r="D159" s="227" t="s">
        <v>134</v>
      </c>
      <c r="E159" s="255" t="s">
        <v>1</v>
      </c>
      <c r="F159" s="256" t="s">
        <v>137</v>
      </c>
      <c r="G159" s="254"/>
      <c r="H159" s="257">
        <v>74.599999999999994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3" t="s">
        <v>134</v>
      </c>
      <c r="AU159" s="263" t="s">
        <v>88</v>
      </c>
      <c r="AV159" s="15" t="s">
        <v>130</v>
      </c>
      <c r="AW159" s="15" t="s">
        <v>35</v>
      </c>
      <c r="AX159" s="15" t="s">
        <v>86</v>
      </c>
      <c r="AY159" s="263" t="s">
        <v>123</v>
      </c>
    </row>
    <row r="160" s="2" customFormat="1" ht="21.75" customHeight="1">
      <c r="A160" s="38"/>
      <c r="B160" s="39"/>
      <c r="C160" s="214" t="s">
        <v>167</v>
      </c>
      <c r="D160" s="214" t="s">
        <v>125</v>
      </c>
      <c r="E160" s="215" t="s">
        <v>168</v>
      </c>
      <c r="F160" s="216" t="s">
        <v>169</v>
      </c>
      <c r="G160" s="217" t="s">
        <v>160</v>
      </c>
      <c r="H160" s="218">
        <v>74.599999999999994</v>
      </c>
      <c r="I160" s="219"/>
      <c r="J160" s="220">
        <f>ROUND(I160*H160,2)</f>
        <v>0</v>
      </c>
      <c r="K160" s="216" t="s">
        <v>129</v>
      </c>
      <c r="L160" s="44"/>
      <c r="M160" s="221" t="s">
        <v>1</v>
      </c>
      <c r="N160" s="222" t="s">
        <v>43</v>
      </c>
      <c r="O160" s="91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5" t="s">
        <v>130</v>
      </c>
      <c r="AT160" s="225" t="s">
        <v>125</v>
      </c>
      <c r="AU160" s="225" t="s">
        <v>88</v>
      </c>
      <c r="AY160" s="17" t="s">
        <v>123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7" t="s">
        <v>86</v>
      </c>
      <c r="BK160" s="226">
        <f>ROUND(I160*H160,2)</f>
        <v>0</v>
      </c>
      <c r="BL160" s="17" t="s">
        <v>130</v>
      </c>
      <c r="BM160" s="225" t="s">
        <v>170</v>
      </c>
    </row>
    <row r="161" s="2" customFormat="1">
      <c r="A161" s="38"/>
      <c r="B161" s="39"/>
      <c r="C161" s="40"/>
      <c r="D161" s="227" t="s">
        <v>132</v>
      </c>
      <c r="E161" s="40"/>
      <c r="F161" s="228" t="s">
        <v>171</v>
      </c>
      <c r="G161" s="40"/>
      <c r="H161" s="40"/>
      <c r="I161" s="229"/>
      <c r="J161" s="40"/>
      <c r="K161" s="40"/>
      <c r="L161" s="44"/>
      <c r="M161" s="230"/>
      <c r="N161" s="231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132</v>
      </c>
      <c r="AU161" s="17" t="s">
        <v>88</v>
      </c>
    </row>
    <row r="162" s="13" customFormat="1">
      <c r="A162" s="13"/>
      <c r="B162" s="232"/>
      <c r="C162" s="233"/>
      <c r="D162" s="227" t="s">
        <v>134</v>
      </c>
      <c r="E162" s="234" t="s">
        <v>1</v>
      </c>
      <c r="F162" s="235" t="s">
        <v>142</v>
      </c>
      <c r="G162" s="233"/>
      <c r="H162" s="234" t="s">
        <v>1</v>
      </c>
      <c r="I162" s="236"/>
      <c r="J162" s="233"/>
      <c r="K162" s="233"/>
      <c r="L162" s="237"/>
      <c r="M162" s="238"/>
      <c r="N162" s="239"/>
      <c r="O162" s="239"/>
      <c r="P162" s="239"/>
      <c r="Q162" s="239"/>
      <c r="R162" s="239"/>
      <c r="S162" s="239"/>
      <c r="T162" s="24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1" t="s">
        <v>134</v>
      </c>
      <c r="AU162" s="241" t="s">
        <v>88</v>
      </c>
      <c r="AV162" s="13" t="s">
        <v>86</v>
      </c>
      <c r="AW162" s="13" t="s">
        <v>35</v>
      </c>
      <c r="AX162" s="13" t="s">
        <v>78</v>
      </c>
      <c r="AY162" s="241" t="s">
        <v>123</v>
      </c>
    </row>
    <row r="163" s="13" customFormat="1">
      <c r="A163" s="13"/>
      <c r="B163" s="232"/>
      <c r="C163" s="233"/>
      <c r="D163" s="227" t="s">
        <v>134</v>
      </c>
      <c r="E163" s="234" t="s">
        <v>1</v>
      </c>
      <c r="F163" s="235" t="s">
        <v>163</v>
      </c>
      <c r="G163" s="233"/>
      <c r="H163" s="234" t="s">
        <v>1</v>
      </c>
      <c r="I163" s="236"/>
      <c r="J163" s="233"/>
      <c r="K163" s="233"/>
      <c r="L163" s="237"/>
      <c r="M163" s="238"/>
      <c r="N163" s="239"/>
      <c r="O163" s="239"/>
      <c r="P163" s="239"/>
      <c r="Q163" s="239"/>
      <c r="R163" s="239"/>
      <c r="S163" s="239"/>
      <c r="T163" s="24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1" t="s">
        <v>134</v>
      </c>
      <c r="AU163" s="241" t="s">
        <v>88</v>
      </c>
      <c r="AV163" s="13" t="s">
        <v>86</v>
      </c>
      <c r="AW163" s="13" t="s">
        <v>35</v>
      </c>
      <c r="AX163" s="13" t="s">
        <v>78</v>
      </c>
      <c r="AY163" s="241" t="s">
        <v>123</v>
      </c>
    </row>
    <row r="164" s="14" customFormat="1">
      <c r="A164" s="14"/>
      <c r="B164" s="242"/>
      <c r="C164" s="243"/>
      <c r="D164" s="227" t="s">
        <v>134</v>
      </c>
      <c r="E164" s="244" t="s">
        <v>1</v>
      </c>
      <c r="F164" s="245" t="s">
        <v>164</v>
      </c>
      <c r="G164" s="243"/>
      <c r="H164" s="246">
        <v>70</v>
      </c>
      <c r="I164" s="247"/>
      <c r="J164" s="243"/>
      <c r="K164" s="243"/>
      <c r="L164" s="248"/>
      <c r="M164" s="249"/>
      <c r="N164" s="250"/>
      <c r="O164" s="250"/>
      <c r="P164" s="250"/>
      <c r="Q164" s="250"/>
      <c r="R164" s="250"/>
      <c r="S164" s="250"/>
      <c r="T164" s="25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2" t="s">
        <v>134</v>
      </c>
      <c r="AU164" s="252" t="s">
        <v>88</v>
      </c>
      <c r="AV164" s="14" t="s">
        <v>88</v>
      </c>
      <c r="AW164" s="14" t="s">
        <v>35</v>
      </c>
      <c r="AX164" s="14" t="s">
        <v>78</v>
      </c>
      <c r="AY164" s="252" t="s">
        <v>123</v>
      </c>
    </row>
    <row r="165" s="13" customFormat="1">
      <c r="A165" s="13"/>
      <c r="B165" s="232"/>
      <c r="C165" s="233"/>
      <c r="D165" s="227" t="s">
        <v>134</v>
      </c>
      <c r="E165" s="234" t="s">
        <v>1</v>
      </c>
      <c r="F165" s="235" t="s">
        <v>165</v>
      </c>
      <c r="G165" s="233"/>
      <c r="H165" s="234" t="s">
        <v>1</v>
      </c>
      <c r="I165" s="236"/>
      <c r="J165" s="233"/>
      <c r="K165" s="233"/>
      <c r="L165" s="237"/>
      <c r="M165" s="238"/>
      <c r="N165" s="239"/>
      <c r="O165" s="239"/>
      <c r="P165" s="239"/>
      <c r="Q165" s="239"/>
      <c r="R165" s="239"/>
      <c r="S165" s="239"/>
      <c r="T165" s="24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1" t="s">
        <v>134</v>
      </c>
      <c r="AU165" s="241" t="s">
        <v>88</v>
      </c>
      <c r="AV165" s="13" t="s">
        <v>86</v>
      </c>
      <c r="AW165" s="13" t="s">
        <v>35</v>
      </c>
      <c r="AX165" s="13" t="s">
        <v>78</v>
      </c>
      <c r="AY165" s="241" t="s">
        <v>123</v>
      </c>
    </row>
    <row r="166" s="14" customFormat="1">
      <c r="A166" s="14"/>
      <c r="B166" s="242"/>
      <c r="C166" s="243"/>
      <c r="D166" s="227" t="s">
        <v>134</v>
      </c>
      <c r="E166" s="244" t="s">
        <v>1</v>
      </c>
      <c r="F166" s="245" t="s">
        <v>166</v>
      </c>
      <c r="G166" s="243"/>
      <c r="H166" s="246">
        <v>4.5999999999999996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2" t="s">
        <v>134</v>
      </c>
      <c r="AU166" s="252" t="s">
        <v>88</v>
      </c>
      <c r="AV166" s="14" t="s">
        <v>88</v>
      </c>
      <c r="AW166" s="14" t="s">
        <v>35</v>
      </c>
      <c r="AX166" s="14" t="s">
        <v>78</v>
      </c>
      <c r="AY166" s="252" t="s">
        <v>123</v>
      </c>
    </row>
    <row r="167" s="15" customFormat="1">
      <c r="A167" s="15"/>
      <c r="B167" s="253"/>
      <c r="C167" s="254"/>
      <c r="D167" s="227" t="s">
        <v>134</v>
      </c>
      <c r="E167" s="255" t="s">
        <v>1</v>
      </c>
      <c r="F167" s="256" t="s">
        <v>137</v>
      </c>
      <c r="G167" s="254"/>
      <c r="H167" s="257">
        <v>74.599999999999994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3" t="s">
        <v>134</v>
      </c>
      <c r="AU167" s="263" t="s">
        <v>88</v>
      </c>
      <c r="AV167" s="15" t="s">
        <v>130</v>
      </c>
      <c r="AW167" s="15" t="s">
        <v>35</v>
      </c>
      <c r="AX167" s="15" t="s">
        <v>86</v>
      </c>
      <c r="AY167" s="263" t="s">
        <v>123</v>
      </c>
    </row>
    <row r="168" s="2" customFormat="1" ht="16.5" customHeight="1">
      <c r="A168" s="38"/>
      <c r="B168" s="39"/>
      <c r="C168" s="214" t="s">
        <v>172</v>
      </c>
      <c r="D168" s="214" t="s">
        <v>125</v>
      </c>
      <c r="E168" s="215" t="s">
        <v>173</v>
      </c>
      <c r="F168" s="216" t="s">
        <v>174</v>
      </c>
      <c r="G168" s="217" t="s">
        <v>175</v>
      </c>
      <c r="H168" s="218">
        <v>134.28</v>
      </c>
      <c r="I168" s="219"/>
      <c r="J168" s="220">
        <f>ROUND(I168*H168,2)</f>
        <v>0</v>
      </c>
      <c r="K168" s="216" t="s">
        <v>129</v>
      </c>
      <c r="L168" s="44"/>
      <c r="M168" s="221" t="s">
        <v>1</v>
      </c>
      <c r="N168" s="222" t="s">
        <v>43</v>
      </c>
      <c r="O168" s="91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5" t="s">
        <v>130</v>
      </c>
      <c r="AT168" s="225" t="s">
        <v>125</v>
      </c>
      <c r="AU168" s="225" t="s">
        <v>88</v>
      </c>
      <c r="AY168" s="17" t="s">
        <v>123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7" t="s">
        <v>86</v>
      </c>
      <c r="BK168" s="226">
        <f>ROUND(I168*H168,2)</f>
        <v>0</v>
      </c>
      <c r="BL168" s="17" t="s">
        <v>130</v>
      </c>
      <c r="BM168" s="225" t="s">
        <v>176</v>
      </c>
    </row>
    <row r="169" s="2" customFormat="1">
      <c r="A169" s="38"/>
      <c r="B169" s="39"/>
      <c r="C169" s="40"/>
      <c r="D169" s="227" t="s">
        <v>132</v>
      </c>
      <c r="E169" s="40"/>
      <c r="F169" s="228" t="s">
        <v>177</v>
      </c>
      <c r="G169" s="40"/>
      <c r="H169" s="40"/>
      <c r="I169" s="229"/>
      <c r="J169" s="40"/>
      <c r="K169" s="40"/>
      <c r="L169" s="44"/>
      <c r="M169" s="230"/>
      <c r="N169" s="231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132</v>
      </c>
      <c r="AU169" s="17" t="s">
        <v>88</v>
      </c>
    </row>
    <row r="170" s="13" customFormat="1">
      <c r="A170" s="13"/>
      <c r="B170" s="232"/>
      <c r="C170" s="233"/>
      <c r="D170" s="227" t="s">
        <v>134</v>
      </c>
      <c r="E170" s="234" t="s">
        <v>1</v>
      </c>
      <c r="F170" s="235" t="s">
        <v>142</v>
      </c>
      <c r="G170" s="233"/>
      <c r="H170" s="234" t="s">
        <v>1</v>
      </c>
      <c r="I170" s="236"/>
      <c r="J170" s="233"/>
      <c r="K170" s="233"/>
      <c r="L170" s="237"/>
      <c r="M170" s="238"/>
      <c r="N170" s="239"/>
      <c r="O170" s="239"/>
      <c r="P170" s="239"/>
      <c r="Q170" s="239"/>
      <c r="R170" s="239"/>
      <c r="S170" s="239"/>
      <c r="T170" s="24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1" t="s">
        <v>134</v>
      </c>
      <c r="AU170" s="241" t="s">
        <v>88</v>
      </c>
      <c r="AV170" s="13" t="s">
        <v>86</v>
      </c>
      <c r="AW170" s="13" t="s">
        <v>35</v>
      </c>
      <c r="AX170" s="13" t="s">
        <v>78</v>
      </c>
      <c r="AY170" s="241" t="s">
        <v>123</v>
      </c>
    </row>
    <row r="171" s="13" customFormat="1">
      <c r="A171" s="13"/>
      <c r="B171" s="232"/>
      <c r="C171" s="233"/>
      <c r="D171" s="227" t="s">
        <v>134</v>
      </c>
      <c r="E171" s="234" t="s">
        <v>1</v>
      </c>
      <c r="F171" s="235" t="s">
        <v>163</v>
      </c>
      <c r="G171" s="233"/>
      <c r="H171" s="234" t="s">
        <v>1</v>
      </c>
      <c r="I171" s="236"/>
      <c r="J171" s="233"/>
      <c r="K171" s="233"/>
      <c r="L171" s="237"/>
      <c r="M171" s="238"/>
      <c r="N171" s="239"/>
      <c r="O171" s="239"/>
      <c r="P171" s="239"/>
      <c r="Q171" s="239"/>
      <c r="R171" s="239"/>
      <c r="S171" s="239"/>
      <c r="T171" s="24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1" t="s">
        <v>134</v>
      </c>
      <c r="AU171" s="241" t="s">
        <v>88</v>
      </c>
      <c r="AV171" s="13" t="s">
        <v>86</v>
      </c>
      <c r="AW171" s="13" t="s">
        <v>35</v>
      </c>
      <c r="AX171" s="13" t="s">
        <v>78</v>
      </c>
      <c r="AY171" s="241" t="s">
        <v>123</v>
      </c>
    </row>
    <row r="172" s="14" customFormat="1">
      <c r="A172" s="14"/>
      <c r="B172" s="242"/>
      <c r="C172" s="243"/>
      <c r="D172" s="227" t="s">
        <v>134</v>
      </c>
      <c r="E172" s="244" t="s">
        <v>1</v>
      </c>
      <c r="F172" s="245" t="s">
        <v>178</v>
      </c>
      <c r="G172" s="243"/>
      <c r="H172" s="246">
        <v>126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2" t="s">
        <v>134</v>
      </c>
      <c r="AU172" s="252" t="s">
        <v>88</v>
      </c>
      <c r="AV172" s="14" t="s">
        <v>88</v>
      </c>
      <c r="AW172" s="14" t="s">
        <v>35</v>
      </c>
      <c r="AX172" s="14" t="s">
        <v>78</v>
      </c>
      <c r="AY172" s="252" t="s">
        <v>123</v>
      </c>
    </row>
    <row r="173" s="13" customFormat="1">
      <c r="A173" s="13"/>
      <c r="B173" s="232"/>
      <c r="C173" s="233"/>
      <c r="D173" s="227" t="s">
        <v>134</v>
      </c>
      <c r="E173" s="234" t="s">
        <v>1</v>
      </c>
      <c r="F173" s="235" t="s">
        <v>165</v>
      </c>
      <c r="G173" s="233"/>
      <c r="H173" s="234" t="s">
        <v>1</v>
      </c>
      <c r="I173" s="236"/>
      <c r="J173" s="233"/>
      <c r="K173" s="233"/>
      <c r="L173" s="237"/>
      <c r="M173" s="238"/>
      <c r="N173" s="239"/>
      <c r="O173" s="239"/>
      <c r="P173" s="239"/>
      <c r="Q173" s="239"/>
      <c r="R173" s="239"/>
      <c r="S173" s="239"/>
      <c r="T173" s="24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1" t="s">
        <v>134</v>
      </c>
      <c r="AU173" s="241" t="s">
        <v>88</v>
      </c>
      <c r="AV173" s="13" t="s">
        <v>86</v>
      </c>
      <c r="AW173" s="13" t="s">
        <v>35</v>
      </c>
      <c r="AX173" s="13" t="s">
        <v>78</v>
      </c>
      <c r="AY173" s="241" t="s">
        <v>123</v>
      </c>
    </row>
    <row r="174" s="14" customFormat="1">
      <c r="A174" s="14"/>
      <c r="B174" s="242"/>
      <c r="C174" s="243"/>
      <c r="D174" s="227" t="s">
        <v>134</v>
      </c>
      <c r="E174" s="244" t="s">
        <v>1</v>
      </c>
      <c r="F174" s="245" t="s">
        <v>179</v>
      </c>
      <c r="G174" s="243"/>
      <c r="H174" s="246">
        <v>8.2799999999999994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2" t="s">
        <v>134</v>
      </c>
      <c r="AU174" s="252" t="s">
        <v>88</v>
      </c>
      <c r="AV174" s="14" t="s">
        <v>88</v>
      </c>
      <c r="AW174" s="14" t="s">
        <v>35</v>
      </c>
      <c r="AX174" s="14" t="s">
        <v>78</v>
      </c>
      <c r="AY174" s="252" t="s">
        <v>123</v>
      </c>
    </row>
    <row r="175" s="15" customFormat="1">
      <c r="A175" s="15"/>
      <c r="B175" s="253"/>
      <c r="C175" s="254"/>
      <c r="D175" s="227" t="s">
        <v>134</v>
      </c>
      <c r="E175" s="255" t="s">
        <v>1</v>
      </c>
      <c r="F175" s="256" t="s">
        <v>137</v>
      </c>
      <c r="G175" s="254"/>
      <c r="H175" s="257">
        <v>134.28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3" t="s">
        <v>134</v>
      </c>
      <c r="AU175" s="263" t="s">
        <v>88</v>
      </c>
      <c r="AV175" s="15" t="s">
        <v>130</v>
      </c>
      <c r="AW175" s="15" t="s">
        <v>35</v>
      </c>
      <c r="AX175" s="15" t="s">
        <v>86</v>
      </c>
      <c r="AY175" s="263" t="s">
        <v>123</v>
      </c>
    </row>
    <row r="176" s="12" customFormat="1" ht="22.8" customHeight="1">
      <c r="A176" s="12"/>
      <c r="B176" s="198"/>
      <c r="C176" s="199"/>
      <c r="D176" s="200" t="s">
        <v>77</v>
      </c>
      <c r="E176" s="212" t="s">
        <v>157</v>
      </c>
      <c r="F176" s="212" t="s">
        <v>180</v>
      </c>
      <c r="G176" s="199"/>
      <c r="H176" s="199"/>
      <c r="I176" s="202"/>
      <c r="J176" s="213">
        <f>BK176</f>
        <v>0</v>
      </c>
      <c r="K176" s="199"/>
      <c r="L176" s="204"/>
      <c r="M176" s="205"/>
      <c r="N176" s="206"/>
      <c r="O176" s="206"/>
      <c r="P176" s="207">
        <f>SUM(P177:P214)</f>
        <v>0</v>
      </c>
      <c r="Q176" s="206"/>
      <c r="R176" s="207">
        <f>SUM(R177:R214)</f>
        <v>40.299599999999998</v>
      </c>
      <c r="S176" s="206"/>
      <c r="T176" s="208">
        <f>SUM(T177:T214)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9" t="s">
        <v>86</v>
      </c>
      <c r="AT176" s="210" t="s">
        <v>77</v>
      </c>
      <c r="AU176" s="210" t="s">
        <v>86</v>
      </c>
      <c r="AY176" s="209" t="s">
        <v>123</v>
      </c>
      <c r="BK176" s="211">
        <f>SUM(BK177:BK214)</f>
        <v>0</v>
      </c>
    </row>
    <row r="177" s="2" customFormat="1" ht="16.5" customHeight="1">
      <c r="A177" s="38"/>
      <c r="B177" s="39"/>
      <c r="C177" s="214" t="s">
        <v>181</v>
      </c>
      <c r="D177" s="214" t="s">
        <v>125</v>
      </c>
      <c r="E177" s="215" t="s">
        <v>182</v>
      </c>
      <c r="F177" s="216" t="s">
        <v>183</v>
      </c>
      <c r="G177" s="217" t="s">
        <v>128</v>
      </c>
      <c r="H177" s="218">
        <v>373</v>
      </c>
      <c r="I177" s="219"/>
      <c r="J177" s="220">
        <f>ROUND(I177*H177,2)</f>
        <v>0</v>
      </c>
      <c r="K177" s="216" t="s">
        <v>129</v>
      </c>
      <c r="L177" s="44"/>
      <c r="M177" s="221" t="s">
        <v>1</v>
      </c>
      <c r="N177" s="222" t="s">
        <v>43</v>
      </c>
      <c r="O177" s="91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5" t="s">
        <v>130</v>
      </c>
      <c r="AT177" s="225" t="s">
        <v>125</v>
      </c>
      <c r="AU177" s="225" t="s">
        <v>88</v>
      </c>
      <c r="AY177" s="17" t="s">
        <v>123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7" t="s">
        <v>86</v>
      </c>
      <c r="BK177" s="226">
        <f>ROUND(I177*H177,2)</f>
        <v>0</v>
      </c>
      <c r="BL177" s="17" t="s">
        <v>130</v>
      </c>
      <c r="BM177" s="225" t="s">
        <v>184</v>
      </c>
    </row>
    <row r="178" s="2" customFormat="1">
      <c r="A178" s="38"/>
      <c r="B178" s="39"/>
      <c r="C178" s="40"/>
      <c r="D178" s="227" t="s">
        <v>132</v>
      </c>
      <c r="E178" s="40"/>
      <c r="F178" s="228" t="s">
        <v>185</v>
      </c>
      <c r="G178" s="40"/>
      <c r="H178" s="40"/>
      <c r="I178" s="229"/>
      <c r="J178" s="40"/>
      <c r="K178" s="40"/>
      <c r="L178" s="44"/>
      <c r="M178" s="230"/>
      <c r="N178" s="231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132</v>
      </c>
      <c r="AU178" s="17" t="s">
        <v>88</v>
      </c>
    </row>
    <row r="179" s="13" customFormat="1">
      <c r="A179" s="13"/>
      <c r="B179" s="232"/>
      <c r="C179" s="233"/>
      <c r="D179" s="227" t="s">
        <v>134</v>
      </c>
      <c r="E179" s="234" t="s">
        <v>1</v>
      </c>
      <c r="F179" s="235" t="s">
        <v>186</v>
      </c>
      <c r="G179" s="233"/>
      <c r="H179" s="234" t="s">
        <v>1</v>
      </c>
      <c r="I179" s="236"/>
      <c r="J179" s="233"/>
      <c r="K179" s="233"/>
      <c r="L179" s="237"/>
      <c r="M179" s="238"/>
      <c r="N179" s="239"/>
      <c r="O179" s="239"/>
      <c r="P179" s="239"/>
      <c r="Q179" s="239"/>
      <c r="R179" s="239"/>
      <c r="S179" s="239"/>
      <c r="T179" s="24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1" t="s">
        <v>134</v>
      </c>
      <c r="AU179" s="241" t="s">
        <v>88</v>
      </c>
      <c r="AV179" s="13" t="s">
        <v>86</v>
      </c>
      <c r="AW179" s="13" t="s">
        <v>35</v>
      </c>
      <c r="AX179" s="13" t="s">
        <v>78</v>
      </c>
      <c r="AY179" s="241" t="s">
        <v>123</v>
      </c>
    </row>
    <row r="180" s="13" customFormat="1">
      <c r="A180" s="13"/>
      <c r="B180" s="232"/>
      <c r="C180" s="233"/>
      <c r="D180" s="227" t="s">
        <v>134</v>
      </c>
      <c r="E180" s="234" t="s">
        <v>1</v>
      </c>
      <c r="F180" s="235" t="s">
        <v>187</v>
      </c>
      <c r="G180" s="233"/>
      <c r="H180" s="234" t="s">
        <v>1</v>
      </c>
      <c r="I180" s="236"/>
      <c r="J180" s="233"/>
      <c r="K180" s="233"/>
      <c r="L180" s="237"/>
      <c r="M180" s="238"/>
      <c r="N180" s="239"/>
      <c r="O180" s="239"/>
      <c r="P180" s="239"/>
      <c r="Q180" s="239"/>
      <c r="R180" s="239"/>
      <c r="S180" s="239"/>
      <c r="T180" s="24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1" t="s">
        <v>134</v>
      </c>
      <c r="AU180" s="241" t="s">
        <v>88</v>
      </c>
      <c r="AV180" s="13" t="s">
        <v>86</v>
      </c>
      <c r="AW180" s="13" t="s">
        <v>35</v>
      </c>
      <c r="AX180" s="13" t="s">
        <v>78</v>
      </c>
      <c r="AY180" s="241" t="s">
        <v>123</v>
      </c>
    </row>
    <row r="181" s="14" customFormat="1">
      <c r="A181" s="14"/>
      <c r="B181" s="242"/>
      <c r="C181" s="243"/>
      <c r="D181" s="227" t="s">
        <v>134</v>
      </c>
      <c r="E181" s="244" t="s">
        <v>1</v>
      </c>
      <c r="F181" s="245" t="s">
        <v>188</v>
      </c>
      <c r="G181" s="243"/>
      <c r="H181" s="246">
        <v>350</v>
      </c>
      <c r="I181" s="247"/>
      <c r="J181" s="243"/>
      <c r="K181" s="243"/>
      <c r="L181" s="248"/>
      <c r="M181" s="249"/>
      <c r="N181" s="250"/>
      <c r="O181" s="250"/>
      <c r="P181" s="250"/>
      <c r="Q181" s="250"/>
      <c r="R181" s="250"/>
      <c r="S181" s="250"/>
      <c r="T181" s="25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2" t="s">
        <v>134</v>
      </c>
      <c r="AU181" s="252" t="s">
        <v>88</v>
      </c>
      <c r="AV181" s="14" t="s">
        <v>88</v>
      </c>
      <c r="AW181" s="14" t="s">
        <v>35</v>
      </c>
      <c r="AX181" s="14" t="s">
        <v>78</v>
      </c>
      <c r="AY181" s="252" t="s">
        <v>123</v>
      </c>
    </row>
    <row r="182" s="13" customFormat="1">
      <c r="A182" s="13"/>
      <c r="B182" s="232"/>
      <c r="C182" s="233"/>
      <c r="D182" s="227" t="s">
        <v>134</v>
      </c>
      <c r="E182" s="234" t="s">
        <v>1</v>
      </c>
      <c r="F182" s="235" t="s">
        <v>165</v>
      </c>
      <c r="G182" s="233"/>
      <c r="H182" s="234" t="s">
        <v>1</v>
      </c>
      <c r="I182" s="236"/>
      <c r="J182" s="233"/>
      <c r="K182" s="233"/>
      <c r="L182" s="237"/>
      <c r="M182" s="238"/>
      <c r="N182" s="239"/>
      <c r="O182" s="239"/>
      <c r="P182" s="239"/>
      <c r="Q182" s="239"/>
      <c r="R182" s="239"/>
      <c r="S182" s="239"/>
      <c r="T182" s="24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1" t="s">
        <v>134</v>
      </c>
      <c r="AU182" s="241" t="s">
        <v>88</v>
      </c>
      <c r="AV182" s="13" t="s">
        <v>86</v>
      </c>
      <c r="AW182" s="13" t="s">
        <v>35</v>
      </c>
      <c r="AX182" s="13" t="s">
        <v>78</v>
      </c>
      <c r="AY182" s="241" t="s">
        <v>123</v>
      </c>
    </row>
    <row r="183" s="14" customFormat="1">
      <c r="A183" s="14"/>
      <c r="B183" s="242"/>
      <c r="C183" s="243"/>
      <c r="D183" s="227" t="s">
        <v>134</v>
      </c>
      <c r="E183" s="244" t="s">
        <v>1</v>
      </c>
      <c r="F183" s="245" t="s">
        <v>189</v>
      </c>
      <c r="G183" s="243"/>
      <c r="H183" s="246">
        <v>23</v>
      </c>
      <c r="I183" s="247"/>
      <c r="J183" s="243"/>
      <c r="K183" s="243"/>
      <c r="L183" s="248"/>
      <c r="M183" s="249"/>
      <c r="N183" s="250"/>
      <c r="O183" s="250"/>
      <c r="P183" s="250"/>
      <c r="Q183" s="250"/>
      <c r="R183" s="250"/>
      <c r="S183" s="250"/>
      <c r="T183" s="25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2" t="s">
        <v>134</v>
      </c>
      <c r="AU183" s="252" t="s">
        <v>88</v>
      </c>
      <c r="AV183" s="14" t="s">
        <v>88</v>
      </c>
      <c r="AW183" s="14" t="s">
        <v>35</v>
      </c>
      <c r="AX183" s="14" t="s">
        <v>78</v>
      </c>
      <c r="AY183" s="252" t="s">
        <v>123</v>
      </c>
    </row>
    <row r="184" s="15" customFormat="1">
      <c r="A184" s="15"/>
      <c r="B184" s="253"/>
      <c r="C184" s="254"/>
      <c r="D184" s="227" t="s">
        <v>134</v>
      </c>
      <c r="E184" s="255" t="s">
        <v>1</v>
      </c>
      <c r="F184" s="256" t="s">
        <v>137</v>
      </c>
      <c r="G184" s="254"/>
      <c r="H184" s="257">
        <v>373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3" t="s">
        <v>134</v>
      </c>
      <c r="AU184" s="263" t="s">
        <v>88</v>
      </c>
      <c r="AV184" s="15" t="s">
        <v>130</v>
      </c>
      <c r="AW184" s="15" t="s">
        <v>35</v>
      </c>
      <c r="AX184" s="15" t="s">
        <v>86</v>
      </c>
      <c r="AY184" s="263" t="s">
        <v>123</v>
      </c>
    </row>
    <row r="185" s="2" customFormat="1" ht="16.5" customHeight="1">
      <c r="A185" s="38"/>
      <c r="B185" s="39"/>
      <c r="C185" s="214" t="s">
        <v>190</v>
      </c>
      <c r="D185" s="214" t="s">
        <v>125</v>
      </c>
      <c r="E185" s="215" t="s">
        <v>191</v>
      </c>
      <c r="F185" s="216" t="s">
        <v>192</v>
      </c>
      <c r="G185" s="217" t="s">
        <v>128</v>
      </c>
      <c r="H185" s="218">
        <v>373</v>
      </c>
      <c r="I185" s="219"/>
      <c r="J185" s="220">
        <f>ROUND(I185*H185,2)</f>
        <v>0</v>
      </c>
      <c r="K185" s="216" t="s">
        <v>129</v>
      </c>
      <c r="L185" s="44"/>
      <c r="M185" s="221" t="s">
        <v>1</v>
      </c>
      <c r="N185" s="222" t="s">
        <v>43</v>
      </c>
      <c r="O185" s="91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5" t="s">
        <v>130</v>
      </c>
      <c r="AT185" s="225" t="s">
        <v>125</v>
      </c>
      <c r="AU185" s="225" t="s">
        <v>88</v>
      </c>
      <c r="AY185" s="17" t="s">
        <v>123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7" t="s">
        <v>86</v>
      </c>
      <c r="BK185" s="226">
        <f>ROUND(I185*H185,2)</f>
        <v>0</v>
      </c>
      <c r="BL185" s="17" t="s">
        <v>130</v>
      </c>
      <c r="BM185" s="225" t="s">
        <v>193</v>
      </c>
    </row>
    <row r="186" s="2" customFormat="1">
      <c r="A186" s="38"/>
      <c r="B186" s="39"/>
      <c r="C186" s="40"/>
      <c r="D186" s="227" t="s">
        <v>132</v>
      </c>
      <c r="E186" s="40"/>
      <c r="F186" s="228" t="s">
        <v>194</v>
      </c>
      <c r="G186" s="40"/>
      <c r="H186" s="40"/>
      <c r="I186" s="229"/>
      <c r="J186" s="40"/>
      <c r="K186" s="40"/>
      <c r="L186" s="44"/>
      <c r="M186" s="230"/>
      <c r="N186" s="231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132</v>
      </c>
      <c r="AU186" s="17" t="s">
        <v>88</v>
      </c>
    </row>
    <row r="187" s="13" customFormat="1">
      <c r="A187" s="13"/>
      <c r="B187" s="232"/>
      <c r="C187" s="233"/>
      <c r="D187" s="227" t="s">
        <v>134</v>
      </c>
      <c r="E187" s="234" t="s">
        <v>1</v>
      </c>
      <c r="F187" s="235" t="s">
        <v>186</v>
      </c>
      <c r="G187" s="233"/>
      <c r="H187" s="234" t="s">
        <v>1</v>
      </c>
      <c r="I187" s="236"/>
      <c r="J187" s="233"/>
      <c r="K187" s="233"/>
      <c r="L187" s="237"/>
      <c r="M187" s="238"/>
      <c r="N187" s="239"/>
      <c r="O187" s="239"/>
      <c r="P187" s="239"/>
      <c r="Q187" s="239"/>
      <c r="R187" s="239"/>
      <c r="S187" s="239"/>
      <c r="T187" s="24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1" t="s">
        <v>134</v>
      </c>
      <c r="AU187" s="241" t="s">
        <v>88</v>
      </c>
      <c r="AV187" s="13" t="s">
        <v>86</v>
      </c>
      <c r="AW187" s="13" t="s">
        <v>35</v>
      </c>
      <c r="AX187" s="13" t="s">
        <v>78</v>
      </c>
      <c r="AY187" s="241" t="s">
        <v>123</v>
      </c>
    </row>
    <row r="188" s="13" customFormat="1">
      <c r="A188" s="13"/>
      <c r="B188" s="232"/>
      <c r="C188" s="233"/>
      <c r="D188" s="227" t="s">
        <v>134</v>
      </c>
      <c r="E188" s="234" t="s">
        <v>1</v>
      </c>
      <c r="F188" s="235" t="s">
        <v>187</v>
      </c>
      <c r="G188" s="233"/>
      <c r="H188" s="234" t="s">
        <v>1</v>
      </c>
      <c r="I188" s="236"/>
      <c r="J188" s="233"/>
      <c r="K188" s="233"/>
      <c r="L188" s="237"/>
      <c r="M188" s="238"/>
      <c r="N188" s="239"/>
      <c r="O188" s="239"/>
      <c r="P188" s="239"/>
      <c r="Q188" s="239"/>
      <c r="R188" s="239"/>
      <c r="S188" s="239"/>
      <c r="T188" s="24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1" t="s">
        <v>134</v>
      </c>
      <c r="AU188" s="241" t="s">
        <v>88</v>
      </c>
      <c r="AV188" s="13" t="s">
        <v>86</v>
      </c>
      <c r="AW188" s="13" t="s">
        <v>35</v>
      </c>
      <c r="AX188" s="13" t="s">
        <v>78</v>
      </c>
      <c r="AY188" s="241" t="s">
        <v>123</v>
      </c>
    </row>
    <row r="189" s="14" customFormat="1">
      <c r="A189" s="14"/>
      <c r="B189" s="242"/>
      <c r="C189" s="243"/>
      <c r="D189" s="227" t="s">
        <v>134</v>
      </c>
      <c r="E189" s="244" t="s">
        <v>1</v>
      </c>
      <c r="F189" s="245" t="s">
        <v>195</v>
      </c>
      <c r="G189" s="243"/>
      <c r="H189" s="246">
        <v>350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2" t="s">
        <v>134</v>
      </c>
      <c r="AU189" s="252" t="s">
        <v>88</v>
      </c>
      <c r="AV189" s="14" t="s">
        <v>88</v>
      </c>
      <c r="AW189" s="14" t="s">
        <v>35</v>
      </c>
      <c r="AX189" s="14" t="s">
        <v>78</v>
      </c>
      <c r="AY189" s="252" t="s">
        <v>123</v>
      </c>
    </row>
    <row r="190" s="13" customFormat="1">
      <c r="A190" s="13"/>
      <c r="B190" s="232"/>
      <c r="C190" s="233"/>
      <c r="D190" s="227" t="s">
        <v>134</v>
      </c>
      <c r="E190" s="234" t="s">
        <v>1</v>
      </c>
      <c r="F190" s="235" t="s">
        <v>165</v>
      </c>
      <c r="G190" s="233"/>
      <c r="H190" s="234" t="s">
        <v>1</v>
      </c>
      <c r="I190" s="236"/>
      <c r="J190" s="233"/>
      <c r="K190" s="233"/>
      <c r="L190" s="237"/>
      <c r="M190" s="238"/>
      <c r="N190" s="239"/>
      <c r="O190" s="239"/>
      <c r="P190" s="239"/>
      <c r="Q190" s="239"/>
      <c r="R190" s="239"/>
      <c r="S190" s="239"/>
      <c r="T190" s="24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1" t="s">
        <v>134</v>
      </c>
      <c r="AU190" s="241" t="s">
        <v>88</v>
      </c>
      <c r="AV190" s="13" t="s">
        <v>86</v>
      </c>
      <c r="AW190" s="13" t="s">
        <v>35</v>
      </c>
      <c r="AX190" s="13" t="s">
        <v>78</v>
      </c>
      <c r="AY190" s="241" t="s">
        <v>123</v>
      </c>
    </row>
    <row r="191" s="14" customFormat="1">
      <c r="A191" s="14"/>
      <c r="B191" s="242"/>
      <c r="C191" s="243"/>
      <c r="D191" s="227" t="s">
        <v>134</v>
      </c>
      <c r="E191" s="244" t="s">
        <v>1</v>
      </c>
      <c r="F191" s="245" t="s">
        <v>196</v>
      </c>
      <c r="G191" s="243"/>
      <c r="H191" s="246">
        <v>23</v>
      </c>
      <c r="I191" s="247"/>
      <c r="J191" s="243"/>
      <c r="K191" s="243"/>
      <c r="L191" s="248"/>
      <c r="M191" s="249"/>
      <c r="N191" s="250"/>
      <c r="O191" s="250"/>
      <c r="P191" s="250"/>
      <c r="Q191" s="250"/>
      <c r="R191" s="250"/>
      <c r="S191" s="250"/>
      <c r="T191" s="251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2" t="s">
        <v>134</v>
      </c>
      <c r="AU191" s="252" t="s">
        <v>88</v>
      </c>
      <c r="AV191" s="14" t="s">
        <v>88</v>
      </c>
      <c r="AW191" s="14" t="s">
        <v>35</v>
      </c>
      <c r="AX191" s="14" t="s">
        <v>78</v>
      </c>
      <c r="AY191" s="252" t="s">
        <v>123</v>
      </c>
    </row>
    <row r="192" s="15" customFormat="1">
      <c r="A192" s="15"/>
      <c r="B192" s="253"/>
      <c r="C192" s="254"/>
      <c r="D192" s="227" t="s">
        <v>134</v>
      </c>
      <c r="E192" s="255" t="s">
        <v>1</v>
      </c>
      <c r="F192" s="256" t="s">
        <v>137</v>
      </c>
      <c r="G192" s="254"/>
      <c r="H192" s="257">
        <v>373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3" t="s">
        <v>134</v>
      </c>
      <c r="AU192" s="263" t="s">
        <v>88</v>
      </c>
      <c r="AV192" s="15" t="s">
        <v>130</v>
      </c>
      <c r="AW192" s="15" t="s">
        <v>35</v>
      </c>
      <c r="AX192" s="15" t="s">
        <v>86</v>
      </c>
      <c r="AY192" s="263" t="s">
        <v>123</v>
      </c>
    </row>
    <row r="193" s="2" customFormat="1" ht="16.5" customHeight="1">
      <c r="A193" s="38"/>
      <c r="B193" s="39"/>
      <c r="C193" s="214" t="s">
        <v>197</v>
      </c>
      <c r="D193" s="214" t="s">
        <v>125</v>
      </c>
      <c r="E193" s="215" t="s">
        <v>198</v>
      </c>
      <c r="F193" s="216" t="s">
        <v>199</v>
      </c>
      <c r="G193" s="217" t="s">
        <v>128</v>
      </c>
      <c r="H193" s="218">
        <v>387</v>
      </c>
      <c r="I193" s="219"/>
      <c r="J193" s="220">
        <f>ROUND(I193*H193,2)</f>
        <v>0</v>
      </c>
      <c r="K193" s="216" t="s">
        <v>129</v>
      </c>
      <c r="L193" s="44"/>
      <c r="M193" s="221" t="s">
        <v>1</v>
      </c>
      <c r="N193" s="222" t="s">
        <v>43</v>
      </c>
      <c r="O193" s="91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5" t="s">
        <v>130</v>
      </c>
      <c r="AT193" s="225" t="s">
        <v>125</v>
      </c>
      <c r="AU193" s="225" t="s">
        <v>88</v>
      </c>
      <c r="AY193" s="17" t="s">
        <v>123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7" t="s">
        <v>86</v>
      </c>
      <c r="BK193" s="226">
        <f>ROUND(I193*H193,2)</f>
        <v>0</v>
      </c>
      <c r="BL193" s="17" t="s">
        <v>130</v>
      </c>
      <c r="BM193" s="225" t="s">
        <v>200</v>
      </c>
    </row>
    <row r="194" s="2" customFormat="1">
      <c r="A194" s="38"/>
      <c r="B194" s="39"/>
      <c r="C194" s="40"/>
      <c r="D194" s="227" t="s">
        <v>132</v>
      </c>
      <c r="E194" s="40"/>
      <c r="F194" s="228" t="s">
        <v>201</v>
      </c>
      <c r="G194" s="40"/>
      <c r="H194" s="40"/>
      <c r="I194" s="229"/>
      <c r="J194" s="40"/>
      <c r="K194" s="40"/>
      <c r="L194" s="44"/>
      <c r="M194" s="230"/>
      <c r="N194" s="231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132</v>
      </c>
      <c r="AU194" s="17" t="s">
        <v>88</v>
      </c>
    </row>
    <row r="195" s="13" customFormat="1">
      <c r="A195" s="13"/>
      <c r="B195" s="232"/>
      <c r="C195" s="233"/>
      <c r="D195" s="227" t="s">
        <v>134</v>
      </c>
      <c r="E195" s="234" t="s">
        <v>1</v>
      </c>
      <c r="F195" s="235" t="s">
        <v>186</v>
      </c>
      <c r="G195" s="233"/>
      <c r="H195" s="234" t="s">
        <v>1</v>
      </c>
      <c r="I195" s="236"/>
      <c r="J195" s="233"/>
      <c r="K195" s="233"/>
      <c r="L195" s="237"/>
      <c r="M195" s="238"/>
      <c r="N195" s="239"/>
      <c r="O195" s="239"/>
      <c r="P195" s="239"/>
      <c r="Q195" s="239"/>
      <c r="R195" s="239"/>
      <c r="S195" s="239"/>
      <c r="T195" s="24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1" t="s">
        <v>134</v>
      </c>
      <c r="AU195" s="241" t="s">
        <v>88</v>
      </c>
      <c r="AV195" s="13" t="s">
        <v>86</v>
      </c>
      <c r="AW195" s="13" t="s">
        <v>35</v>
      </c>
      <c r="AX195" s="13" t="s">
        <v>78</v>
      </c>
      <c r="AY195" s="241" t="s">
        <v>123</v>
      </c>
    </row>
    <row r="196" s="13" customFormat="1">
      <c r="A196" s="13"/>
      <c r="B196" s="232"/>
      <c r="C196" s="233"/>
      <c r="D196" s="227" t="s">
        <v>134</v>
      </c>
      <c r="E196" s="234" t="s">
        <v>1</v>
      </c>
      <c r="F196" s="235" t="s">
        <v>143</v>
      </c>
      <c r="G196" s="233"/>
      <c r="H196" s="234" t="s">
        <v>1</v>
      </c>
      <c r="I196" s="236"/>
      <c r="J196" s="233"/>
      <c r="K196" s="233"/>
      <c r="L196" s="237"/>
      <c r="M196" s="238"/>
      <c r="N196" s="239"/>
      <c r="O196" s="239"/>
      <c r="P196" s="239"/>
      <c r="Q196" s="239"/>
      <c r="R196" s="239"/>
      <c r="S196" s="239"/>
      <c r="T196" s="24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1" t="s">
        <v>134</v>
      </c>
      <c r="AU196" s="241" t="s">
        <v>88</v>
      </c>
      <c r="AV196" s="13" t="s">
        <v>86</v>
      </c>
      <c r="AW196" s="13" t="s">
        <v>35</v>
      </c>
      <c r="AX196" s="13" t="s">
        <v>78</v>
      </c>
      <c r="AY196" s="241" t="s">
        <v>123</v>
      </c>
    </row>
    <row r="197" s="14" customFormat="1">
      <c r="A197" s="14"/>
      <c r="B197" s="242"/>
      <c r="C197" s="243"/>
      <c r="D197" s="227" t="s">
        <v>134</v>
      </c>
      <c r="E197" s="244" t="s">
        <v>1</v>
      </c>
      <c r="F197" s="245" t="s">
        <v>144</v>
      </c>
      <c r="G197" s="243"/>
      <c r="H197" s="246">
        <v>387</v>
      </c>
      <c r="I197" s="247"/>
      <c r="J197" s="243"/>
      <c r="K197" s="243"/>
      <c r="L197" s="248"/>
      <c r="M197" s="249"/>
      <c r="N197" s="250"/>
      <c r="O197" s="250"/>
      <c r="P197" s="250"/>
      <c r="Q197" s="250"/>
      <c r="R197" s="250"/>
      <c r="S197" s="250"/>
      <c r="T197" s="25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2" t="s">
        <v>134</v>
      </c>
      <c r="AU197" s="252" t="s">
        <v>88</v>
      </c>
      <c r="AV197" s="14" t="s">
        <v>88</v>
      </c>
      <c r="AW197" s="14" t="s">
        <v>35</v>
      </c>
      <c r="AX197" s="14" t="s">
        <v>78</v>
      </c>
      <c r="AY197" s="252" t="s">
        <v>123</v>
      </c>
    </row>
    <row r="198" s="15" customFormat="1">
      <c r="A198" s="15"/>
      <c r="B198" s="253"/>
      <c r="C198" s="254"/>
      <c r="D198" s="227" t="s">
        <v>134</v>
      </c>
      <c r="E198" s="255" t="s">
        <v>1</v>
      </c>
      <c r="F198" s="256" t="s">
        <v>137</v>
      </c>
      <c r="G198" s="254"/>
      <c r="H198" s="257">
        <v>387</v>
      </c>
      <c r="I198" s="258"/>
      <c r="J198" s="254"/>
      <c r="K198" s="254"/>
      <c r="L198" s="259"/>
      <c r="M198" s="260"/>
      <c r="N198" s="261"/>
      <c r="O198" s="261"/>
      <c r="P198" s="261"/>
      <c r="Q198" s="261"/>
      <c r="R198" s="261"/>
      <c r="S198" s="261"/>
      <c r="T198" s="262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3" t="s">
        <v>134</v>
      </c>
      <c r="AU198" s="263" t="s">
        <v>88</v>
      </c>
      <c r="AV198" s="15" t="s">
        <v>130</v>
      </c>
      <c r="AW198" s="15" t="s">
        <v>35</v>
      </c>
      <c r="AX198" s="15" t="s">
        <v>86</v>
      </c>
      <c r="AY198" s="263" t="s">
        <v>123</v>
      </c>
    </row>
    <row r="199" s="2" customFormat="1" ht="16.5" customHeight="1">
      <c r="A199" s="38"/>
      <c r="B199" s="39"/>
      <c r="C199" s="214" t="s">
        <v>202</v>
      </c>
      <c r="D199" s="214" t="s">
        <v>125</v>
      </c>
      <c r="E199" s="215" t="s">
        <v>203</v>
      </c>
      <c r="F199" s="216" t="s">
        <v>204</v>
      </c>
      <c r="G199" s="217" t="s">
        <v>128</v>
      </c>
      <c r="H199" s="218">
        <v>258</v>
      </c>
      <c r="I199" s="219"/>
      <c r="J199" s="220">
        <f>ROUND(I199*H199,2)</f>
        <v>0</v>
      </c>
      <c r="K199" s="216" t="s">
        <v>129</v>
      </c>
      <c r="L199" s="44"/>
      <c r="M199" s="221" t="s">
        <v>1</v>
      </c>
      <c r="N199" s="222" t="s">
        <v>43</v>
      </c>
      <c r="O199" s="91"/>
      <c r="P199" s="223">
        <f>O199*H199</f>
        <v>0</v>
      </c>
      <c r="Q199" s="223">
        <v>0.15620000000000001</v>
      </c>
      <c r="R199" s="223">
        <f>Q199*H199</f>
        <v>40.299599999999998</v>
      </c>
      <c r="S199" s="223">
        <v>0</v>
      </c>
      <c r="T199" s="224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5" t="s">
        <v>130</v>
      </c>
      <c r="AT199" s="225" t="s">
        <v>125</v>
      </c>
      <c r="AU199" s="225" t="s">
        <v>88</v>
      </c>
      <c r="AY199" s="17" t="s">
        <v>123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7" t="s">
        <v>86</v>
      </c>
      <c r="BK199" s="226">
        <f>ROUND(I199*H199,2)</f>
        <v>0</v>
      </c>
      <c r="BL199" s="17" t="s">
        <v>130</v>
      </c>
      <c r="BM199" s="225" t="s">
        <v>205</v>
      </c>
    </row>
    <row r="200" s="2" customFormat="1">
      <c r="A200" s="38"/>
      <c r="B200" s="39"/>
      <c r="C200" s="40"/>
      <c r="D200" s="227" t="s">
        <v>132</v>
      </c>
      <c r="E200" s="40"/>
      <c r="F200" s="228" t="s">
        <v>206</v>
      </c>
      <c r="G200" s="40"/>
      <c r="H200" s="40"/>
      <c r="I200" s="229"/>
      <c r="J200" s="40"/>
      <c r="K200" s="40"/>
      <c r="L200" s="44"/>
      <c r="M200" s="230"/>
      <c r="N200" s="231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132</v>
      </c>
      <c r="AU200" s="17" t="s">
        <v>88</v>
      </c>
    </row>
    <row r="201" s="13" customFormat="1">
      <c r="A201" s="13"/>
      <c r="B201" s="232"/>
      <c r="C201" s="233"/>
      <c r="D201" s="227" t="s">
        <v>134</v>
      </c>
      <c r="E201" s="234" t="s">
        <v>1</v>
      </c>
      <c r="F201" s="235" t="s">
        <v>207</v>
      </c>
      <c r="G201" s="233"/>
      <c r="H201" s="234" t="s">
        <v>1</v>
      </c>
      <c r="I201" s="236"/>
      <c r="J201" s="233"/>
      <c r="K201" s="233"/>
      <c r="L201" s="237"/>
      <c r="M201" s="238"/>
      <c r="N201" s="239"/>
      <c r="O201" s="239"/>
      <c r="P201" s="239"/>
      <c r="Q201" s="239"/>
      <c r="R201" s="239"/>
      <c r="S201" s="239"/>
      <c r="T201" s="24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1" t="s">
        <v>134</v>
      </c>
      <c r="AU201" s="241" t="s">
        <v>88</v>
      </c>
      <c r="AV201" s="13" t="s">
        <v>86</v>
      </c>
      <c r="AW201" s="13" t="s">
        <v>35</v>
      </c>
      <c r="AX201" s="13" t="s">
        <v>78</v>
      </c>
      <c r="AY201" s="241" t="s">
        <v>123</v>
      </c>
    </row>
    <row r="202" s="14" customFormat="1">
      <c r="A202" s="14"/>
      <c r="B202" s="242"/>
      <c r="C202" s="243"/>
      <c r="D202" s="227" t="s">
        <v>134</v>
      </c>
      <c r="E202" s="244" t="s">
        <v>1</v>
      </c>
      <c r="F202" s="245" t="s">
        <v>208</v>
      </c>
      <c r="G202" s="243"/>
      <c r="H202" s="246">
        <v>258</v>
      </c>
      <c r="I202" s="247"/>
      <c r="J202" s="243"/>
      <c r="K202" s="243"/>
      <c r="L202" s="248"/>
      <c r="M202" s="249"/>
      <c r="N202" s="250"/>
      <c r="O202" s="250"/>
      <c r="P202" s="250"/>
      <c r="Q202" s="250"/>
      <c r="R202" s="250"/>
      <c r="S202" s="250"/>
      <c r="T202" s="25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2" t="s">
        <v>134</v>
      </c>
      <c r="AU202" s="252" t="s">
        <v>88</v>
      </c>
      <c r="AV202" s="14" t="s">
        <v>88</v>
      </c>
      <c r="AW202" s="14" t="s">
        <v>35</v>
      </c>
      <c r="AX202" s="14" t="s">
        <v>78</v>
      </c>
      <c r="AY202" s="252" t="s">
        <v>123</v>
      </c>
    </row>
    <row r="203" s="15" customFormat="1">
      <c r="A203" s="15"/>
      <c r="B203" s="253"/>
      <c r="C203" s="254"/>
      <c r="D203" s="227" t="s">
        <v>134</v>
      </c>
      <c r="E203" s="255" t="s">
        <v>1</v>
      </c>
      <c r="F203" s="256" t="s">
        <v>137</v>
      </c>
      <c r="G203" s="254"/>
      <c r="H203" s="257">
        <v>258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3" t="s">
        <v>134</v>
      </c>
      <c r="AU203" s="263" t="s">
        <v>88</v>
      </c>
      <c r="AV203" s="15" t="s">
        <v>130</v>
      </c>
      <c r="AW203" s="15" t="s">
        <v>35</v>
      </c>
      <c r="AX203" s="15" t="s">
        <v>86</v>
      </c>
      <c r="AY203" s="263" t="s">
        <v>123</v>
      </c>
    </row>
    <row r="204" s="2" customFormat="1" ht="16.5" customHeight="1">
      <c r="A204" s="38"/>
      <c r="B204" s="39"/>
      <c r="C204" s="214" t="s">
        <v>8</v>
      </c>
      <c r="D204" s="214" t="s">
        <v>125</v>
      </c>
      <c r="E204" s="215" t="s">
        <v>209</v>
      </c>
      <c r="F204" s="216" t="s">
        <v>210</v>
      </c>
      <c r="G204" s="217" t="s">
        <v>128</v>
      </c>
      <c r="H204" s="218">
        <v>1677</v>
      </c>
      <c r="I204" s="219"/>
      <c r="J204" s="220">
        <f>ROUND(I204*H204,2)</f>
        <v>0</v>
      </c>
      <c r="K204" s="216" t="s">
        <v>129</v>
      </c>
      <c r="L204" s="44"/>
      <c r="M204" s="221" t="s">
        <v>1</v>
      </c>
      <c r="N204" s="222" t="s">
        <v>43</v>
      </c>
      <c r="O204" s="91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5" t="s">
        <v>130</v>
      </c>
      <c r="AT204" s="225" t="s">
        <v>125</v>
      </c>
      <c r="AU204" s="225" t="s">
        <v>88</v>
      </c>
      <c r="AY204" s="17" t="s">
        <v>123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7" t="s">
        <v>86</v>
      </c>
      <c r="BK204" s="226">
        <f>ROUND(I204*H204,2)</f>
        <v>0</v>
      </c>
      <c r="BL204" s="17" t="s">
        <v>130</v>
      </c>
      <c r="BM204" s="225" t="s">
        <v>211</v>
      </c>
    </row>
    <row r="205" s="2" customFormat="1">
      <c r="A205" s="38"/>
      <c r="B205" s="39"/>
      <c r="C205" s="40"/>
      <c r="D205" s="227" t="s">
        <v>132</v>
      </c>
      <c r="E205" s="40"/>
      <c r="F205" s="228" t="s">
        <v>212</v>
      </c>
      <c r="G205" s="40"/>
      <c r="H205" s="40"/>
      <c r="I205" s="229"/>
      <c r="J205" s="40"/>
      <c r="K205" s="40"/>
      <c r="L205" s="44"/>
      <c r="M205" s="230"/>
      <c r="N205" s="231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132</v>
      </c>
      <c r="AU205" s="17" t="s">
        <v>88</v>
      </c>
    </row>
    <row r="206" s="13" customFormat="1">
      <c r="A206" s="13"/>
      <c r="B206" s="232"/>
      <c r="C206" s="233"/>
      <c r="D206" s="227" t="s">
        <v>134</v>
      </c>
      <c r="E206" s="234" t="s">
        <v>1</v>
      </c>
      <c r="F206" s="235" t="s">
        <v>186</v>
      </c>
      <c r="G206" s="233"/>
      <c r="H206" s="234" t="s">
        <v>1</v>
      </c>
      <c r="I206" s="236"/>
      <c r="J206" s="233"/>
      <c r="K206" s="233"/>
      <c r="L206" s="237"/>
      <c r="M206" s="238"/>
      <c r="N206" s="239"/>
      <c r="O206" s="239"/>
      <c r="P206" s="239"/>
      <c r="Q206" s="239"/>
      <c r="R206" s="239"/>
      <c r="S206" s="239"/>
      <c r="T206" s="24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1" t="s">
        <v>134</v>
      </c>
      <c r="AU206" s="241" t="s">
        <v>88</v>
      </c>
      <c r="AV206" s="13" t="s">
        <v>86</v>
      </c>
      <c r="AW206" s="13" t="s">
        <v>35</v>
      </c>
      <c r="AX206" s="13" t="s">
        <v>78</v>
      </c>
      <c r="AY206" s="241" t="s">
        <v>123</v>
      </c>
    </row>
    <row r="207" s="14" customFormat="1">
      <c r="A207" s="14"/>
      <c r="B207" s="242"/>
      <c r="C207" s="243"/>
      <c r="D207" s="227" t="s">
        <v>134</v>
      </c>
      <c r="E207" s="244" t="s">
        <v>1</v>
      </c>
      <c r="F207" s="245" t="s">
        <v>213</v>
      </c>
      <c r="G207" s="243"/>
      <c r="H207" s="246">
        <v>1290</v>
      </c>
      <c r="I207" s="247"/>
      <c r="J207" s="243"/>
      <c r="K207" s="243"/>
      <c r="L207" s="248"/>
      <c r="M207" s="249"/>
      <c r="N207" s="250"/>
      <c r="O207" s="250"/>
      <c r="P207" s="250"/>
      <c r="Q207" s="250"/>
      <c r="R207" s="250"/>
      <c r="S207" s="250"/>
      <c r="T207" s="25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2" t="s">
        <v>134</v>
      </c>
      <c r="AU207" s="252" t="s">
        <v>88</v>
      </c>
      <c r="AV207" s="14" t="s">
        <v>88</v>
      </c>
      <c r="AW207" s="14" t="s">
        <v>35</v>
      </c>
      <c r="AX207" s="14" t="s">
        <v>78</v>
      </c>
      <c r="AY207" s="252" t="s">
        <v>123</v>
      </c>
    </row>
    <row r="208" s="14" customFormat="1">
      <c r="A208" s="14"/>
      <c r="B208" s="242"/>
      <c r="C208" s="243"/>
      <c r="D208" s="227" t="s">
        <v>134</v>
      </c>
      <c r="E208" s="244" t="s">
        <v>1</v>
      </c>
      <c r="F208" s="245" t="s">
        <v>214</v>
      </c>
      <c r="G208" s="243"/>
      <c r="H208" s="246">
        <v>387</v>
      </c>
      <c r="I208" s="247"/>
      <c r="J208" s="243"/>
      <c r="K208" s="243"/>
      <c r="L208" s="248"/>
      <c r="M208" s="249"/>
      <c r="N208" s="250"/>
      <c r="O208" s="250"/>
      <c r="P208" s="250"/>
      <c r="Q208" s="250"/>
      <c r="R208" s="250"/>
      <c r="S208" s="250"/>
      <c r="T208" s="251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2" t="s">
        <v>134</v>
      </c>
      <c r="AU208" s="252" t="s">
        <v>88</v>
      </c>
      <c r="AV208" s="14" t="s">
        <v>88</v>
      </c>
      <c r="AW208" s="14" t="s">
        <v>35</v>
      </c>
      <c r="AX208" s="14" t="s">
        <v>78</v>
      </c>
      <c r="AY208" s="252" t="s">
        <v>123</v>
      </c>
    </row>
    <row r="209" s="15" customFormat="1">
      <c r="A209" s="15"/>
      <c r="B209" s="253"/>
      <c r="C209" s="254"/>
      <c r="D209" s="227" t="s">
        <v>134</v>
      </c>
      <c r="E209" s="255" t="s">
        <v>1</v>
      </c>
      <c r="F209" s="256" t="s">
        <v>137</v>
      </c>
      <c r="G209" s="254"/>
      <c r="H209" s="257">
        <v>1677</v>
      </c>
      <c r="I209" s="258"/>
      <c r="J209" s="254"/>
      <c r="K209" s="254"/>
      <c r="L209" s="259"/>
      <c r="M209" s="260"/>
      <c r="N209" s="261"/>
      <c r="O209" s="261"/>
      <c r="P209" s="261"/>
      <c r="Q209" s="261"/>
      <c r="R209" s="261"/>
      <c r="S209" s="261"/>
      <c r="T209" s="262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3" t="s">
        <v>134</v>
      </c>
      <c r="AU209" s="263" t="s">
        <v>88</v>
      </c>
      <c r="AV209" s="15" t="s">
        <v>130</v>
      </c>
      <c r="AW209" s="15" t="s">
        <v>35</v>
      </c>
      <c r="AX209" s="15" t="s">
        <v>86</v>
      </c>
      <c r="AY209" s="263" t="s">
        <v>123</v>
      </c>
    </row>
    <row r="210" s="2" customFormat="1" ht="21.75" customHeight="1">
      <c r="A210" s="38"/>
      <c r="B210" s="39"/>
      <c r="C210" s="214" t="s">
        <v>215</v>
      </c>
      <c r="D210" s="214" t="s">
        <v>125</v>
      </c>
      <c r="E210" s="215" t="s">
        <v>216</v>
      </c>
      <c r="F210" s="216" t="s">
        <v>217</v>
      </c>
      <c r="G210" s="217" t="s">
        <v>128</v>
      </c>
      <c r="H210" s="218">
        <v>1290</v>
      </c>
      <c r="I210" s="219"/>
      <c r="J210" s="220">
        <f>ROUND(I210*H210,2)</f>
        <v>0</v>
      </c>
      <c r="K210" s="216" t="s">
        <v>129</v>
      </c>
      <c r="L210" s="44"/>
      <c r="M210" s="221" t="s">
        <v>1</v>
      </c>
      <c r="N210" s="222" t="s">
        <v>43</v>
      </c>
      <c r="O210" s="91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5" t="s">
        <v>130</v>
      </c>
      <c r="AT210" s="225" t="s">
        <v>125</v>
      </c>
      <c r="AU210" s="225" t="s">
        <v>88</v>
      </c>
      <c r="AY210" s="17" t="s">
        <v>123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7" t="s">
        <v>86</v>
      </c>
      <c r="BK210" s="226">
        <f>ROUND(I210*H210,2)</f>
        <v>0</v>
      </c>
      <c r="BL210" s="17" t="s">
        <v>130</v>
      </c>
      <c r="BM210" s="225" t="s">
        <v>218</v>
      </c>
    </row>
    <row r="211" s="2" customFormat="1">
      <c r="A211" s="38"/>
      <c r="B211" s="39"/>
      <c r="C211" s="40"/>
      <c r="D211" s="227" t="s">
        <v>132</v>
      </c>
      <c r="E211" s="40"/>
      <c r="F211" s="228" t="s">
        <v>219</v>
      </c>
      <c r="G211" s="40"/>
      <c r="H211" s="40"/>
      <c r="I211" s="229"/>
      <c r="J211" s="40"/>
      <c r="K211" s="40"/>
      <c r="L211" s="44"/>
      <c r="M211" s="230"/>
      <c r="N211" s="231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132</v>
      </c>
      <c r="AU211" s="17" t="s">
        <v>88</v>
      </c>
    </row>
    <row r="212" s="13" customFormat="1">
      <c r="A212" s="13"/>
      <c r="B212" s="232"/>
      <c r="C212" s="233"/>
      <c r="D212" s="227" t="s">
        <v>134</v>
      </c>
      <c r="E212" s="234" t="s">
        <v>1</v>
      </c>
      <c r="F212" s="235" t="s">
        <v>186</v>
      </c>
      <c r="G212" s="233"/>
      <c r="H212" s="234" t="s">
        <v>1</v>
      </c>
      <c r="I212" s="236"/>
      <c r="J212" s="233"/>
      <c r="K212" s="233"/>
      <c r="L212" s="237"/>
      <c r="M212" s="238"/>
      <c r="N212" s="239"/>
      <c r="O212" s="239"/>
      <c r="P212" s="239"/>
      <c r="Q212" s="239"/>
      <c r="R212" s="239"/>
      <c r="S212" s="239"/>
      <c r="T212" s="24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1" t="s">
        <v>134</v>
      </c>
      <c r="AU212" s="241" t="s">
        <v>88</v>
      </c>
      <c r="AV212" s="13" t="s">
        <v>86</v>
      </c>
      <c r="AW212" s="13" t="s">
        <v>35</v>
      </c>
      <c r="AX212" s="13" t="s">
        <v>78</v>
      </c>
      <c r="AY212" s="241" t="s">
        <v>123</v>
      </c>
    </row>
    <row r="213" s="14" customFormat="1">
      <c r="A213" s="14"/>
      <c r="B213" s="242"/>
      <c r="C213" s="243"/>
      <c r="D213" s="227" t="s">
        <v>134</v>
      </c>
      <c r="E213" s="244" t="s">
        <v>1</v>
      </c>
      <c r="F213" s="245" t="s">
        <v>213</v>
      </c>
      <c r="G213" s="243"/>
      <c r="H213" s="246">
        <v>1290</v>
      </c>
      <c r="I213" s="247"/>
      <c r="J213" s="243"/>
      <c r="K213" s="243"/>
      <c r="L213" s="248"/>
      <c r="M213" s="249"/>
      <c r="N213" s="250"/>
      <c r="O213" s="250"/>
      <c r="P213" s="250"/>
      <c r="Q213" s="250"/>
      <c r="R213" s="250"/>
      <c r="S213" s="250"/>
      <c r="T213" s="25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2" t="s">
        <v>134</v>
      </c>
      <c r="AU213" s="252" t="s">
        <v>88</v>
      </c>
      <c r="AV213" s="14" t="s">
        <v>88</v>
      </c>
      <c r="AW213" s="14" t="s">
        <v>35</v>
      </c>
      <c r="AX213" s="14" t="s">
        <v>78</v>
      </c>
      <c r="AY213" s="252" t="s">
        <v>123</v>
      </c>
    </row>
    <row r="214" s="15" customFormat="1">
      <c r="A214" s="15"/>
      <c r="B214" s="253"/>
      <c r="C214" s="254"/>
      <c r="D214" s="227" t="s">
        <v>134</v>
      </c>
      <c r="E214" s="255" t="s">
        <v>1</v>
      </c>
      <c r="F214" s="256" t="s">
        <v>137</v>
      </c>
      <c r="G214" s="254"/>
      <c r="H214" s="257">
        <v>1290</v>
      </c>
      <c r="I214" s="258"/>
      <c r="J214" s="254"/>
      <c r="K214" s="254"/>
      <c r="L214" s="259"/>
      <c r="M214" s="260"/>
      <c r="N214" s="261"/>
      <c r="O214" s="261"/>
      <c r="P214" s="261"/>
      <c r="Q214" s="261"/>
      <c r="R214" s="261"/>
      <c r="S214" s="261"/>
      <c r="T214" s="262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3" t="s">
        <v>134</v>
      </c>
      <c r="AU214" s="263" t="s">
        <v>88</v>
      </c>
      <c r="AV214" s="15" t="s">
        <v>130</v>
      </c>
      <c r="AW214" s="15" t="s">
        <v>35</v>
      </c>
      <c r="AX214" s="15" t="s">
        <v>86</v>
      </c>
      <c r="AY214" s="263" t="s">
        <v>123</v>
      </c>
    </row>
    <row r="215" s="12" customFormat="1" ht="22.8" customHeight="1">
      <c r="A215" s="12"/>
      <c r="B215" s="198"/>
      <c r="C215" s="199"/>
      <c r="D215" s="200" t="s">
        <v>77</v>
      </c>
      <c r="E215" s="212" t="s">
        <v>181</v>
      </c>
      <c r="F215" s="212" t="s">
        <v>220</v>
      </c>
      <c r="G215" s="199"/>
      <c r="H215" s="199"/>
      <c r="I215" s="202"/>
      <c r="J215" s="213">
        <f>BK215</f>
        <v>0</v>
      </c>
      <c r="K215" s="199"/>
      <c r="L215" s="204"/>
      <c r="M215" s="205"/>
      <c r="N215" s="206"/>
      <c r="O215" s="206"/>
      <c r="P215" s="207">
        <f>SUM(P216:P221)</f>
        <v>0</v>
      </c>
      <c r="Q215" s="206"/>
      <c r="R215" s="207">
        <f>SUM(R216:R221)</f>
        <v>1.4637600000000002</v>
      </c>
      <c r="S215" s="206"/>
      <c r="T215" s="208">
        <f>SUM(T216:T221)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9" t="s">
        <v>86</v>
      </c>
      <c r="AT215" s="210" t="s">
        <v>77</v>
      </c>
      <c r="AU215" s="210" t="s">
        <v>86</v>
      </c>
      <c r="AY215" s="209" t="s">
        <v>123</v>
      </c>
      <c r="BK215" s="211">
        <f>SUM(BK216:BK221)</f>
        <v>0</v>
      </c>
    </row>
    <row r="216" s="2" customFormat="1" ht="16.5" customHeight="1">
      <c r="A216" s="38"/>
      <c r="B216" s="39"/>
      <c r="C216" s="214" t="s">
        <v>221</v>
      </c>
      <c r="D216" s="214" t="s">
        <v>125</v>
      </c>
      <c r="E216" s="215" t="s">
        <v>222</v>
      </c>
      <c r="F216" s="216" t="s">
        <v>223</v>
      </c>
      <c r="G216" s="217" t="s">
        <v>224</v>
      </c>
      <c r="H216" s="218">
        <v>2</v>
      </c>
      <c r="I216" s="219"/>
      <c r="J216" s="220">
        <f>ROUND(I216*H216,2)</f>
        <v>0</v>
      </c>
      <c r="K216" s="216" t="s">
        <v>225</v>
      </c>
      <c r="L216" s="44"/>
      <c r="M216" s="221" t="s">
        <v>1</v>
      </c>
      <c r="N216" s="222" t="s">
        <v>43</v>
      </c>
      <c r="O216" s="91"/>
      <c r="P216" s="223">
        <f>O216*H216</f>
        <v>0</v>
      </c>
      <c r="Q216" s="223">
        <v>0.42080000000000001</v>
      </c>
      <c r="R216" s="223">
        <f>Q216*H216</f>
        <v>0.84160000000000001</v>
      </c>
      <c r="S216" s="223">
        <v>0</v>
      </c>
      <c r="T216" s="224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5" t="s">
        <v>130</v>
      </c>
      <c r="AT216" s="225" t="s">
        <v>125</v>
      </c>
      <c r="AU216" s="225" t="s">
        <v>88</v>
      </c>
      <c r="AY216" s="17" t="s">
        <v>123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7" t="s">
        <v>86</v>
      </c>
      <c r="BK216" s="226">
        <f>ROUND(I216*H216,2)</f>
        <v>0</v>
      </c>
      <c r="BL216" s="17" t="s">
        <v>130</v>
      </c>
      <c r="BM216" s="225" t="s">
        <v>226</v>
      </c>
    </row>
    <row r="217" s="2" customFormat="1">
      <c r="A217" s="38"/>
      <c r="B217" s="39"/>
      <c r="C217" s="40"/>
      <c r="D217" s="227" t="s">
        <v>132</v>
      </c>
      <c r="E217" s="40"/>
      <c r="F217" s="228" t="s">
        <v>223</v>
      </c>
      <c r="G217" s="40"/>
      <c r="H217" s="40"/>
      <c r="I217" s="229"/>
      <c r="J217" s="40"/>
      <c r="K217" s="40"/>
      <c r="L217" s="44"/>
      <c r="M217" s="230"/>
      <c r="N217" s="231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132</v>
      </c>
      <c r="AU217" s="17" t="s">
        <v>88</v>
      </c>
    </row>
    <row r="218" s="14" customFormat="1">
      <c r="A218" s="14"/>
      <c r="B218" s="242"/>
      <c r="C218" s="243"/>
      <c r="D218" s="227" t="s">
        <v>134</v>
      </c>
      <c r="E218" s="244" t="s">
        <v>1</v>
      </c>
      <c r="F218" s="245" t="s">
        <v>88</v>
      </c>
      <c r="G218" s="243"/>
      <c r="H218" s="246">
        <v>2</v>
      </c>
      <c r="I218" s="247"/>
      <c r="J218" s="243"/>
      <c r="K218" s="243"/>
      <c r="L218" s="248"/>
      <c r="M218" s="249"/>
      <c r="N218" s="250"/>
      <c r="O218" s="250"/>
      <c r="P218" s="250"/>
      <c r="Q218" s="250"/>
      <c r="R218" s="250"/>
      <c r="S218" s="250"/>
      <c r="T218" s="251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2" t="s">
        <v>134</v>
      </c>
      <c r="AU218" s="252" t="s">
        <v>88</v>
      </c>
      <c r="AV218" s="14" t="s">
        <v>88</v>
      </c>
      <c r="AW218" s="14" t="s">
        <v>35</v>
      </c>
      <c r="AX218" s="14" t="s">
        <v>86</v>
      </c>
      <c r="AY218" s="252" t="s">
        <v>123</v>
      </c>
    </row>
    <row r="219" s="2" customFormat="1" ht="21.75" customHeight="1">
      <c r="A219" s="38"/>
      <c r="B219" s="39"/>
      <c r="C219" s="214" t="s">
        <v>227</v>
      </c>
      <c r="D219" s="214" t="s">
        <v>125</v>
      </c>
      <c r="E219" s="215" t="s">
        <v>228</v>
      </c>
      <c r="F219" s="216" t="s">
        <v>229</v>
      </c>
      <c r="G219" s="217" t="s">
        <v>224</v>
      </c>
      <c r="H219" s="218">
        <v>2</v>
      </c>
      <c r="I219" s="219"/>
      <c r="J219" s="220">
        <f>ROUND(I219*H219,2)</f>
        <v>0</v>
      </c>
      <c r="K219" s="216" t="s">
        <v>225</v>
      </c>
      <c r="L219" s="44"/>
      <c r="M219" s="221" t="s">
        <v>1</v>
      </c>
      <c r="N219" s="222" t="s">
        <v>43</v>
      </c>
      <c r="O219" s="91"/>
      <c r="P219" s="223">
        <f>O219*H219</f>
        <v>0</v>
      </c>
      <c r="Q219" s="223">
        <v>0.31108000000000002</v>
      </c>
      <c r="R219" s="223">
        <f>Q219*H219</f>
        <v>0.62216000000000005</v>
      </c>
      <c r="S219" s="223">
        <v>0</v>
      </c>
      <c r="T219" s="224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5" t="s">
        <v>130</v>
      </c>
      <c r="AT219" s="225" t="s">
        <v>125</v>
      </c>
      <c r="AU219" s="225" t="s">
        <v>88</v>
      </c>
      <c r="AY219" s="17" t="s">
        <v>123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7" t="s">
        <v>86</v>
      </c>
      <c r="BK219" s="226">
        <f>ROUND(I219*H219,2)</f>
        <v>0</v>
      </c>
      <c r="BL219" s="17" t="s">
        <v>130</v>
      </c>
      <c r="BM219" s="225" t="s">
        <v>230</v>
      </c>
    </row>
    <row r="220" s="2" customFormat="1">
      <c r="A220" s="38"/>
      <c r="B220" s="39"/>
      <c r="C220" s="40"/>
      <c r="D220" s="227" t="s">
        <v>132</v>
      </c>
      <c r="E220" s="40"/>
      <c r="F220" s="228" t="s">
        <v>231</v>
      </c>
      <c r="G220" s="40"/>
      <c r="H220" s="40"/>
      <c r="I220" s="229"/>
      <c r="J220" s="40"/>
      <c r="K220" s="40"/>
      <c r="L220" s="44"/>
      <c r="M220" s="230"/>
      <c r="N220" s="231"/>
      <c r="O220" s="91"/>
      <c r="P220" s="91"/>
      <c r="Q220" s="91"/>
      <c r="R220" s="91"/>
      <c r="S220" s="91"/>
      <c r="T220" s="92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132</v>
      </c>
      <c r="AU220" s="17" t="s">
        <v>88</v>
      </c>
    </row>
    <row r="221" s="14" customFormat="1">
      <c r="A221" s="14"/>
      <c r="B221" s="242"/>
      <c r="C221" s="243"/>
      <c r="D221" s="227" t="s">
        <v>134</v>
      </c>
      <c r="E221" s="244" t="s">
        <v>1</v>
      </c>
      <c r="F221" s="245" t="s">
        <v>88</v>
      </c>
      <c r="G221" s="243"/>
      <c r="H221" s="246">
        <v>2</v>
      </c>
      <c r="I221" s="247"/>
      <c r="J221" s="243"/>
      <c r="K221" s="243"/>
      <c r="L221" s="248"/>
      <c r="M221" s="249"/>
      <c r="N221" s="250"/>
      <c r="O221" s="250"/>
      <c r="P221" s="250"/>
      <c r="Q221" s="250"/>
      <c r="R221" s="250"/>
      <c r="S221" s="250"/>
      <c r="T221" s="25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2" t="s">
        <v>134</v>
      </c>
      <c r="AU221" s="252" t="s">
        <v>88</v>
      </c>
      <c r="AV221" s="14" t="s">
        <v>88</v>
      </c>
      <c r="AW221" s="14" t="s">
        <v>35</v>
      </c>
      <c r="AX221" s="14" t="s">
        <v>86</v>
      </c>
      <c r="AY221" s="252" t="s">
        <v>123</v>
      </c>
    </row>
    <row r="222" s="12" customFormat="1" ht="22.8" customHeight="1">
      <c r="A222" s="12"/>
      <c r="B222" s="198"/>
      <c r="C222" s="199"/>
      <c r="D222" s="200" t="s">
        <v>77</v>
      </c>
      <c r="E222" s="212" t="s">
        <v>190</v>
      </c>
      <c r="F222" s="212" t="s">
        <v>232</v>
      </c>
      <c r="G222" s="199"/>
      <c r="H222" s="199"/>
      <c r="I222" s="202"/>
      <c r="J222" s="213">
        <f>BK222</f>
        <v>0</v>
      </c>
      <c r="K222" s="199"/>
      <c r="L222" s="204"/>
      <c r="M222" s="205"/>
      <c r="N222" s="206"/>
      <c r="O222" s="206"/>
      <c r="P222" s="207">
        <f>SUM(P223:P250)</f>
        <v>0</v>
      </c>
      <c r="Q222" s="206"/>
      <c r="R222" s="207">
        <f>SUM(R223:R250)</f>
        <v>14.031480000000002</v>
      </c>
      <c r="S222" s="206"/>
      <c r="T222" s="208">
        <f>SUM(T223:T250)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9" t="s">
        <v>86</v>
      </c>
      <c r="AT222" s="210" t="s">
        <v>77</v>
      </c>
      <c r="AU222" s="210" t="s">
        <v>86</v>
      </c>
      <c r="AY222" s="209" t="s">
        <v>123</v>
      </c>
      <c r="BK222" s="211">
        <f>SUM(BK223:BK250)</f>
        <v>0</v>
      </c>
    </row>
    <row r="223" s="2" customFormat="1" ht="16.5" customHeight="1">
      <c r="A223" s="38"/>
      <c r="B223" s="39"/>
      <c r="C223" s="214" t="s">
        <v>233</v>
      </c>
      <c r="D223" s="214" t="s">
        <v>125</v>
      </c>
      <c r="E223" s="215" t="s">
        <v>234</v>
      </c>
      <c r="F223" s="216" t="s">
        <v>235</v>
      </c>
      <c r="G223" s="217" t="s">
        <v>153</v>
      </c>
      <c r="H223" s="218">
        <v>59</v>
      </c>
      <c r="I223" s="219"/>
      <c r="J223" s="220">
        <f>ROUND(I223*H223,2)</f>
        <v>0</v>
      </c>
      <c r="K223" s="216" t="s">
        <v>129</v>
      </c>
      <c r="L223" s="44"/>
      <c r="M223" s="221" t="s">
        <v>1</v>
      </c>
      <c r="N223" s="222" t="s">
        <v>43</v>
      </c>
      <c r="O223" s="91"/>
      <c r="P223" s="223">
        <f>O223*H223</f>
        <v>0</v>
      </c>
      <c r="Q223" s="223">
        <v>0.15540000000000001</v>
      </c>
      <c r="R223" s="223">
        <f>Q223*H223</f>
        <v>9.1686000000000014</v>
      </c>
      <c r="S223" s="223">
        <v>0</v>
      </c>
      <c r="T223" s="224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5" t="s">
        <v>130</v>
      </c>
      <c r="AT223" s="225" t="s">
        <v>125</v>
      </c>
      <c r="AU223" s="225" t="s">
        <v>88</v>
      </c>
      <c r="AY223" s="17" t="s">
        <v>123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7" t="s">
        <v>86</v>
      </c>
      <c r="BK223" s="226">
        <f>ROUND(I223*H223,2)</f>
        <v>0</v>
      </c>
      <c r="BL223" s="17" t="s">
        <v>130</v>
      </c>
      <c r="BM223" s="225" t="s">
        <v>236</v>
      </c>
    </row>
    <row r="224" s="2" customFormat="1">
      <c r="A224" s="38"/>
      <c r="B224" s="39"/>
      <c r="C224" s="40"/>
      <c r="D224" s="227" t="s">
        <v>132</v>
      </c>
      <c r="E224" s="40"/>
      <c r="F224" s="228" t="s">
        <v>237</v>
      </c>
      <c r="G224" s="40"/>
      <c r="H224" s="40"/>
      <c r="I224" s="229"/>
      <c r="J224" s="40"/>
      <c r="K224" s="40"/>
      <c r="L224" s="44"/>
      <c r="M224" s="230"/>
      <c r="N224" s="231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132</v>
      </c>
      <c r="AU224" s="17" t="s">
        <v>88</v>
      </c>
    </row>
    <row r="225" s="13" customFormat="1">
      <c r="A225" s="13"/>
      <c r="B225" s="232"/>
      <c r="C225" s="233"/>
      <c r="D225" s="227" t="s">
        <v>134</v>
      </c>
      <c r="E225" s="234" t="s">
        <v>1</v>
      </c>
      <c r="F225" s="235" t="s">
        <v>186</v>
      </c>
      <c r="G225" s="233"/>
      <c r="H225" s="234" t="s">
        <v>1</v>
      </c>
      <c r="I225" s="236"/>
      <c r="J225" s="233"/>
      <c r="K225" s="233"/>
      <c r="L225" s="237"/>
      <c r="M225" s="238"/>
      <c r="N225" s="239"/>
      <c r="O225" s="239"/>
      <c r="P225" s="239"/>
      <c r="Q225" s="239"/>
      <c r="R225" s="239"/>
      <c r="S225" s="239"/>
      <c r="T225" s="24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1" t="s">
        <v>134</v>
      </c>
      <c r="AU225" s="241" t="s">
        <v>88</v>
      </c>
      <c r="AV225" s="13" t="s">
        <v>86</v>
      </c>
      <c r="AW225" s="13" t="s">
        <v>35</v>
      </c>
      <c r="AX225" s="13" t="s">
        <v>78</v>
      </c>
      <c r="AY225" s="241" t="s">
        <v>123</v>
      </c>
    </row>
    <row r="226" s="14" customFormat="1">
      <c r="A226" s="14"/>
      <c r="B226" s="242"/>
      <c r="C226" s="243"/>
      <c r="D226" s="227" t="s">
        <v>134</v>
      </c>
      <c r="E226" s="244" t="s">
        <v>1</v>
      </c>
      <c r="F226" s="245" t="s">
        <v>238</v>
      </c>
      <c r="G226" s="243"/>
      <c r="H226" s="246">
        <v>59</v>
      </c>
      <c r="I226" s="247"/>
      <c r="J226" s="243"/>
      <c r="K226" s="243"/>
      <c r="L226" s="248"/>
      <c r="M226" s="249"/>
      <c r="N226" s="250"/>
      <c r="O226" s="250"/>
      <c r="P226" s="250"/>
      <c r="Q226" s="250"/>
      <c r="R226" s="250"/>
      <c r="S226" s="250"/>
      <c r="T226" s="251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2" t="s">
        <v>134</v>
      </c>
      <c r="AU226" s="252" t="s">
        <v>88</v>
      </c>
      <c r="AV226" s="14" t="s">
        <v>88</v>
      </c>
      <c r="AW226" s="14" t="s">
        <v>35</v>
      </c>
      <c r="AX226" s="14" t="s">
        <v>78</v>
      </c>
      <c r="AY226" s="252" t="s">
        <v>123</v>
      </c>
    </row>
    <row r="227" s="15" customFormat="1">
      <c r="A227" s="15"/>
      <c r="B227" s="253"/>
      <c r="C227" s="254"/>
      <c r="D227" s="227" t="s">
        <v>134</v>
      </c>
      <c r="E227" s="255" t="s">
        <v>1</v>
      </c>
      <c r="F227" s="256" t="s">
        <v>137</v>
      </c>
      <c r="G227" s="254"/>
      <c r="H227" s="257">
        <v>59</v>
      </c>
      <c r="I227" s="258"/>
      <c r="J227" s="254"/>
      <c r="K227" s="254"/>
      <c r="L227" s="259"/>
      <c r="M227" s="260"/>
      <c r="N227" s="261"/>
      <c r="O227" s="261"/>
      <c r="P227" s="261"/>
      <c r="Q227" s="261"/>
      <c r="R227" s="261"/>
      <c r="S227" s="261"/>
      <c r="T227" s="262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3" t="s">
        <v>134</v>
      </c>
      <c r="AU227" s="263" t="s">
        <v>88</v>
      </c>
      <c r="AV227" s="15" t="s">
        <v>130</v>
      </c>
      <c r="AW227" s="15" t="s">
        <v>35</v>
      </c>
      <c r="AX227" s="15" t="s">
        <v>86</v>
      </c>
      <c r="AY227" s="263" t="s">
        <v>123</v>
      </c>
    </row>
    <row r="228" s="2" customFormat="1" ht="16.5" customHeight="1">
      <c r="A228" s="38"/>
      <c r="B228" s="39"/>
      <c r="C228" s="264" t="s">
        <v>239</v>
      </c>
      <c r="D228" s="264" t="s">
        <v>240</v>
      </c>
      <c r="E228" s="265" t="s">
        <v>241</v>
      </c>
      <c r="F228" s="266" t="s">
        <v>242</v>
      </c>
      <c r="G228" s="267" t="s">
        <v>153</v>
      </c>
      <c r="H228" s="268">
        <v>27.539999999999999</v>
      </c>
      <c r="I228" s="269"/>
      <c r="J228" s="270">
        <f>ROUND(I228*H228,2)</f>
        <v>0</v>
      </c>
      <c r="K228" s="266" t="s">
        <v>129</v>
      </c>
      <c r="L228" s="271"/>
      <c r="M228" s="272" t="s">
        <v>1</v>
      </c>
      <c r="N228" s="273" t="s">
        <v>43</v>
      </c>
      <c r="O228" s="91"/>
      <c r="P228" s="223">
        <f>O228*H228</f>
        <v>0</v>
      </c>
      <c r="Q228" s="223">
        <v>0.055</v>
      </c>
      <c r="R228" s="223">
        <f>Q228*H228</f>
        <v>1.5146999999999999</v>
      </c>
      <c r="S228" s="223">
        <v>0</v>
      </c>
      <c r="T228" s="224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5" t="s">
        <v>181</v>
      </c>
      <c r="AT228" s="225" t="s">
        <v>240</v>
      </c>
      <c r="AU228" s="225" t="s">
        <v>88</v>
      </c>
      <c r="AY228" s="17" t="s">
        <v>123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7" t="s">
        <v>86</v>
      </c>
      <c r="BK228" s="226">
        <f>ROUND(I228*H228,2)</f>
        <v>0</v>
      </c>
      <c r="BL228" s="17" t="s">
        <v>130</v>
      </c>
      <c r="BM228" s="225" t="s">
        <v>243</v>
      </c>
    </row>
    <row r="229" s="2" customFormat="1">
      <c r="A229" s="38"/>
      <c r="B229" s="39"/>
      <c r="C229" s="40"/>
      <c r="D229" s="227" t="s">
        <v>132</v>
      </c>
      <c r="E229" s="40"/>
      <c r="F229" s="228" t="s">
        <v>242</v>
      </c>
      <c r="G229" s="40"/>
      <c r="H229" s="40"/>
      <c r="I229" s="229"/>
      <c r="J229" s="40"/>
      <c r="K229" s="40"/>
      <c r="L229" s="44"/>
      <c r="M229" s="230"/>
      <c r="N229" s="231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132</v>
      </c>
      <c r="AU229" s="17" t="s">
        <v>88</v>
      </c>
    </row>
    <row r="230" s="14" customFormat="1">
      <c r="A230" s="14"/>
      <c r="B230" s="242"/>
      <c r="C230" s="243"/>
      <c r="D230" s="227" t="s">
        <v>134</v>
      </c>
      <c r="E230" s="244" t="s">
        <v>1</v>
      </c>
      <c r="F230" s="245" t="s">
        <v>244</v>
      </c>
      <c r="G230" s="243"/>
      <c r="H230" s="246">
        <v>27</v>
      </c>
      <c r="I230" s="247"/>
      <c r="J230" s="243"/>
      <c r="K230" s="243"/>
      <c r="L230" s="248"/>
      <c r="M230" s="249"/>
      <c r="N230" s="250"/>
      <c r="O230" s="250"/>
      <c r="P230" s="250"/>
      <c r="Q230" s="250"/>
      <c r="R230" s="250"/>
      <c r="S230" s="250"/>
      <c r="T230" s="251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2" t="s">
        <v>134</v>
      </c>
      <c r="AU230" s="252" t="s">
        <v>88</v>
      </c>
      <c r="AV230" s="14" t="s">
        <v>88</v>
      </c>
      <c r="AW230" s="14" t="s">
        <v>35</v>
      </c>
      <c r="AX230" s="14" t="s">
        <v>86</v>
      </c>
      <c r="AY230" s="252" t="s">
        <v>123</v>
      </c>
    </row>
    <row r="231" s="14" customFormat="1">
      <c r="A231" s="14"/>
      <c r="B231" s="242"/>
      <c r="C231" s="243"/>
      <c r="D231" s="227" t="s">
        <v>134</v>
      </c>
      <c r="E231" s="243"/>
      <c r="F231" s="245" t="s">
        <v>245</v>
      </c>
      <c r="G231" s="243"/>
      <c r="H231" s="246">
        <v>27.539999999999999</v>
      </c>
      <c r="I231" s="247"/>
      <c r="J231" s="243"/>
      <c r="K231" s="243"/>
      <c r="L231" s="248"/>
      <c r="M231" s="249"/>
      <c r="N231" s="250"/>
      <c r="O231" s="250"/>
      <c r="P231" s="250"/>
      <c r="Q231" s="250"/>
      <c r="R231" s="250"/>
      <c r="S231" s="250"/>
      <c r="T231" s="251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2" t="s">
        <v>134</v>
      </c>
      <c r="AU231" s="252" t="s">
        <v>88</v>
      </c>
      <c r="AV231" s="14" t="s">
        <v>88</v>
      </c>
      <c r="AW231" s="14" t="s">
        <v>4</v>
      </c>
      <c r="AX231" s="14" t="s">
        <v>86</v>
      </c>
      <c r="AY231" s="252" t="s">
        <v>123</v>
      </c>
    </row>
    <row r="232" s="2" customFormat="1" ht="16.5" customHeight="1">
      <c r="A232" s="38"/>
      <c r="B232" s="39"/>
      <c r="C232" s="264" t="s">
        <v>246</v>
      </c>
      <c r="D232" s="264" t="s">
        <v>240</v>
      </c>
      <c r="E232" s="265" t="s">
        <v>247</v>
      </c>
      <c r="F232" s="266" t="s">
        <v>248</v>
      </c>
      <c r="G232" s="267" t="s">
        <v>153</v>
      </c>
      <c r="H232" s="268">
        <v>32.640000000000001</v>
      </c>
      <c r="I232" s="269"/>
      <c r="J232" s="270">
        <f>ROUND(I232*H232,2)</f>
        <v>0</v>
      </c>
      <c r="K232" s="266" t="s">
        <v>129</v>
      </c>
      <c r="L232" s="271"/>
      <c r="M232" s="272" t="s">
        <v>1</v>
      </c>
      <c r="N232" s="273" t="s">
        <v>43</v>
      </c>
      <c r="O232" s="91"/>
      <c r="P232" s="223">
        <f>O232*H232</f>
        <v>0</v>
      </c>
      <c r="Q232" s="223">
        <v>0.10199999999999999</v>
      </c>
      <c r="R232" s="223">
        <f>Q232*H232</f>
        <v>3.3292799999999998</v>
      </c>
      <c r="S232" s="223">
        <v>0</v>
      </c>
      <c r="T232" s="224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5" t="s">
        <v>181</v>
      </c>
      <c r="AT232" s="225" t="s">
        <v>240</v>
      </c>
      <c r="AU232" s="225" t="s">
        <v>88</v>
      </c>
      <c r="AY232" s="17" t="s">
        <v>123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7" t="s">
        <v>86</v>
      </c>
      <c r="BK232" s="226">
        <f>ROUND(I232*H232,2)</f>
        <v>0</v>
      </c>
      <c r="BL232" s="17" t="s">
        <v>130</v>
      </c>
      <c r="BM232" s="225" t="s">
        <v>249</v>
      </c>
    </row>
    <row r="233" s="2" customFormat="1">
      <c r="A233" s="38"/>
      <c r="B233" s="39"/>
      <c r="C233" s="40"/>
      <c r="D233" s="227" t="s">
        <v>132</v>
      </c>
      <c r="E233" s="40"/>
      <c r="F233" s="228" t="s">
        <v>248</v>
      </c>
      <c r="G233" s="40"/>
      <c r="H233" s="40"/>
      <c r="I233" s="229"/>
      <c r="J233" s="40"/>
      <c r="K233" s="40"/>
      <c r="L233" s="44"/>
      <c r="M233" s="230"/>
      <c r="N233" s="231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132</v>
      </c>
      <c r="AU233" s="17" t="s">
        <v>88</v>
      </c>
    </row>
    <row r="234" s="14" customFormat="1">
      <c r="A234" s="14"/>
      <c r="B234" s="242"/>
      <c r="C234" s="243"/>
      <c r="D234" s="227" t="s">
        <v>134</v>
      </c>
      <c r="E234" s="244" t="s">
        <v>1</v>
      </c>
      <c r="F234" s="245" t="s">
        <v>250</v>
      </c>
      <c r="G234" s="243"/>
      <c r="H234" s="246">
        <v>32</v>
      </c>
      <c r="I234" s="247"/>
      <c r="J234" s="243"/>
      <c r="K234" s="243"/>
      <c r="L234" s="248"/>
      <c r="M234" s="249"/>
      <c r="N234" s="250"/>
      <c r="O234" s="250"/>
      <c r="P234" s="250"/>
      <c r="Q234" s="250"/>
      <c r="R234" s="250"/>
      <c r="S234" s="250"/>
      <c r="T234" s="251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2" t="s">
        <v>134</v>
      </c>
      <c r="AU234" s="252" t="s">
        <v>88</v>
      </c>
      <c r="AV234" s="14" t="s">
        <v>88</v>
      </c>
      <c r="AW234" s="14" t="s">
        <v>35</v>
      </c>
      <c r="AX234" s="14" t="s">
        <v>86</v>
      </c>
      <c r="AY234" s="252" t="s">
        <v>123</v>
      </c>
    </row>
    <row r="235" s="14" customFormat="1">
      <c r="A235" s="14"/>
      <c r="B235" s="242"/>
      <c r="C235" s="243"/>
      <c r="D235" s="227" t="s">
        <v>134</v>
      </c>
      <c r="E235" s="243"/>
      <c r="F235" s="245" t="s">
        <v>251</v>
      </c>
      <c r="G235" s="243"/>
      <c r="H235" s="246">
        <v>32.640000000000001</v>
      </c>
      <c r="I235" s="247"/>
      <c r="J235" s="243"/>
      <c r="K235" s="243"/>
      <c r="L235" s="248"/>
      <c r="M235" s="249"/>
      <c r="N235" s="250"/>
      <c r="O235" s="250"/>
      <c r="P235" s="250"/>
      <c r="Q235" s="250"/>
      <c r="R235" s="250"/>
      <c r="S235" s="250"/>
      <c r="T235" s="251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2" t="s">
        <v>134</v>
      </c>
      <c r="AU235" s="252" t="s">
        <v>88</v>
      </c>
      <c r="AV235" s="14" t="s">
        <v>88</v>
      </c>
      <c r="AW235" s="14" t="s">
        <v>4</v>
      </c>
      <c r="AX235" s="14" t="s">
        <v>86</v>
      </c>
      <c r="AY235" s="252" t="s">
        <v>123</v>
      </c>
    </row>
    <row r="236" s="2" customFormat="1" ht="16.5" customHeight="1">
      <c r="A236" s="38"/>
      <c r="B236" s="39"/>
      <c r="C236" s="214" t="s">
        <v>252</v>
      </c>
      <c r="D236" s="214" t="s">
        <v>125</v>
      </c>
      <c r="E236" s="215" t="s">
        <v>253</v>
      </c>
      <c r="F236" s="216" t="s">
        <v>254</v>
      </c>
      <c r="G236" s="217" t="s">
        <v>153</v>
      </c>
      <c r="H236" s="218">
        <v>31.5</v>
      </c>
      <c r="I236" s="219"/>
      <c r="J236" s="220">
        <f>ROUND(I236*H236,2)</f>
        <v>0</v>
      </c>
      <c r="K236" s="216" t="s">
        <v>129</v>
      </c>
      <c r="L236" s="44"/>
      <c r="M236" s="221" t="s">
        <v>1</v>
      </c>
      <c r="N236" s="222" t="s">
        <v>43</v>
      </c>
      <c r="O236" s="91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5" t="s">
        <v>130</v>
      </c>
      <c r="AT236" s="225" t="s">
        <v>125</v>
      </c>
      <c r="AU236" s="225" t="s">
        <v>88</v>
      </c>
      <c r="AY236" s="17" t="s">
        <v>123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7" t="s">
        <v>86</v>
      </c>
      <c r="BK236" s="226">
        <f>ROUND(I236*H236,2)</f>
        <v>0</v>
      </c>
      <c r="BL236" s="17" t="s">
        <v>130</v>
      </c>
      <c r="BM236" s="225" t="s">
        <v>255</v>
      </c>
    </row>
    <row r="237" s="2" customFormat="1">
      <c r="A237" s="38"/>
      <c r="B237" s="39"/>
      <c r="C237" s="40"/>
      <c r="D237" s="227" t="s">
        <v>132</v>
      </c>
      <c r="E237" s="40"/>
      <c r="F237" s="228" t="s">
        <v>256</v>
      </c>
      <c r="G237" s="40"/>
      <c r="H237" s="40"/>
      <c r="I237" s="229"/>
      <c r="J237" s="40"/>
      <c r="K237" s="40"/>
      <c r="L237" s="44"/>
      <c r="M237" s="230"/>
      <c r="N237" s="231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132</v>
      </c>
      <c r="AU237" s="17" t="s">
        <v>88</v>
      </c>
    </row>
    <row r="238" s="13" customFormat="1">
      <c r="A238" s="13"/>
      <c r="B238" s="232"/>
      <c r="C238" s="233"/>
      <c r="D238" s="227" t="s">
        <v>134</v>
      </c>
      <c r="E238" s="234" t="s">
        <v>1</v>
      </c>
      <c r="F238" s="235" t="s">
        <v>142</v>
      </c>
      <c r="G238" s="233"/>
      <c r="H238" s="234" t="s">
        <v>1</v>
      </c>
      <c r="I238" s="236"/>
      <c r="J238" s="233"/>
      <c r="K238" s="233"/>
      <c r="L238" s="237"/>
      <c r="M238" s="238"/>
      <c r="N238" s="239"/>
      <c r="O238" s="239"/>
      <c r="P238" s="239"/>
      <c r="Q238" s="239"/>
      <c r="R238" s="239"/>
      <c r="S238" s="239"/>
      <c r="T238" s="24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1" t="s">
        <v>134</v>
      </c>
      <c r="AU238" s="241" t="s">
        <v>88</v>
      </c>
      <c r="AV238" s="13" t="s">
        <v>86</v>
      </c>
      <c r="AW238" s="13" t="s">
        <v>35</v>
      </c>
      <c r="AX238" s="13" t="s">
        <v>78</v>
      </c>
      <c r="AY238" s="241" t="s">
        <v>123</v>
      </c>
    </row>
    <row r="239" s="14" customFormat="1">
      <c r="A239" s="14"/>
      <c r="B239" s="242"/>
      <c r="C239" s="243"/>
      <c r="D239" s="227" t="s">
        <v>134</v>
      </c>
      <c r="E239" s="244" t="s">
        <v>1</v>
      </c>
      <c r="F239" s="245" t="s">
        <v>257</v>
      </c>
      <c r="G239" s="243"/>
      <c r="H239" s="246">
        <v>31.5</v>
      </c>
      <c r="I239" s="247"/>
      <c r="J239" s="243"/>
      <c r="K239" s="243"/>
      <c r="L239" s="248"/>
      <c r="M239" s="249"/>
      <c r="N239" s="250"/>
      <c r="O239" s="250"/>
      <c r="P239" s="250"/>
      <c r="Q239" s="250"/>
      <c r="R239" s="250"/>
      <c r="S239" s="250"/>
      <c r="T239" s="251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2" t="s">
        <v>134</v>
      </c>
      <c r="AU239" s="252" t="s">
        <v>88</v>
      </c>
      <c r="AV239" s="14" t="s">
        <v>88</v>
      </c>
      <c r="AW239" s="14" t="s">
        <v>35</v>
      </c>
      <c r="AX239" s="14" t="s">
        <v>78</v>
      </c>
      <c r="AY239" s="252" t="s">
        <v>123</v>
      </c>
    </row>
    <row r="240" s="15" customFormat="1">
      <c r="A240" s="15"/>
      <c r="B240" s="253"/>
      <c r="C240" s="254"/>
      <c r="D240" s="227" t="s">
        <v>134</v>
      </c>
      <c r="E240" s="255" t="s">
        <v>1</v>
      </c>
      <c r="F240" s="256" t="s">
        <v>137</v>
      </c>
      <c r="G240" s="254"/>
      <c r="H240" s="257">
        <v>31.5</v>
      </c>
      <c r="I240" s="258"/>
      <c r="J240" s="254"/>
      <c r="K240" s="254"/>
      <c r="L240" s="259"/>
      <c r="M240" s="260"/>
      <c r="N240" s="261"/>
      <c r="O240" s="261"/>
      <c r="P240" s="261"/>
      <c r="Q240" s="261"/>
      <c r="R240" s="261"/>
      <c r="S240" s="261"/>
      <c r="T240" s="262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3" t="s">
        <v>134</v>
      </c>
      <c r="AU240" s="263" t="s">
        <v>88</v>
      </c>
      <c r="AV240" s="15" t="s">
        <v>130</v>
      </c>
      <c r="AW240" s="15" t="s">
        <v>35</v>
      </c>
      <c r="AX240" s="15" t="s">
        <v>86</v>
      </c>
      <c r="AY240" s="263" t="s">
        <v>123</v>
      </c>
    </row>
    <row r="241" s="2" customFormat="1" ht="21.75" customHeight="1">
      <c r="A241" s="38"/>
      <c r="B241" s="39"/>
      <c r="C241" s="214" t="s">
        <v>258</v>
      </c>
      <c r="D241" s="214" t="s">
        <v>125</v>
      </c>
      <c r="E241" s="215" t="s">
        <v>259</v>
      </c>
      <c r="F241" s="216" t="s">
        <v>260</v>
      </c>
      <c r="G241" s="217" t="s">
        <v>153</v>
      </c>
      <c r="H241" s="218">
        <v>31.5</v>
      </c>
      <c r="I241" s="219"/>
      <c r="J241" s="220">
        <f>ROUND(I241*H241,2)</f>
        <v>0</v>
      </c>
      <c r="K241" s="216" t="s">
        <v>129</v>
      </c>
      <c r="L241" s="44"/>
      <c r="M241" s="221" t="s">
        <v>1</v>
      </c>
      <c r="N241" s="222" t="s">
        <v>43</v>
      </c>
      <c r="O241" s="91"/>
      <c r="P241" s="223">
        <f>O241*H241</f>
        <v>0</v>
      </c>
      <c r="Q241" s="223">
        <v>0.00059999999999999995</v>
      </c>
      <c r="R241" s="223">
        <f>Q241*H241</f>
        <v>0.018899999999999997</v>
      </c>
      <c r="S241" s="223">
        <v>0</v>
      </c>
      <c r="T241" s="224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5" t="s">
        <v>130</v>
      </c>
      <c r="AT241" s="225" t="s">
        <v>125</v>
      </c>
      <c r="AU241" s="225" t="s">
        <v>88</v>
      </c>
      <c r="AY241" s="17" t="s">
        <v>123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7" t="s">
        <v>86</v>
      </c>
      <c r="BK241" s="226">
        <f>ROUND(I241*H241,2)</f>
        <v>0</v>
      </c>
      <c r="BL241" s="17" t="s">
        <v>130</v>
      </c>
      <c r="BM241" s="225" t="s">
        <v>261</v>
      </c>
    </row>
    <row r="242" s="2" customFormat="1">
      <c r="A242" s="38"/>
      <c r="B242" s="39"/>
      <c r="C242" s="40"/>
      <c r="D242" s="227" t="s">
        <v>132</v>
      </c>
      <c r="E242" s="40"/>
      <c r="F242" s="228" t="s">
        <v>262</v>
      </c>
      <c r="G242" s="40"/>
      <c r="H242" s="40"/>
      <c r="I242" s="229"/>
      <c r="J242" s="40"/>
      <c r="K242" s="40"/>
      <c r="L242" s="44"/>
      <c r="M242" s="230"/>
      <c r="N242" s="231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132</v>
      </c>
      <c r="AU242" s="17" t="s">
        <v>88</v>
      </c>
    </row>
    <row r="243" s="13" customFormat="1">
      <c r="A243" s="13"/>
      <c r="B243" s="232"/>
      <c r="C243" s="233"/>
      <c r="D243" s="227" t="s">
        <v>134</v>
      </c>
      <c r="E243" s="234" t="s">
        <v>1</v>
      </c>
      <c r="F243" s="235" t="s">
        <v>142</v>
      </c>
      <c r="G243" s="233"/>
      <c r="H243" s="234" t="s">
        <v>1</v>
      </c>
      <c r="I243" s="236"/>
      <c r="J243" s="233"/>
      <c r="K243" s="233"/>
      <c r="L243" s="237"/>
      <c r="M243" s="238"/>
      <c r="N243" s="239"/>
      <c r="O243" s="239"/>
      <c r="P243" s="239"/>
      <c r="Q243" s="239"/>
      <c r="R243" s="239"/>
      <c r="S243" s="239"/>
      <c r="T243" s="24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1" t="s">
        <v>134</v>
      </c>
      <c r="AU243" s="241" t="s">
        <v>88</v>
      </c>
      <c r="AV243" s="13" t="s">
        <v>86</v>
      </c>
      <c r="AW243" s="13" t="s">
        <v>35</v>
      </c>
      <c r="AX243" s="13" t="s">
        <v>78</v>
      </c>
      <c r="AY243" s="241" t="s">
        <v>123</v>
      </c>
    </row>
    <row r="244" s="14" customFormat="1">
      <c r="A244" s="14"/>
      <c r="B244" s="242"/>
      <c r="C244" s="243"/>
      <c r="D244" s="227" t="s">
        <v>134</v>
      </c>
      <c r="E244" s="244" t="s">
        <v>1</v>
      </c>
      <c r="F244" s="245" t="s">
        <v>257</v>
      </c>
      <c r="G244" s="243"/>
      <c r="H244" s="246">
        <v>31.5</v>
      </c>
      <c r="I244" s="247"/>
      <c r="J244" s="243"/>
      <c r="K244" s="243"/>
      <c r="L244" s="248"/>
      <c r="M244" s="249"/>
      <c r="N244" s="250"/>
      <c r="O244" s="250"/>
      <c r="P244" s="250"/>
      <c r="Q244" s="250"/>
      <c r="R244" s="250"/>
      <c r="S244" s="250"/>
      <c r="T244" s="251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2" t="s">
        <v>134</v>
      </c>
      <c r="AU244" s="252" t="s">
        <v>88</v>
      </c>
      <c r="AV244" s="14" t="s">
        <v>88</v>
      </c>
      <c r="AW244" s="14" t="s">
        <v>35</v>
      </c>
      <c r="AX244" s="14" t="s">
        <v>78</v>
      </c>
      <c r="AY244" s="252" t="s">
        <v>123</v>
      </c>
    </row>
    <row r="245" s="15" customFormat="1">
      <c r="A245" s="15"/>
      <c r="B245" s="253"/>
      <c r="C245" s="254"/>
      <c r="D245" s="227" t="s">
        <v>134</v>
      </c>
      <c r="E245" s="255" t="s">
        <v>1</v>
      </c>
      <c r="F245" s="256" t="s">
        <v>137</v>
      </c>
      <c r="G245" s="254"/>
      <c r="H245" s="257">
        <v>31.5</v>
      </c>
      <c r="I245" s="258"/>
      <c r="J245" s="254"/>
      <c r="K245" s="254"/>
      <c r="L245" s="259"/>
      <c r="M245" s="260"/>
      <c r="N245" s="261"/>
      <c r="O245" s="261"/>
      <c r="P245" s="261"/>
      <c r="Q245" s="261"/>
      <c r="R245" s="261"/>
      <c r="S245" s="261"/>
      <c r="T245" s="262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3" t="s">
        <v>134</v>
      </c>
      <c r="AU245" s="263" t="s">
        <v>88</v>
      </c>
      <c r="AV245" s="15" t="s">
        <v>130</v>
      </c>
      <c r="AW245" s="15" t="s">
        <v>35</v>
      </c>
      <c r="AX245" s="15" t="s">
        <v>86</v>
      </c>
      <c r="AY245" s="263" t="s">
        <v>123</v>
      </c>
    </row>
    <row r="246" s="2" customFormat="1" ht="16.5" customHeight="1">
      <c r="A246" s="38"/>
      <c r="B246" s="39"/>
      <c r="C246" s="214" t="s">
        <v>7</v>
      </c>
      <c r="D246" s="214" t="s">
        <v>125</v>
      </c>
      <c r="E246" s="215" t="s">
        <v>263</v>
      </c>
      <c r="F246" s="216" t="s">
        <v>264</v>
      </c>
      <c r="G246" s="217" t="s">
        <v>153</v>
      </c>
      <c r="H246" s="218">
        <v>31.5</v>
      </c>
      <c r="I246" s="219"/>
      <c r="J246" s="220">
        <f>ROUND(I246*H246,2)</f>
        <v>0</v>
      </c>
      <c r="K246" s="216" t="s">
        <v>129</v>
      </c>
      <c r="L246" s="44"/>
      <c r="M246" s="221" t="s">
        <v>1</v>
      </c>
      <c r="N246" s="222" t="s">
        <v>43</v>
      </c>
      <c r="O246" s="91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5" t="s">
        <v>130</v>
      </c>
      <c r="AT246" s="225" t="s">
        <v>125</v>
      </c>
      <c r="AU246" s="225" t="s">
        <v>88</v>
      </c>
      <c r="AY246" s="17" t="s">
        <v>123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7" t="s">
        <v>86</v>
      </c>
      <c r="BK246" s="226">
        <f>ROUND(I246*H246,2)</f>
        <v>0</v>
      </c>
      <c r="BL246" s="17" t="s">
        <v>130</v>
      </c>
      <c r="BM246" s="225" t="s">
        <v>265</v>
      </c>
    </row>
    <row r="247" s="2" customFormat="1">
      <c r="A247" s="38"/>
      <c r="B247" s="39"/>
      <c r="C247" s="40"/>
      <c r="D247" s="227" t="s">
        <v>132</v>
      </c>
      <c r="E247" s="40"/>
      <c r="F247" s="228" t="s">
        <v>266</v>
      </c>
      <c r="G247" s="40"/>
      <c r="H247" s="40"/>
      <c r="I247" s="229"/>
      <c r="J247" s="40"/>
      <c r="K247" s="40"/>
      <c r="L247" s="44"/>
      <c r="M247" s="230"/>
      <c r="N247" s="231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132</v>
      </c>
      <c r="AU247" s="17" t="s">
        <v>88</v>
      </c>
    </row>
    <row r="248" s="13" customFormat="1">
      <c r="A248" s="13"/>
      <c r="B248" s="232"/>
      <c r="C248" s="233"/>
      <c r="D248" s="227" t="s">
        <v>134</v>
      </c>
      <c r="E248" s="234" t="s">
        <v>1</v>
      </c>
      <c r="F248" s="235" t="s">
        <v>142</v>
      </c>
      <c r="G248" s="233"/>
      <c r="H248" s="234" t="s">
        <v>1</v>
      </c>
      <c r="I248" s="236"/>
      <c r="J248" s="233"/>
      <c r="K248" s="233"/>
      <c r="L248" s="237"/>
      <c r="M248" s="238"/>
      <c r="N248" s="239"/>
      <c r="O248" s="239"/>
      <c r="P248" s="239"/>
      <c r="Q248" s="239"/>
      <c r="R248" s="239"/>
      <c r="S248" s="239"/>
      <c r="T248" s="24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1" t="s">
        <v>134</v>
      </c>
      <c r="AU248" s="241" t="s">
        <v>88</v>
      </c>
      <c r="AV248" s="13" t="s">
        <v>86</v>
      </c>
      <c r="AW248" s="13" t="s">
        <v>35</v>
      </c>
      <c r="AX248" s="13" t="s">
        <v>78</v>
      </c>
      <c r="AY248" s="241" t="s">
        <v>123</v>
      </c>
    </row>
    <row r="249" s="14" customFormat="1">
      <c r="A249" s="14"/>
      <c r="B249" s="242"/>
      <c r="C249" s="243"/>
      <c r="D249" s="227" t="s">
        <v>134</v>
      </c>
      <c r="E249" s="244" t="s">
        <v>1</v>
      </c>
      <c r="F249" s="245" t="s">
        <v>257</v>
      </c>
      <c r="G249" s="243"/>
      <c r="H249" s="246">
        <v>31.5</v>
      </c>
      <c r="I249" s="247"/>
      <c r="J249" s="243"/>
      <c r="K249" s="243"/>
      <c r="L249" s="248"/>
      <c r="M249" s="249"/>
      <c r="N249" s="250"/>
      <c r="O249" s="250"/>
      <c r="P249" s="250"/>
      <c r="Q249" s="250"/>
      <c r="R249" s="250"/>
      <c r="S249" s="250"/>
      <c r="T249" s="251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2" t="s">
        <v>134</v>
      </c>
      <c r="AU249" s="252" t="s">
        <v>88</v>
      </c>
      <c r="AV249" s="14" t="s">
        <v>88</v>
      </c>
      <c r="AW249" s="14" t="s">
        <v>35</v>
      </c>
      <c r="AX249" s="14" t="s">
        <v>78</v>
      </c>
      <c r="AY249" s="252" t="s">
        <v>123</v>
      </c>
    </row>
    <row r="250" s="15" customFormat="1">
      <c r="A250" s="15"/>
      <c r="B250" s="253"/>
      <c r="C250" s="254"/>
      <c r="D250" s="227" t="s">
        <v>134</v>
      </c>
      <c r="E250" s="255" t="s">
        <v>1</v>
      </c>
      <c r="F250" s="256" t="s">
        <v>137</v>
      </c>
      <c r="G250" s="254"/>
      <c r="H250" s="257">
        <v>31.5</v>
      </c>
      <c r="I250" s="258"/>
      <c r="J250" s="254"/>
      <c r="K250" s="254"/>
      <c r="L250" s="259"/>
      <c r="M250" s="260"/>
      <c r="N250" s="261"/>
      <c r="O250" s="261"/>
      <c r="P250" s="261"/>
      <c r="Q250" s="261"/>
      <c r="R250" s="261"/>
      <c r="S250" s="261"/>
      <c r="T250" s="262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3" t="s">
        <v>134</v>
      </c>
      <c r="AU250" s="263" t="s">
        <v>88</v>
      </c>
      <c r="AV250" s="15" t="s">
        <v>130</v>
      </c>
      <c r="AW250" s="15" t="s">
        <v>35</v>
      </c>
      <c r="AX250" s="15" t="s">
        <v>86</v>
      </c>
      <c r="AY250" s="263" t="s">
        <v>123</v>
      </c>
    </row>
    <row r="251" s="12" customFormat="1" ht="22.8" customHeight="1">
      <c r="A251" s="12"/>
      <c r="B251" s="198"/>
      <c r="C251" s="199"/>
      <c r="D251" s="200" t="s">
        <v>77</v>
      </c>
      <c r="E251" s="212" t="s">
        <v>267</v>
      </c>
      <c r="F251" s="212" t="s">
        <v>268</v>
      </c>
      <c r="G251" s="199"/>
      <c r="H251" s="199"/>
      <c r="I251" s="202"/>
      <c r="J251" s="213">
        <f>BK251</f>
        <v>0</v>
      </c>
      <c r="K251" s="199"/>
      <c r="L251" s="204"/>
      <c r="M251" s="205"/>
      <c r="N251" s="206"/>
      <c r="O251" s="206"/>
      <c r="P251" s="207">
        <f>SUM(P252:P262)</f>
        <v>0</v>
      </c>
      <c r="Q251" s="206"/>
      <c r="R251" s="207">
        <f>SUM(R252:R262)</f>
        <v>0</v>
      </c>
      <c r="S251" s="206"/>
      <c r="T251" s="208">
        <f>SUM(T252:T262)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09" t="s">
        <v>86</v>
      </c>
      <c r="AT251" s="210" t="s">
        <v>77</v>
      </c>
      <c r="AU251" s="210" t="s">
        <v>86</v>
      </c>
      <c r="AY251" s="209" t="s">
        <v>123</v>
      </c>
      <c r="BK251" s="211">
        <f>SUM(BK252:BK262)</f>
        <v>0</v>
      </c>
    </row>
    <row r="252" s="2" customFormat="1" ht="16.5" customHeight="1">
      <c r="A252" s="38"/>
      <c r="B252" s="39"/>
      <c r="C252" s="214" t="s">
        <v>269</v>
      </c>
      <c r="D252" s="214" t="s">
        <v>125</v>
      </c>
      <c r="E252" s="215" t="s">
        <v>270</v>
      </c>
      <c r="F252" s="216" t="s">
        <v>271</v>
      </c>
      <c r="G252" s="217" t="s">
        <v>175</v>
      </c>
      <c r="H252" s="218">
        <v>258.95999999999998</v>
      </c>
      <c r="I252" s="219"/>
      <c r="J252" s="220">
        <f>ROUND(I252*H252,2)</f>
        <v>0</v>
      </c>
      <c r="K252" s="216" t="s">
        <v>129</v>
      </c>
      <c r="L252" s="44"/>
      <c r="M252" s="221" t="s">
        <v>1</v>
      </c>
      <c r="N252" s="222" t="s">
        <v>43</v>
      </c>
      <c r="O252" s="91"/>
      <c r="P252" s="223">
        <f>O252*H252</f>
        <v>0</v>
      </c>
      <c r="Q252" s="223">
        <v>0</v>
      </c>
      <c r="R252" s="223">
        <f>Q252*H252</f>
        <v>0</v>
      </c>
      <c r="S252" s="223">
        <v>0</v>
      </c>
      <c r="T252" s="224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5" t="s">
        <v>130</v>
      </c>
      <c r="AT252" s="225" t="s">
        <v>125</v>
      </c>
      <c r="AU252" s="225" t="s">
        <v>88</v>
      </c>
      <c r="AY252" s="17" t="s">
        <v>123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7" t="s">
        <v>86</v>
      </c>
      <c r="BK252" s="226">
        <f>ROUND(I252*H252,2)</f>
        <v>0</v>
      </c>
      <c r="BL252" s="17" t="s">
        <v>130</v>
      </c>
      <c r="BM252" s="225" t="s">
        <v>272</v>
      </c>
    </row>
    <row r="253" s="2" customFormat="1">
      <c r="A253" s="38"/>
      <c r="B253" s="39"/>
      <c r="C253" s="40"/>
      <c r="D253" s="227" t="s">
        <v>132</v>
      </c>
      <c r="E253" s="40"/>
      <c r="F253" s="228" t="s">
        <v>273</v>
      </c>
      <c r="G253" s="40"/>
      <c r="H253" s="40"/>
      <c r="I253" s="229"/>
      <c r="J253" s="40"/>
      <c r="K253" s="40"/>
      <c r="L253" s="44"/>
      <c r="M253" s="230"/>
      <c r="N253" s="231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132</v>
      </c>
      <c r="AU253" s="17" t="s">
        <v>88</v>
      </c>
    </row>
    <row r="254" s="2" customFormat="1" ht="16.5" customHeight="1">
      <c r="A254" s="38"/>
      <c r="B254" s="39"/>
      <c r="C254" s="214" t="s">
        <v>196</v>
      </c>
      <c r="D254" s="214" t="s">
        <v>125</v>
      </c>
      <c r="E254" s="215" t="s">
        <v>274</v>
      </c>
      <c r="F254" s="216" t="s">
        <v>275</v>
      </c>
      <c r="G254" s="217" t="s">
        <v>175</v>
      </c>
      <c r="H254" s="218">
        <v>2330.6399999999999</v>
      </c>
      <c r="I254" s="219"/>
      <c r="J254" s="220">
        <f>ROUND(I254*H254,2)</f>
        <v>0</v>
      </c>
      <c r="K254" s="216" t="s">
        <v>129</v>
      </c>
      <c r="L254" s="44"/>
      <c r="M254" s="221" t="s">
        <v>1</v>
      </c>
      <c r="N254" s="222" t="s">
        <v>43</v>
      </c>
      <c r="O254" s="91"/>
      <c r="P254" s="223">
        <f>O254*H254</f>
        <v>0</v>
      </c>
      <c r="Q254" s="223">
        <v>0</v>
      </c>
      <c r="R254" s="223">
        <f>Q254*H254</f>
        <v>0</v>
      </c>
      <c r="S254" s="223">
        <v>0</v>
      </c>
      <c r="T254" s="224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5" t="s">
        <v>130</v>
      </c>
      <c r="AT254" s="225" t="s">
        <v>125</v>
      </c>
      <c r="AU254" s="225" t="s">
        <v>88</v>
      </c>
      <c r="AY254" s="17" t="s">
        <v>123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7" t="s">
        <v>86</v>
      </c>
      <c r="BK254" s="226">
        <f>ROUND(I254*H254,2)</f>
        <v>0</v>
      </c>
      <c r="BL254" s="17" t="s">
        <v>130</v>
      </c>
      <c r="BM254" s="225" t="s">
        <v>276</v>
      </c>
    </row>
    <row r="255" s="2" customFormat="1">
      <c r="A255" s="38"/>
      <c r="B255" s="39"/>
      <c r="C255" s="40"/>
      <c r="D255" s="227" t="s">
        <v>132</v>
      </c>
      <c r="E255" s="40"/>
      <c r="F255" s="228" t="s">
        <v>277</v>
      </c>
      <c r="G255" s="40"/>
      <c r="H255" s="40"/>
      <c r="I255" s="229"/>
      <c r="J255" s="40"/>
      <c r="K255" s="40"/>
      <c r="L255" s="44"/>
      <c r="M255" s="230"/>
      <c r="N255" s="231"/>
      <c r="O255" s="91"/>
      <c r="P255" s="91"/>
      <c r="Q255" s="91"/>
      <c r="R255" s="91"/>
      <c r="S255" s="91"/>
      <c r="T255" s="92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132</v>
      </c>
      <c r="AU255" s="17" t="s">
        <v>88</v>
      </c>
    </row>
    <row r="256" s="14" customFormat="1">
      <c r="A256" s="14"/>
      <c r="B256" s="242"/>
      <c r="C256" s="243"/>
      <c r="D256" s="227" t="s">
        <v>134</v>
      </c>
      <c r="E256" s="243"/>
      <c r="F256" s="245" t="s">
        <v>278</v>
      </c>
      <c r="G256" s="243"/>
      <c r="H256" s="246">
        <v>2330.6399999999999</v>
      </c>
      <c r="I256" s="247"/>
      <c r="J256" s="243"/>
      <c r="K256" s="243"/>
      <c r="L256" s="248"/>
      <c r="M256" s="249"/>
      <c r="N256" s="250"/>
      <c r="O256" s="250"/>
      <c r="P256" s="250"/>
      <c r="Q256" s="250"/>
      <c r="R256" s="250"/>
      <c r="S256" s="250"/>
      <c r="T256" s="251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2" t="s">
        <v>134</v>
      </c>
      <c r="AU256" s="252" t="s">
        <v>88</v>
      </c>
      <c r="AV256" s="14" t="s">
        <v>88</v>
      </c>
      <c r="AW256" s="14" t="s">
        <v>4</v>
      </c>
      <c r="AX256" s="14" t="s">
        <v>86</v>
      </c>
      <c r="AY256" s="252" t="s">
        <v>123</v>
      </c>
    </row>
    <row r="257" s="2" customFormat="1" ht="24.15" customHeight="1">
      <c r="A257" s="38"/>
      <c r="B257" s="39"/>
      <c r="C257" s="214" t="s">
        <v>279</v>
      </c>
      <c r="D257" s="214" t="s">
        <v>125</v>
      </c>
      <c r="E257" s="215" t="s">
        <v>280</v>
      </c>
      <c r="F257" s="216" t="s">
        <v>281</v>
      </c>
      <c r="G257" s="217" t="s">
        <v>175</v>
      </c>
      <c r="H257" s="218">
        <v>9.8399999999999999</v>
      </c>
      <c r="I257" s="219"/>
      <c r="J257" s="220">
        <f>ROUND(I257*H257,2)</f>
        <v>0</v>
      </c>
      <c r="K257" s="216" t="s">
        <v>129</v>
      </c>
      <c r="L257" s="44"/>
      <c r="M257" s="221" t="s">
        <v>1</v>
      </c>
      <c r="N257" s="222" t="s">
        <v>43</v>
      </c>
      <c r="O257" s="91"/>
      <c r="P257" s="223">
        <f>O257*H257</f>
        <v>0</v>
      </c>
      <c r="Q257" s="223">
        <v>0</v>
      </c>
      <c r="R257" s="223">
        <f>Q257*H257</f>
        <v>0</v>
      </c>
      <c r="S257" s="223">
        <v>0</v>
      </c>
      <c r="T257" s="224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5" t="s">
        <v>130</v>
      </c>
      <c r="AT257" s="225" t="s">
        <v>125</v>
      </c>
      <c r="AU257" s="225" t="s">
        <v>88</v>
      </c>
      <c r="AY257" s="17" t="s">
        <v>123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7" t="s">
        <v>86</v>
      </c>
      <c r="BK257" s="226">
        <f>ROUND(I257*H257,2)</f>
        <v>0</v>
      </c>
      <c r="BL257" s="17" t="s">
        <v>130</v>
      </c>
      <c r="BM257" s="225" t="s">
        <v>282</v>
      </c>
    </row>
    <row r="258" s="2" customFormat="1">
      <c r="A258" s="38"/>
      <c r="B258" s="39"/>
      <c r="C258" s="40"/>
      <c r="D258" s="227" t="s">
        <v>132</v>
      </c>
      <c r="E258" s="40"/>
      <c r="F258" s="228" t="s">
        <v>283</v>
      </c>
      <c r="G258" s="40"/>
      <c r="H258" s="40"/>
      <c r="I258" s="229"/>
      <c r="J258" s="40"/>
      <c r="K258" s="40"/>
      <c r="L258" s="44"/>
      <c r="M258" s="230"/>
      <c r="N258" s="231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132</v>
      </c>
      <c r="AU258" s="17" t="s">
        <v>88</v>
      </c>
    </row>
    <row r="259" s="14" customFormat="1">
      <c r="A259" s="14"/>
      <c r="B259" s="242"/>
      <c r="C259" s="243"/>
      <c r="D259" s="227" t="s">
        <v>134</v>
      </c>
      <c r="E259" s="244" t="s">
        <v>1</v>
      </c>
      <c r="F259" s="245" t="s">
        <v>284</v>
      </c>
      <c r="G259" s="243"/>
      <c r="H259" s="246">
        <v>9.8399999999999999</v>
      </c>
      <c r="I259" s="247"/>
      <c r="J259" s="243"/>
      <c r="K259" s="243"/>
      <c r="L259" s="248"/>
      <c r="M259" s="249"/>
      <c r="N259" s="250"/>
      <c r="O259" s="250"/>
      <c r="P259" s="250"/>
      <c r="Q259" s="250"/>
      <c r="R259" s="250"/>
      <c r="S259" s="250"/>
      <c r="T259" s="251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2" t="s">
        <v>134</v>
      </c>
      <c r="AU259" s="252" t="s">
        <v>88</v>
      </c>
      <c r="AV259" s="14" t="s">
        <v>88</v>
      </c>
      <c r="AW259" s="14" t="s">
        <v>35</v>
      </c>
      <c r="AX259" s="14" t="s">
        <v>86</v>
      </c>
      <c r="AY259" s="252" t="s">
        <v>123</v>
      </c>
    </row>
    <row r="260" s="2" customFormat="1" ht="24.15" customHeight="1">
      <c r="A260" s="38"/>
      <c r="B260" s="39"/>
      <c r="C260" s="214" t="s">
        <v>285</v>
      </c>
      <c r="D260" s="214" t="s">
        <v>125</v>
      </c>
      <c r="E260" s="215" t="s">
        <v>286</v>
      </c>
      <c r="F260" s="216" t="s">
        <v>287</v>
      </c>
      <c r="G260" s="217" t="s">
        <v>175</v>
      </c>
      <c r="H260" s="218">
        <v>249.12000000000001</v>
      </c>
      <c r="I260" s="219"/>
      <c r="J260" s="220">
        <f>ROUND(I260*H260,2)</f>
        <v>0</v>
      </c>
      <c r="K260" s="216" t="s">
        <v>129</v>
      </c>
      <c r="L260" s="44"/>
      <c r="M260" s="221" t="s">
        <v>1</v>
      </c>
      <c r="N260" s="222" t="s">
        <v>43</v>
      </c>
      <c r="O260" s="91"/>
      <c r="P260" s="223">
        <f>O260*H260</f>
        <v>0</v>
      </c>
      <c r="Q260" s="223">
        <v>0</v>
      </c>
      <c r="R260" s="223">
        <f>Q260*H260</f>
        <v>0</v>
      </c>
      <c r="S260" s="223">
        <v>0</v>
      </c>
      <c r="T260" s="224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5" t="s">
        <v>130</v>
      </c>
      <c r="AT260" s="225" t="s">
        <v>125</v>
      </c>
      <c r="AU260" s="225" t="s">
        <v>88</v>
      </c>
      <c r="AY260" s="17" t="s">
        <v>123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7" t="s">
        <v>86</v>
      </c>
      <c r="BK260" s="226">
        <f>ROUND(I260*H260,2)</f>
        <v>0</v>
      </c>
      <c r="BL260" s="17" t="s">
        <v>130</v>
      </c>
      <c r="BM260" s="225" t="s">
        <v>288</v>
      </c>
    </row>
    <row r="261" s="2" customFormat="1">
      <c r="A261" s="38"/>
      <c r="B261" s="39"/>
      <c r="C261" s="40"/>
      <c r="D261" s="227" t="s">
        <v>132</v>
      </c>
      <c r="E261" s="40"/>
      <c r="F261" s="228" t="s">
        <v>287</v>
      </c>
      <c r="G261" s="40"/>
      <c r="H261" s="40"/>
      <c r="I261" s="229"/>
      <c r="J261" s="40"/>
      <c r="K261" s="40"/>
      <c r="L261" s="44"/>
      <c r="M261" s="230"/>
      <c r="N261" s="231"/>
      <c r="O261" s="91"/>
      <c r="P261" s="91"/>
      <c r="Q261" s="91"/>
      <c r="R261" s="91"/>
      <c r="S261" s="91"/>
      <c r="T261" s="92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132</v>
      </c>
      <c r="AU261" s="17" t="s">
        <v>88</v>
      </c>
    </row>
    <row r="262" s="14" customFormat="1">
      <c r="A262" s="14"/>
      <c r="B262" s="242"/>
      <c r="C262" s="243"/>
      <c r="D262" s="227" t="s">
        <v>134</v>
      </c>
      <c r="E262" s="244" t="s">
        <v>1</v>
      </c>
      <c r="F262" s="245" t="s">
        <v>289</v>
      </c>
      <c r="G262" s="243"/>
      <c r="H262" s="246">
        <v>249.12000000000001</v>
      </c>
      <c r="I262" s="247"/>
      <c r="J262" s="243"/>
      <c r="K262" s="243"/>
      <c r="L262" s="248"/>
      <c r="M262" s="249"/>
      <c r="N262" s="250"/>
      <c r="O262" s="250"/>
      <c r="P262" s="250"/>
      <c r="Q262" s="250"/>
      <c r="R262" s="250"/>
      <c r="S262" s="250"/>
      <c r="T262" s="251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2" t="s">
        <v>134</v>
      </c>
      <c r="AU262" s="252" t="s">
        <v>88</v>
      </c>
      <c r="AV262" s="14" t="s">
        <v>88</v>
      </c>
      <c r="AW262" s="14" t="s">
        <v>35</v>
      </c>
      <c r="AX262" s="14" t="s">
        <v>86</v>
      </c>
      <c r="AY262" s="252" t="s">
        <v>123</v>
      </c>
    </row>
    <row r="263" s="12" customFormat="1" ht="22.8" customHeight="1">
      <c r="A263" s="12"/>
      <c r="B263" s="198"/>
      <c r="C263" s="199"/>
      <c r="D263" s="200" t="s">
        <v>77</v>
      </c>
      <c r="E263" s="212" t="s">
        <v>290</v>
      </c>
      <c r="F263" s="212" t="s">
        <v>291</v>
      </c>
      <c r="G263" s="199"/>
      <c r="H263" s="199"/>
      <c r="I263" s="202"/>
      <c r="J263" s="213">
        <f>BK263</f>
        <v>0</v>
      </c>
      <c r="K263" s="199"/>
      <c r="L263" s="204"/>
      <c r="M263" s="205"/>
      <c r="N263" s="206"/>
      <c r="O263" s="206"/>
      <c r="P263" s="207">
        <f>SUM(P264:P265)</f>
        <v>0</v>
      </c>
      <c r="Q263" s="206"/>
      <c r="R263" s="207">
        <f>SUM(R264:R265)</f>
        <v>0</v>
      </c>
      <c r="S263" s="206"/>
      <c r="T263" s="208">
        <f>SUM(T264:T265)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09" t="s">
        <v>86</v>
      </c>
      <c r="AT263" s="210" t="s">
        <v>77</v>
      </c>
      <c r="AU263" s="210" t="s">
        <v>86</v>
      </c>
      <c r="AY263" s="209" t="s">
        <v>123</v>
      </c>
      <c r="BK263" s="211">
        <f>SUM(BK264:BK265)</f>
        <v>0</v>
      </c>
    </row>
    <row r="264" s="2" customFormat="1" ht="21.75" customHeight="1">
      <c r="A264" s="38"/>
      <c r="B264" s="39"/>
      <c r="C264" s="214" t="s">
        <v>292</v>
      </c>
      <c r="D264" s="214" t="s">
        <v>125</v>
      </c>
      <c r="E264" s="215" t="s">
        <v>293</v>
      </c>
      <c r="F264" s="216" t="s">
        <v>294</v>
      </c>
      <c r="G264" s="217" t="s">
        <v>175</v>
      </c>
      <c r="H264" s="218">
        <v>55.906999999999996</v>
      </c>
      <c r="I264" s="219"/>
      <c r="J264" s="220">
        <f>ROUND(I264*H264,2)</f>
        <v>0</v>
      </c>
      <c r="K264" s="216" t="s">
        <v>129</v>
      </c>
      <c r="L264" s="44"/>
      <c r="M264" s="221" t="s">
        <v>1</v>
      </c>
      <c r="N264" s="222" t="s">
        <v>43</v>
      </c>
      <c r="O264" s="91"/>
      <c r="P264" s="223">
        <f>O264*H264</f>
        <v>0</v>
      </c>
      <c r="Q264" s="223">
        <v>0</v>
      </c>
      <c r="R264" s="223">
        <f>Q264*H264</f>
        <v>0</v>
      </c>
      <c r="S264" s="223">
        <v>0</v>
      </c>
      <c r="T264" s="224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5" t="s">
        <v>130</v>
      </c>
      <c r="AT264" s="225" t="s">
        <v>125</v>
      </c>
      <c r="AU264" s="225" t="s">
        <v>88</v>
      </c>
      <c r="AY264" s="17" t="s">
        <v>123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7" t="s">
        <v>86</v>
      </c>
      <c r="BK264" s="226">
        <f>ROUND(I264*H264,2)</f>
        <v>0</v>
      </c>
      <c r="BL264" s="17" t="s">
        <v>130</v>
      </c>
      <c r="BM264" s="225" t="s">
        <v>295</v>
      </c>
    </row>
    <row r="265" s="2" customFormat="1">
      <c r="A265" s="38"/>
      <c r="B265" s="39"/>
      <c r="C265" s="40"/>
      <c r="D265" s="227" t="s">
        <v>132</v>
      </c>
      <c r="E265" s="40"/>
      <c r="F265" s="228" t="s">
        <v>296</v>
      </c>
      <c r="G265" s="40"/>
      <c r="H265" s="40"/>
      <c r="I265" s="229"/>
      <c r="J265" s="40"/>
      <c r="K265" s="40"/>
      <c r="L265" s="44"/>
      <c r="M265" s="230"/>
      <c r="N265" s="231"/>
      <c r="O265" s="91"/>
      <c r="P265" s="91"/>
      <c r="Q265" s="91"/>
      <c r="R265" s="91"/>
      <c r="S265" s="91"/>
      <c r="T265" s="92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132</v>
      </c>
      <c r="AU265" s="17" t="s">
        <v>88</v>
      </c>
    </row>
    <row r="266" s="12" customFormat="1" ht="25.92" customHeight="1">
      <c r="A266" s="12"/>
      <c r="B266" s="198"/>
      <c r="C266" s="199"/>
      <c r="D266" s="200" t="s">
        <v>77</v>
      </c>
      <c r="E266" s="201" t="s">
        <v>297</v>
      </c>
      <c r="F266" s="201" t="s">
        <v>298</v>
      </c>
      <c r="G266" s="199"/>
      <c r="H266" s="199"/>
      <c r="I266" s="202"/>
      <c r="J266" s="203">
        <f>BK266</f>
        <v>0</v>
      </c>
      <c r="K266" s="199"/>
      <c r="L266" s="204"/>
      <c r="M266" s="205"/>
      <c r="N266" s="206"/>
      <c r="O266" s="206"/>
      <c r="P266" s="207">
        <f>P267+P275+P282</f>
        <v>0</v>
      </c>
      <c r="Q266" s="206"/>
      <c r="R266" s="207">
        <f>R267+R275+R282</f>
        <v>0</v>
      </c>
      <c r="S266" s="206"/>
      <c r="T266" s="208">
        <f>T267+T275+T282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09" t="s">
        <v>157</v>
      </c>
      <c r="AT266" s="210" t="s">
        <v>77</v>
      </c>
      <c r="AU266" s="210" t="s">
        <v>78</v>
      </c>
      <c r="AY266" s="209" t="s">
        <v>123</v>
      </c>
      <c r="BK266" s="211">
        <f>BK267+BK275+BK282</f>
        <v>0</v>
      </c>
    </row>
    <row r="267" s="12" customFormat="1" ht="22.8" customHeight="1">
      <c r="A267" s="12"/>
      <c r="B267" s="198"/>
      <c r="C267" s="199"/>
      <c r="D267" s="200" t="s">
        <v>77</v>
      </c>
      <c r="E267" s="212" t="s">
        <v>299</v>
      </c>
      <c r="F267" s="212" t="s">
        <v>300</v>
      </c>
      <c r="G267" s="199"/>
      <c r="H267" s="199"/>
      <c r="I267" s="202"/>
      <c r="J267" s="213">
        <f>BK267</f>
        <v>0</v>
      </c>
      <c r="K267" s="199"/>
      <c r="L267" s="204"/>
      <c r="M267" s="205"/>
      <c r="N267" s="206"/>
      <c r="O267" s="206"/>
      <c r="P267" s="207">
        <f>SUM(P268:P274)</f>
        <v>0</v>
      </c>
      <c r="Q267" s="206"/>
      <c r="R267" s="207">
        <f>SUM(R268:R274)</f>
        <v>0</v>
      </c>
      <c r="S267" s="206"/>
      <c r="T267" s="208">
        <f>SUM(T268:T274)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09" t="s">
        <v>157</v>
      </c>
      <c r="AT267" s="210" t="s">
        <v>77</v>
      </c>
      <c r="AU267" s="210" t="s">
        <v>86</v>
      </c>
      <c r="AY267" s="209" t="s">
        <v>123</v>
      </c>
      <c r="BK267" s="211">
        <f>SUM(BK268:BK274)</f>
        <v>0</v>
      </c>
    </row>
    <row r="268" s="2" customFormat="1" ht="16.5" customHeight="1">
      <c r="A268" s="38"/>
      <c r="B268" s="39"/>
      <c r="C268" s="214" t="s">
        <v>244</v>
      </c>
      <c r="D268" s="214" t="s">
        <v>125</v>
      </c>
      <c r="E268" s="215" t="s">
        <v>301</v>
      </c>
      <c r="F268" s="216" t="s">
        <v>302</v>
      </c>
      <c r="G268" s="217" t="s">
        <v>303</v>
      </c>
      <c r="H268" s="218">
        <v>1</v>
      </c>
      <c r="I268" s="219"/>
      <c r="J268" s="220">
        <f>ROUND(I268*H268,2)</f>
        <v>0</v>
      </c>
      <c r="K268" s="216" t="s">
        <v>129</v>
      </c>
      <c r="L268" s="44"/>
      <c r="M268" s="221" t="s">
        <v>1</v>
      </c>
      <c r="N268" s="222" t="s">
        <v>43</v>
      </c>
      <c r="O268" s="91"/>
      <c r="P268" s="223">
        <f>O268*H268</f>
        <v>0</v>
      </c>
      <c r="Q268" s="223">
        <v>0</v>
      </c>
      <c r="R268" s="223">
        <f>Q268*H268</f>
        <v>0</v>
      </c>
      <c r="S268" s="223">
        <v>0</v>
      </c>
      <c r="T268" s="224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5" t="s">
        <v>304</v>
      </c>
      <c r="AT268" s="225" t="s">
        <v>125</v>
      </c>
      <c r="AU268" s="225" t="s">
        <v>88</v>
      </c>
      <c r="AY268" s="17" t="s">
        <v>123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7" t="s">
        <v>86</v>
      </c>
      <c r="BK268" s="226">
        <f>ROUND(I268*H268,2)</f>
        <v>0</v>
      </c>
      <c r="BL268" s="17" t="s">
        <v>304</v>
      </c>
      <c r="BM268" s="225" t="s">
        <v>305</v>
      </c>
    </row>
    <row r="269" s="2" customFormat="1">
      <c r="A269" s="38"/>
      <c r="B269" s="39"/>
      <c r="C269" s="40"/>
      <c r="D269" s="227" t="s">
        <v>132</v>
      </c>
      <c r="E269" s="40"/>
      <c r="F269" s="228" t="s">
        <v>302</v>
      </c>
      <c r="G269" s="40"/>
      <c r="H269" s="40"/>
      <c r="I269" s="229"/>
      <c r="J269" s="40"/>
      <c r="K269" s="40"/>
      <c r="L269" s="44"/>
      <c r="M269" s="230"/>
      <c r="N269" s="231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132</v>
      </c>
      <c r="AU269" s="17" t="s">
        <v>88</v>
      </c>
    </row>
    <row r="270" s="14" customFormat="1">
      <c r="A270" s="14"/>
      <c r="B270" s="242"/>
      <c r="C270" s="243"/>
      <c r="D270" s="227" t="s">
        <v>134</v>
      </c>
      <c r="E270" s="244" t="s">
        <v>1</v>
      </c>
      <c r="F270" s="245" t="s">
        <v>86</v>
      </c>
      <c r="G270" s="243"/>
      <c r="H270" s="246">
        <v>1</v>
      </c>
      <c r="I270" s="247"/>
      <c r="J270" s="243"/>
      <c r="K270" s="243"/>
      <c r="L270" s="248"/>
      <c r="M270" s="249"/>
      <c r="N270" s="250"/>
      <c r="O270" s="250"/>
      <c r="P270" s="250"/>
      <c r="Q270" s="250"/>
      <c r="R270" s="250"/>
      <c r="S270" s="250"/>
      <c r="T270" s="251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2" t="s">
        <v>134</v>
      </c>
      <c r="AU270" s="252" t="s">
        <v>88</v>
      </c>
      <c r="AV270" s="14" t="s">
        <v>88</v>
      </c>
      <c r="AW270" s="14" t="s">
        <v>35</v>
      </c>
      <c r="AX270" s="14" t="s">
        <v>86</v>
      </c>
      <c r="AY270" s="252" t="s">
        <v>123</v>
      </c>
    </row>
    <row r="271" s="2" customFormat="1" ht="16.5" customHeight="1">
      <c r="A271" s="38"/>
      <c r="B271" s="39"/>
      <c r="C271" s="214" t="s">
        <v>306</v>
      </c>
      <c r="D271" s="214" t="s">
        <v>125</v>
      </c>
      <c r="E271" s="215" t="s">
        <v>307</v>
      </c>
      <c r="F271" s="216" t="s">
        <v>308</v>
      </c>
      <c r="G271" s="217" t="s">
        <v>303</v>
      </c>
      <c r="H271" s="218">
        <v>1</v>
      </c>
      <c r="I271" s="219"/>
      <c r="J271" s="220">
        <f>ROUND(I271*H271,2)</f>
        <v>0</v>
      </c>
      <c r="K271" s="216" t="s">
        <v>129</v>
      </c>
      <c r="L271" s="44"/>
      <c r="M271" s="221" t="s">
        <v>1</v>
      </c>
      <c r="N271" s="222" t="s">
        <v>43</v>
      </c>
      <c r="O271" s="91"/>
      <c r="P271" s="223">
        <f>O271*H271</f>
        <v>0</v>
      </c>
      <c r="Q271" s="223">
        <v>0</v>
      </c>
      <c r="R271" s="223">
        <f>Q271*H271</f>
        <v>0</v>
      </c>
      <c r="S271" s="223">
        <v>0</v>
      </c>
      <c r="T271" s="224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5" t="s">
        <v>304</v>
      </c>
      <c r="AT271" s="225" t="s">
        <v>125</v>
      </c>
      <c r="AU271" s="225" t="s">
        <v>88</v>
      </c>
      <c r="AY271" s="17" t="s">
        <v>123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7" t="s">
        <v>86</v>
      </c>
      <c r="BK271" s="226">
        <f>ROUND(I271*H271,2)</f>
        <v>0</v>
      </c>
      <c r="BL271" s="17" t="s">
        <v>304</v>
      </c>
      <c r="BM271" s="225" t="s">
        <v>309</v>
      </c>
    </row>
    <row r="272" s="2" customFormat="1">
      <c r="A272" s="38"/>
      <c r="B272" s="39"/>
      <c r="C272" s="40"/>
      <c r="D272" s="227" t="s">
        <v>132</v>
      </c>
      <c r="E272" s="40"/>
      <c r="F272" s="228" t="s">
        <v>308</v>
      </c>
      <c r="G272" s="40"/>
      <c r="H272" s="40"/>
      <c r="I272" s="229"/>
      <c r="J272" s="40"/>
      <c r="K272" s="40"/>
      <c r="L272" s="44"/>
      <c r="M272" s="230"/>
      <c r="N272" s="231"/>
      <c r="O272" s="91"/>
      <c r="P272" s="91"/>
      <c r="Q272" s="91"/>
      <c r="R272" s="91"/>
      <c r="S272" s="91"/>
      <c r="T272" s="92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132</v>
      </c>
      <c r="AU272" s="17" t="s">
        <v>88</v>
      </c>
    </row>
    <row r="273" s="13" customFormat="1">
      <c r="A273" s="13"/>
      <c r="B273" s="232"/>
      <c r="C273" s="233"/>
      <c r="D273" s="227" t="s">
        <v>134</v>
      </c>
      <c r="E273" s="234" t="s">
        <v>1</v>
      </c>
      <c r="F273" s="235" t="s">
        <v>310</v>
      </c>
      <c r="G273" s="233"/>
      <c r="H273" s="234" t="s">
        <v>1</v>
      </c>
      <c r="I273" s="236"/>
      <c r="J273" s="233"/>
      <c r="K273" s="233"/>
      <c r="L273" s="237"/>
      <c r="M273" s="238"/>
      <c r="N273" s="239"/>
      <c r="O273" s="239"/>
      <c r="P273" s="239"/>
      <c r="Q273" s="239"/>
      <c r="R273" s="239"/>
      <c r="S273" s="239"/>
      <c r="T273" s="24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1" t="s">
        <v>134</v>
      </c>
      <c r="AU273" s="241" t="s">
        <v>88</v>
      </c>
      <c r="AV273" s="13" t="s">
        <v>86</v>
      </c>
      <c r="AW273" s="13" t="s">
        <v>35</v>
      </c>
      <c r="AX273" s="13" t="s">
        <v>78</v>
      </c>
      <c r="AY273" s="241" t="s">
        <v>123</v>
      </c>
    </row>
    <row r="274" s="14" customFormat="1">
      <c r="A274" s="14"/>
      <c r="B274" s="242"/>
      <c r="C274" s="243"/>
      <c r="D274" s="227" t="s">
        <v>134</v>
      </c>
      <c r="E274" s="244" t="s">
        <v>1</v>
      </c>
      <c r="F274" s="245" t="s">
        <v>86</v>
      </c>
      <c r="G274" s="243"/>
      <c r="H274" s="246">
        <v>1</v>
      </c>
      <c r="I274" s="247"/>
      <c r="J274" s="243"/>
      <c r="K274" s="243"/>
      <c r="L274" s="248"/>
      <c r="M274" s="249"/>
      <c r="N274" s="250"/>
      <c r="O274" s="250"/>
      <c r="P274" s="250"/>
      <c r="Q274" s="250"/>
      <c r="R274" s="250"/>
      <c r="S274" s="250"/>
      <c r="T274" s="251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2" t="s">
        <v>134</v>
      </c>
      <c r="AU274" s="252" t="s">
        <v>88</v>
      </c>
      <c r="AV274" s="14" t="s">
        <v>88</v>
      </c>
      <c r="AW274" s="14" t="s">
        <v>35</v>
      </c>
      <c r="AX274" s="14" t="s">
        <v>86</v>
      </c>
      <c r="AY274" s="252" t="s">
        <v>123</v>
      </c>
    </row>
    <row r="275" s="12" customFormat="1" ht="22.8" customHeight="1">
      <c r="A275" s="12"/>
      <c r="B275" s="198"/>
      <c r="C275" s="199"/>
      <c r="D275" s="200" t="s">
        <v>77</v>
      </c>
      <c r="E275" s="212" t="s">
        <v>311</v>
      </c>
      <c r="F275" s="212" t="s">
        <v>312</v>
      </c>
      <c r="G275" s="199"/>
      <c r="H275" s="199"/>
      <c r="I275" s="202"/>
      <c r="J275" s="213">
        <f>BK275</f>
        <v>0</v>
      </c>
      <c r="K275" s="199"/>
      <c r="L275" s="204"/>
      <c r="M275" s="205"/>
      <c r="N275" s="206"/>
      <c r="O275" s="206"/>
      <c r="P275" s="207">
        <f>SUM(P276:P281)</f>
        <v>0</v>
      </c>
      <c r="Q275" s="206"/>
      <c r="R275" s="207">
        <f>SUM(R276:R281)</f>
        <v>0</v>
      </c>
      <c r="S275" s="206"/>
      <c r="T275" s="208">
        <f>SUM(T276:T281)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09" t="s">
        <v>157</v>
      </c>
      <c r="AT275" s="210" t="s">
        <v>77</v>
      </c>
      <c r="AU275" s="210" t="s">
        <v>86</v>
      </c>
      <c r="AY275" s="209" t="s">
        <v>123</v>
      </c>
      <c r="BK275" s="211">
        <f>SUM(BK276:BK281)</f>
        <v>0</v>
      </c>
    </row>
    <row r="276" s="2" customFormat="1" ht="16.5" customHeight="1">
      <c r="A276" s="38"/>
      <c r="B276" s="39"/>
      <c r="C276" s="214" t="s">
        <v>313</v>
      </c>
      <c r="D276" s="214" t="s">
        <v>125</v>
      </c>
      <c r="E276" s="215" t="s">
        <v>314</v>
      </c>
      <c r="F276" s="216" t="s">
        <v>312</v>
      </c>
      <c r="G276" s="217" t="s">
        <v>303</v>
      </c>
      <c r="H276" s="218">
        <v>1</v>
      </c>
      <c r="I276" s="219"/>
      <c r="J276" s="220">
        <f>ROUND(I276*H276,2)</f>
        <v>0</v>
      </c>
      <c r="K276" s="216" t="s">
        <v>129</v>
      </c>
      <c r="L276" s="44"/>
      <c r="M276" s="221" t="s">
        <v>1</v>
      </c>
      <c r="N276" s="222" t="s">
        <v>43</v>
      </c>
      <c r="O276" s="91"/>
      <c r="P276" s="223">
        <f>O276*H276</f>
        <v>0</v>
      </c>
      <c r="Q276" s="223">
        <v>0</v>
      </c>
      <c r="R276" s="223">
        <f>Q276*H276</f>
        <v>0</v>
      </c>
      <c r="S276" s="223">
        <v>0</v>
      </c>
      <c r="T276" s="224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5" t="s">
        <v>304</v>
      </c>
      <c r="AT276" s="225" t="s">
        <v>125</v>
      </c>
      <c r="AU276" s="225" t="s">
        <v>88</v>
      </c>
      <c r="AY276" s="17" t="s">
        <v>123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7" t="s">
        <v>86</v>
      </c>
      <c r="BK276" s="226">
        <f>ROUND(I276*H276,2)</f>
        <v>0</v>
      </c>
      <c r="BL276" s="17" t="s">
        <v>304</v>
      </c>
      <c r="BM276" s="225" t="s">
        <v>315</v>
      </c>
    </row>
    <row r="277" s="2" customFormat="1">
      <c r="A277" s="38"/>
      <c r="B277" s="39"/>
      <c r="C277" s="40"/>
      <c r="D277" s="227" t="s">
        <v>132</v>
      </c>
      <c r="E277" s="40"/>
      <c r="F277" s="228" t="s">
        <v>312</v>
      </c>
      <c r="G277" s="40"/>
      <c r="H277" s="40"/>
      <c r="I277" s="229"/>
      <c r="J277" s="40"/>
      <c r="K277" s="40"/>
      <c r="L277" s="44"/>
      <c r="M277" s="230"/>
      <c r="N277" s="231"/>
      <c r="O277" s="91"/>
      <c r="P277" s="91"/>
      <c r="Q277" s="91"/>
      <c r="R277" s="91"/>
      <c r="S277" s="91"/>
      <c r="T277" s="92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132</v>
      </c>
      <c r="AU277" s="17" t="s">
        <v>88</v>
      </c>
    </row>
    <row r="278" s="14" customFormat="1">
      <c r="A278" s="14"/>
      <c r="B278" s="242"/>
      <c r="C278" s="243"/>
      <c r="D278" s="227" t="s">
        <v>134</v>
      </c>
      <c r="E278" s="244" t="s">
        <v>1</v>
      </c>
      <c r="F278" s="245" t="s">
        <v>86</v>
      </c>
      <c r="G278" s="243"/>
      <c r="H278" s="246">
        <v>1</v>
      </c>
      <c r="I278" s="247"/>
      <c r="J278" s="243"/>
      <c r="K278" s="243"/>
      <c r="L278" s="248"/>
      <c r="M278" s="249"/>
      <c r="N278" s="250"/>
      <c r="O278" s="250"/>
      <c r="P278" s="250"/>
      <c r="Q278" s="250"/>
      <c r="R278" s="250"/>
      <c r="S278" s="250"/>
      <c r="T278" s="251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2" t="s">
        <v>134</v>
      </c>
      <c r="AU278" s="252" t="s">
        <v>88</v>
      </c>
      <c r="AV278" s="14" t="s">
        <v>88</v>
      </c>
      <c r="AW278" s="14" t="s">
        <v>35</v>
      </c>
      <c r="AX278" s="14" t="s">
        <v>86</v>
      </c>
      <c r="AY278" s="252" t="s">
        <v>123</v>
      </c>
    </row>
    <row r="279" s="2" customFormat="1" ht="16.5" customHeight="1">
      <c r="A279" s="38"/>
      <c r="B279" s="39"/>
      <c r="C279" s="214" t="s">
        <v>316</v>
      </c>
      <c r="D279" s="214" t="s">
        <v>125</v>
      </c>
      <c r="E279" s="215" t="s">
        <v>317</v>
      </c>
      <c r="F279" s="216" t="s">
        <v>318</v>
      </c>
      <c r="G279" s="217" t="s">
        <v>303</v>
      </c>
      <c r="H279" s="218">
        <v>1</v>
      </c>
      <c r="I279" s="219"/>
      <c r="J279" s="220">
        <f>ROUND(I279*H279,2)</f>
        <v>0</v>
      </c>
      <c r="K279" s="216" t="s">
        <v>129</v>
      </c>
      <c r="L279" s="44"/>
      <c r="M279" s="221" t="s">
        <v>1</v>
      </c>
      <c r="N279" s="222" t="s">
        <v>43</v>
      </c>
      <c r="O279" s="91"/>
      <c r="P279" s="223">
        <f>O279*H279</f>
        <v>0</v>
      </c>
      <c r="Q279" s="223">
        <v>0</v>
      </c>
      <c r="R279" s="223">
        <f>Q279*H279</f>
        <v>0</v>
      </c>
      <c r="S279" s="223">
        <v>0</v>
      </c>
      <c r="T279" s="224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5" t="s">
        <v>304</v>
      </c>
      <c r="AT279" s="225" t="s">
        <v>125</v>
      </c>
      <c r="AU279" s="225" t="s">
        <v>88</v>
      </c>
      <c r="AY279" s="17" t="s">
        <v>123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7" t="s">
        <v>86</v>
      </c>
      <c r="BK279" s="226">
        <f>ROUND(I279*H279,2)</f>
        <v>0</v>
      </c>
      <c r="BL279" s="17" t="s">
        <v>304</v>
      </c>
      <c r="BM279" s="225" t="s">
        <v>319</v>
      </c>
    </row>
    <row r="280" s="2" customFormat="1">
      <c r="A280" s="38"/>
      <c r="B280" s="39"/>
      <c r="C280" s="40"/>
      <c r="D280" s="227" t="s">
        <v>132</v>
      </c>
      <c r="E280" s="40"/>
      <c r="F280" s="228" t="s">
        <v>318</v>
      </c>
      <c r="G280" s="40"/>
      <c r="H280" s="40"/>
      <c r="I280" s="229"/>
      <c r="J280" s="40"/>
      <c r="K280" s="40"/>
      <c r="L280" s="44"/>
      <c r="M280" s="230"/>
      <c r="N280" s="231"/>
      <c r="O280" s="91"/>
      <c r="P280" s="91"/>
      <c r="Q280" s="91"/>
      <c r="R280" s="91"/>
      <c r="S280" s="91"/>
      <c r="T280" s="92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132</v>
      </c>
      <c r="AU280" s="17" t="s">
        <v>88</v>
      </c>
    </row>
    <row r="281" s="14" customFormat="1">
      <c r="A281" s="14"/>
      <c r="B281" s="242"/>
      <c r="C281" s="243"/>
      <c r="D281" s="227" t="s">
        <v>134</v>
      </c>
      <c r="E281" s="244" t="s">
        <v>1</v>
      </c>
      <c r="F281" s="245" t="s">
        <v>86</v>
      </c>
      <c r="G281" s="243"/>
      <c r="H281" s="246">
        <v>1</v>
      </c>
      <c r="I281" s="247"/>
      <c r="J281" s="243"/>
      <c r="K281" s="243"/>
      <c r="L281" s="248"/>
      <c r="M281" s="249"/>
      <c r="N281" s="250"/>
      <c r="O281" s="250"/>
      <c r="P281" s="250"/>
      <c r="Q281" s="250"/>
      <c r="R281" s="250"/>
      <c r="S281" s="250"/>
      <c r="T281" s="251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2" t="s">
        <v>134</v>
      </c>
      <c r="AU281" s="252" t="s">
        <v>88</v>
      </c>
      <c r="AV281" s="14" t="s">
        <v>88</v>
      </c>
      <c r="AW281" s="14" t="s">
        <v>35</v>
      </c>
      <c r="AX281" s="14" t="s">
        <v>86</v>
      </c>
      <c r="AY281" s="252" t="s">
        <v>123</v>
      </c>
    </row>
    <row r="282" s="12" customFormat="1" ht="22.8" customHeight="1">
      <c r="A282" s="12"/>
      <c r="B282" s="198"/>
      <c r="C282" s="199"/>
      <c r="D282" s="200" t="s">
        <v>77</v>
      </c>
      <c r="E282" s="212" t="s">
        <v>320</v>
      </c>
      <c r="F282" s="212" t="s">
        <v>321</v>
      </c>
      <c r="G282" s="199"/>
      <c r="H282" s="199"/>
      <c r="I282" s="202"/>
      <c r="J282" s="213">
        <f>BK282</f>
        <v>0</v>
      </c>
      <c r="K282" s="199"/>
      <c r="L282" s="204"/>
      <c r="M282" s="205"/>
      <c r="N282" s="206"/>
      <c r="O282" s="206"/>
      <c r="P282" s="207">
        <f>SUM(P283:P286)</f>
        <v>0</v>
      </c>
      <c r="Q282" s="206"/>
      <c r="R282" s="207">
        <f>SUM(R283:R286)</f>
        <v>0</v>
      </c>
      <c r="S282" s="206"/>
      <c r="T282" s="208">
        <f>SUM(T283:T286)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09" t="s">
        <v>157</v>
      </c>
      <c r="AT282" s="210" t="s">
        <v>77</v>
      </c>
      <c r="AU282" s="210" t="s">
        <v>86</v>
      </c>
      <c r="AY282" s="209" t="s">
        <v>123</v>
      </c>
      <c r="BK282" s="211">
        <f>SUM(BK283:BK286)</f>
        <v>0</v>
      </c>
    </row>
    <row r="283" s="2" customFormat="1" ht="16.5" customHeight="1">
      <c r="A283" s="38"/>
      <c r="B283" s="39"/>
      <c r="C283" s="214" t="s">
        <v>322</v>
      </c>
      <c r="D283" s="214" t="s">
        <v>125</v>
      </c>
      <c r="E283" s="215" t="s">
        <v>323</v>
      </c>
      <c r="F283" s="216" t="s">
        <v>324</v>
      </c>
      <c r="G283" s="217" t="s">
        <v>303</v>
      </c>
      <c r="H283" s="218">
        <v>1</v>
      </c>
      <c r="I283" s="219"/>
      <c r="J283" s="220">
        <f>ROUND(I283*H283,2)</f>
        <v>0</v>
      </c>
      <c r="K283" s="216" t="s">
        <v>129</v>
      </c>
      <c r="L283" s="44"/>
      <c r="M283" s="221" t="s">
        <v>1</v>
      </c>
      <c r="N283" s="222" t="s">
        <v>43</v>
      </c>
      <c r="O283" s="91"/>
      <c r="P283" s="223">
        <f>O283*H283</f>
        <v>0</v>
      </c>
      <c r="Q283" s="223">
        <v>0</v>
      </c>
      <c r="R283" s="223">
        <f>Q283*H283</f>
        <v>0</v>
      </c>
      <c r="S283" s="223">
        <v>0</v>
      </c>
      <c r="T283" s="224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5" t="s">
        <v>304</v>
      </c>
      <c r="AT283" s="225" t="s">
        <v>125</v>
      </c>
      <c r="AU283" s="225" t="s">
        <v>88</v>
      </c>
      <c r="AY283" s="17" t="s">
        <v>123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7" t="s">
        <v>86</v>
      </c>
      <c r="BK283" s="226">
        <f>ROUND(I283*H283,2)</f>
        <v>0</v>
      </c>
      <c r="BL283" s="17" t="s">
        <v>304</v>
      </c>
      <c r="BM283" s="225" t="s">
        <v>325</v>
      </c>
    </row>
    <row r="284" s="2" customFormat="1">
      <c r="A284" s="38"/>
      <c r="B284" s="39"/>
      <c r="C284" s="40"/>
      <c r="D284" s="227" t="s">
        <v>132</v>
      </c>
      <c r="E284" s="40"/>
      <c r="F284" s="228" t="s">
        <v>324</v>
      </c>
      <c r="G284" s="40"/>
      <c r="H284" s="40"/>
      <c r="I284" s="229"/>
      <c r="J284" s="40"/>
      <c r="K284" s="40"/>
      <c r="L284" s="44"/>
      <c r="M284" s="230"/>
      <c r="N284" s="231"/>
      <c r="O284" s="91"/>
      <c r="P284" s="91"/>
      <c r="Q284" s="91"/>
      <c r="R284" s="91"/>
      <c r="S284" s="91"/>
      <c r="T284" s="92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132</v>
      </c>
      <c r="AU284" s="17" t="s">
        <v>88</v>
      </c>
    </row>
    <row r="285" s="13" customFormat="1">
      <c r="A285" s="13"/>
      <c r="B285" s="232"/>
      <c r="C285" s="233"/>
      <c r="D285" s="227" t="s">
        <v>134</v>
      </c>
      <c r="E285" s="234" t="s">
        <v>1</v>
      </c>
      <c r="F285" s="235" t="s">
        <v>326</v>
      </c>
      <c r="G285" s="233"/>
      <c r="H285" s="234" t="s">
        <v>1</v>
      </c>
      <c r="I285" s="236"/>
      <c r="J285" s="233"/>
      <c r="K285" s="233"/>
      <c r="L285" s="237"/>
      <c r="M285" s="238"/>
      <c r="N285" s="239"/>
      <c r="O285" s="239"/>
      <c r="P285" s="239"/>
      <c r="Q285" s="239"/>
      <c r="R285" s="239"/>
      <c r="S285" s="239"/>
      <c r="T285" s="240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1" t="s">
        <v>134</v>
      </c>
      <c r="AU285" s="241" t="s">
        <v>88</v>
      </c>
      <c r="AV285" s="13" t="s">
        <v>86</v>
      </c>
      <c r="AW285" s="13" t="s">
        <v>35</v>
      </c>
      <c r="AX285" s="13" t="s">
        <v>78</v>
      </c>
      <c r="AY285" s="241" t="s">
        <v>123</v>
      </c>
    </row>
    <row r="286" s="14" customFormat="1">
      <c r="A286" s="14"/>
      <c r="B286" s="242"/>
      <c r="C286" s="243"/>
      <c r="D286" s="227" t="s">
        <v>134</v>
      </c>
      <c r="E286" s="244" t="s">
        <v>1</v>
      </c>
      <c r="F286" s="245" t="s">
        <v>86</v>
      </c>
      <c r="G286" s="243"/>
      <c r="H286" s="246">
        <v>1</v>
      </c>
      <c r="I286" s="247"/>
      <c r="J286" s="243"/>
      <c r="K286" s="243"/>
      <c r="L286" s="248"/>
      <c r="M286" s="274"/>
      <c r="N286" s="275"/>
      <c r="O286" s="275"/>
      <c r="P286" s="275"/>
      <c r="Q286" s="275"/>
      <c r="R286" s="275"/>
      <c r="S286" s="275"/>
      <c r="T286" s="27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2" t="s">
        <v>134</v>
      </c>
      <c r="AU286" s="252" t="s">
        <v>88</v>
      </c>
      <c r="AV286" s="14" t="s">
        <v>88</v>
      </c>
      <c r="AW286" s="14" t="s">
        <v>35</v>
      </c>
      <c r="AX286" s="14" t="s">
        <v>86</v>
      </c>
      <c r="AY286" s="252" t="s">
        <v>123</v>
      </c>
    </row>
    <row r="287" s="2" customFormat="1" ht="6.96" customHeight="1">
      <c r="A287" s="38"/>
      <c r="B287" s="66"/>
      <c r="C287" s="67"/>
      <c r="D287" s="67"/>
      <c r="E287" s="67"/>
      <c r="F287" s="67"/>
      <c r="G287" s="67"/>
      <c r="H287" s="67"/>
      <c r="I287" s="67"/>
      <c r="J287" s="67"/>
      <c r="K287" s="67"/>
      <c r="L287" s="44"/>
      <c r="M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</row>
  </sheetData>
  <sheetProtection sheet="1" autoFilter="0" formatColumns="0" formatRows="0" objects="1" scenarios="1" spinCount="100000" saltValue="MQZ1I4exKkfg9Lp0XKu18vDeDpU00kwEiW0+ATQ81UUvsU9gbl0Ys5qrVC0DcruZj4zfDMWxOPzL7KFDSqksmg==" hashValue="uDUUV9G6M0YxCZ5cxBZMFVtZjBXczm5RL/LPKBCo1VhpS0gIhOZNU7jWjNGaZzpcFs0CaQYLS3MyGw0nEAUnow==" algorithmName="SHA-512" password="CC35"/>
  <autoFilter ref="C126:K286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DESKTOP-JJA4DNO\MESSOR COMPANY</dc:creator>
  <cp:lastModifiedBy>DESKTOP-JJA4DNO\MESSOR COMPANY</cp:lastModifiedBy>
  <dcterms:created xsi:type="dcterms:W3CDTF">2024-07-10T05:20:52Z</dcterms:created>
  <dcterms:modified xsi:type="dcterms:W3CDTF">2024-07-10T05:20:54Z</dcterms:modified>
</cp:coreProperties>
</file>