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ESSOR COMPANY\Desktop\"/>
    </mc:Choice>
  </mc:AlternateContent>
  <bookViews>
    <workbookView xWindow="0" yWindow="0" windowWidth="0" windowHeight="0"/>
  </bookViews>
  <sheets>
    <sheet name="Rekapitulace stavby" sheetId="1" r:id="rId1"/>
    <sheet name="SO.01 - Komunik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'SO.01 - Komunikace'!$C$126:$K$293</definedName>
    <definedName name="_xlnm.Print_Area" localSheetId="1">'SO.01 - Komunikace'!$C$4:$J$39,'SO.01 - Komunikace'!$C$50:$J$76,'SO.01 - Komunikace'!$C$82:$J$108,'SO.01 - Komunikace'!$C$114:$K$293</definedName>
    <definedName name="_xlnm.Print_Titles" localSheetId="1">'SO.01 - Komunikace'!$126:$126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90"/>
  <c r="BH290"/>
  <c r="BG290"/>
  <c r="BF290"/>
  <c r="T290"/>
  <c r="T289"/>
  <c r="R290"/>
  <c r="R289"/>
  <c r="P290"/>
  <c r="P289"/>
  <c r="BI286"/>
  <c r="BH286"/>
  <c r="BG286"/>
  <c r="BF286"/>
  <c r="T286"/>
  <c r="R286"/>
  <c r="P286"/>
  <c r="BI283"/>
  <c r="BH283"/>
  <c r="BG283"/>
  <c r="BF283"/>
  <c r="T283"/>
  <c r="R283"/>
  <c r="P283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T270"/>
  <c r="R271"/>
  <c r="R270"/>
  <c r="P271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2"/>
  <c r="BH242"/>
  <c r="BG242"/>
  <c r="BF242"/>
  <c r="T242"/>
  <c r="R242"/>
  <c r="P242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7"/>
  <c r="BH217"/>
  <c r="BG217"/>
  <c r="BF217"/>
  <c r="T217"/>
  <c r="R217"/>
  <c r="P217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2"/>
  <c r="BH192"/>
  <c r="BG192"/>
  <c r="BF192"/>
  <c r="T192"/>
  <c r="R192"/>
  <c r="P192"/>
  <c r="BI184"/>
  <c r="BH184"/>
  <c r="BG184"/>
  <c r="BF184"/>
  <c r="T184"/>
  <c r="R184"/>
  <c r="P184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5"/>
  <c r="BH135"/>
  <c r="BG135"/>
  <c r="BF135"/>
  <c r="T135"/>
  <c r="R135"/>
  <c r="P135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1" r="L90"/>
  <c r="AM90"/>
  <c r="AM89"/>
  <c r="L89"/>
  <c r="AM87"/>
  <c r="L87"/>
  <c r="L85"/>
  <c r="L84"/>
  <c i="2" r="BK290"/>
  <c r="J286"/>
  <c r="BK278"/>
  <c r="BK275"/>
  <c r="J271"/>
  <c r="J268"/>
  <c r="J265"/>
  <c r="BK263"/>
  <c r="BK257"/>
  <c r="J252"/>
  <c r="BK242"/>
  <c r="J234"/>
  <c r="BK224"/>
  <c r="J217"/>
  <c r="J199"/>
  <c r="BK175"/>
  <c r="J159"/>
  <c r="BK142"/>
  <c i="1" r="AS94"/>
  <c i="2" r="F34"/>
  <c r="BK204"/>
  <c r="BK171"/>
  <c r="BK153"/>
  <c r="J130"/>
  <c r="F37"/>
  <c r="BK184"/>
  <c r="BK168"/>
  <c r="J153"/>
  <c r="BK135"/>
  <c r="F35"/>
  <c r="J34"/>
  <c r="BK199"/>
  <c r="J184"/>
  <c r="J168"/>
  <c r="J142"/>
  <c r="BK286"/>
  <c r="J283"/>
  <c r="J278"/>
  <c r="J275"/>
  <c r="BK268"/>
  <c r="J257"/>
  <c r="BK247"/>
  <c r="J242"/>
  <c r="BK229"/>
  <c r="J224"/>
  <c r="BK209"/>
  <c r="J204"/>
  <c r="J175"/>
  <c r="J165"/>
  <c r="J135"/>
  <c r="BK165"/>
  <c r="F36"/>
  <c r="J192"/>
  <c r="BK159"/>
  <c r="J148"/>
  <c r="J290"/>
  <c r="BK283"/>
  <c r="BK271"/>
  <c r="BK265"/>
  <c r="J263"/>
  <c r="BK252"/>
  <c r="J247"/>
  <c r="BK234"/>
  <c r="J229"/>
  <c r="BK217"/>
  <c r="J209"/>
  <c r="BK192"/>
  <c r="J171"/>
  <c r="BK148"/>
  <c r="BK130"/>
  <c l="1" r="P141"/>
  <c r="T129"/>
  <c r="T128"/>
  <c r="R141"/>
  <c r="BK164"/>
  <c r="J164"/>
  <c r="J100"/>
  <c r="P164"/>
  <c r="R164"/>
  <c r="T164"/>
  <c r="BK262"/>
  <c r="J262"/>
  <c r="J102"/>
  <c r="P282"/>
  <c r="P129"/>
  <c r="P128"/>
  <c r="P127"/>
  <c i="1" r="AU95"/>
  <c i="2" r="T141"/>
  <c r="BK129"/>
  <c r="J129"/>
  <c r="J98"/>
  <c r="R174"/>
  <c r="R262"/>
  <c r="R274"/>
  <c r="T282"/>
  <c r="T174"/>
  <c r="P274"/>
  <c r="P273"/>
  <c r="R282"/>
  <c r="BK141"/>
  <c r="J141"/>
  <c r="J99"/>
  <c r="BK174"/>
  <c r="J174"/>
  <c r="J101"/>
  <c r="P262"/>
  <c r="T274"/>
  <c r="T273"/>
  <c r="R129"/>
  <c r="R128"/>
  <c r="P174"/>
  <c r="T262"/>
  <c r="BK274"/>
  <c r="J274"/>
  <c r="J105"/>
  <c r="BK282"/>
  <c r="J282"/>
  <c r="J106"/>
  <c r="BK289"/>
  <c r="J289"/>
  <c r="J107"/>
  <c r="BK270"/>
  <c r="J270"/>
  <c r="J103"/>
  <c i="1" r="BB95"/>
  <c r="BC95"/>
  <c i="2" r="E85"/>
  <c r="J89"/>
  <c r="F92"/>
  <c r="BE130"/>
  <c r="BE135"/>
  <c r="BE142"/>
  <c r="BE148"/>
  <c r="BE153"/>
  <c r="BE159"/>
  <c r="BE165"/>
  <c r="BE168"/>
  <c r="BE171"/>
  <c r="BE175"/>
  <c r="BE184"/>
  <c r="BE192"/>
  <c r="BE199"/>
  <c r="BE204"/>
  <c r="BE209"/>
  <c r="BE217"/>
  <c r="BE224"/>
  <c r="BE229"/>
  <c r="BE234"/>
  <c r="BE242"/>
  <c r="BE247"/>
  <c r="BE252"/>
  <c r="BE257"/>
  <c r="BE263"/>
  <c r="BE265"/>
  <c r="BE268"/>
  <c r="BE271"/>
  <c r="BE275"/>
  <c r="BE278"/>
  <c r="BE283"/>
  <c r="BE286"/>
  <c r="BE290"/>
  <c i="1" r="AW95"/>
  <c r="BA95"/>
  <c r="BD95"/>
  <c r="BC94"/>
  <c r="W32"/>
  <c r="BD94"/>
  <c r="W33"/>
  <c r="BA94"/>
  <c r="W30"/>
  <c r="AU94"/>
  <c r="BB94"/>
  <c r="W31"/>
  <c i="2" l="1" r="R273"/>
  <c r="R127"/>
  <c r="T127"/>
  <c r="BK128"/>
  <c r="BK273"/>
  <c r="J273"/>
  <c r="J104"/>
  <c i="1" r="AW94"/>
  <c r="AK30"/>
  <c r="AX94"/>
  <c i="2" r="F33"/>
  <c i="1" r="AZ95"/>
  <c r="AZ94"/>
  <c r="W29"/>
  <c i="2" r="J33"/>
  <c i="1" r="AV95"/>
  <c r="AT95"/>
  <c r="AY94"/>
  <c i="2" l="1" r="BK127"/>
  <c r="J127"/>
  <c r="J128"/>
  <c r="J97"/>
  <c r="J30"/>
  <c i="1" r="AG95"/>
  <c r="AG94"/>
  <c r="AK26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<sst xmlns="http://schemas.openxmlformats.org/spreadsheetml/2006/main">
  <si>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</si>
  <si>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</si>
  <si>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</si>
  <si>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</si>
  <si>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</si>
  <si>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{d32c4c3a-16be-4a3c-957a-e16c5f26f863}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</si>
  <si>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</si>
  <si>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</si>
  <si>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</si>
  <si>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</si>
  <si>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</si>
  <si>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</si>
  <si>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</si>
  <si>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</si>
  <si>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24024B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</si>
  <si>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</si>
  <si>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</si>
  <si>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povrchu komunikace ul. Přátelství, Litvínov</t>
  </si>
  <si>
    <t>KSO:</t>
  </si>
  <si>
    <t>CC-CZ:</t>
  </si>
  <si>
    <t>Místo:</t>
  </si>
  <si>
    <t xml:space="preserve">Ul. Přátelství </t>
  </si>
  <si>
    <t>Datum:</t>
  </si>
  <si>
    <t>15. 7. 2024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</si>
  <si>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</si>
  <si>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</si>
  <si>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</si>
  <si>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</si>
  <si>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</si>
  <si>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</si>
  <si>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</si>
  <si>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</si>
  <si>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>28738217</t>
  </si>
  <si>
    <t>MESSOR s.r.o.</t>
  </si>
  <si>
    <t>CZ28738217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</si>
  <si>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</si>
  <si>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</si>
  <si>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</si>
  <si>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</si>
  <si>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</si>
  <si>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</si>
  <si>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</si>
  <si>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</si>
  <si>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</si>
  <si>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</si>
  <si>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</si>
  <si>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</si>
  <si>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</si>
  <si>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</si>
  <si>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</si>
  <si>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</si>
  <si>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</si>
  <si>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</si>
  <si>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</si>
  <si>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</si>
  <si>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</si>
  <si>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</si>
  <si>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</si>
  <si>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</si>
  <si>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</si>
  <si>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</si>
  <si>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</si>
  <si>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</si>
  <si>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</si>
  <si>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</si>
  <si>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</si>
  <si>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</si>
  <si>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</si>
  <si>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</si>
  <si>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</si>
  <si>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</si>
  <si>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</si>
  <si>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</si>
  <si>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</si>
  <si>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</si>
  <si>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</si>
  <si>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</si>
  <si>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</si>
  <si>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</si>
  <si>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</si>
  <si>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</si>
  <si>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</si>
  <si>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</si>
  <si>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</si>
  <si>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Komunikace</t>
  </si>
  <si>
    <t>STA</t>
  </si>
  <si>
    <t>1</t>
  </si>
  <si>
    <t>{404f8598-a38b-4a03-b330-bde0c55bab72}</t>
  </si>
  <si>
    <t>2</t>
  </si>
  <si>
    <t>KRYCÍ LIST SOUPISU PRACÍ</t>
  </si>
  <si>
    <t>Objekt:</t>
  </si>
  <si>
    <t>SO.01 -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</si>
  <si>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</si>
  <si>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</si>
  <si>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</si>
  <si>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</si>
  <si>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</si>
  <si>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</si>
  <si>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</si>
  <si>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</si>
  <si>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</si>
  <si>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</si>
  <si>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</si>
  <si>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</si>
  <si>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</si>
  <si>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</si>
  <si>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</si>
  <si>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</si>
  <si>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</si>
  <si>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</si>
  <si>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</si>
  <si>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</si>
  <si>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</si>
  <si>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</si>
  <si>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</si>
  <si>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</si>
  <si>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</si>
  <si>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</si>
  <si>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</si>
  <si>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</si>
  <si>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</si>
  <si>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</si>
  <si>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</si>
  <si>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</si>
  <si>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</si>
  <si>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</si>
  <si>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113154353</t>
  </si>
  <si>
    <t>Frézování živičného krytu tl 50 mm pruh š přes 0,5 do 1 m pl přes 1000 do 10000 m2 s překážkami v trase</t>
  </si>
  <si>
    <t>m2</t>
  </si>
  <si>
    <t>CS ÚRS 2024 01</t>
  </si>
  <si>
    <t>4</t>
  </si>
  <si>
    <t>-1316824115</t>
  </si>
  <si>
    <t>PP</t>
  </si>
  <si>
    <t>Frézování živičného podkladu nebo krytu s naložením na dopravní prostředek plochy přes 1 000 do 10 000 m2 s překážkami v trase pruhu šířky do 1 m, tloušťky vrstvy 50 mm</t>
  </si>
  <si>
    <t>VV</t>
  </si>
  <si>
    <t>Výres C.4.b</t>
  </si>
  <si>
    <t>9716</t>
  </si>
  <si>
    <t>Součet</t>
  </si>
  <si>
    <t>113154354</t>
  </si>
  <si>
    <t>Frézování živičného krytu tl 100 mm pruh š přes 0,5 do 1 m pl přes 1000 do 10000 m2 s překážkami v trase</t>
  </si>
  <si>
    <t>-931076838</t>
  </si>
  <si>
    <t>Frézování živičného podkladu nebo krytu s naložením na dopravní prostředek plochy přes 1 000 do 10 000 m2 s překážkami v trase pruhu šířky do 1 m, tloušťky vrstvy 100 mm</t>
  </si>
  <si>
    <t>Výkres C.4.b</t>
  </si>
  <si>
    <t>Sanace podkladní vrstvy 30%</t>
  </si>
  <si>
    <t>9716*0,3</t>
  </si>
  <si>
    <t>5</t>
  </si>
  <si>
    <t>Komunikace pozemní</t>
  </si>
  <si>
    <t>3</t>
  </si>
  <si>
    <t>565155111</t>
  </si>
  <si>
    <t>Asfaltový beton vrstva podkladní ACP 16 (obalované kamenivo OKS) tl 70 mm š do 3 m</t>
  </si>
  <si>
    <t>2108454896</t>
  </si>
  <si>
    <t>Asfaltový beton vrstva podkladní ACP 16 (obalované kamenivo střednězrnné - OKS) s rozprostřením a zhutněním v pruhu šířky přes 1,5 do 3 m, po zhutnění tl. 70 mm</t>
  </si>
  <si>
    <t>Výkres C.3</t>
  </si>
  <si>
    <t>572141112</t>
  </si>
  <si>
    <t>Vyrovnání povrchu dosavadních krytů asfaltovým betonem ACO (AB) tl přes 40 do 60 mm</t>
  </si>
  <si>
    <t>-874824342</t>
  </si>
  <si>
    <t>Vyrovnání povrchu dosavadních krytů s rozprostřením hmot a zhutněním asfaltovým betonem ACO (AB) tl. přes 40 do 60 mm</t>
  </si>
  <si>
    <t>"20%"9716*0,2</t>
  </si>
  <si>
    <t>573231107</t>
  </si>
  <si>
    <t>Postřik živičný spojovací ze silniční emulze v množství 0,40 kg/m2</t>
  </si>
  <si>
    <t>-1688564571</t>
  </si>
  <si>
    <t>Postřik spojovací PS bez posypu kamenivem ze silniční emulze, v množství 0,40 kg/m2</t>
  </si>
  <si>
    <t>"Komunikace"9716</t>
  </si>
  <si>
    <t>"Sanace 30%" 9716*0,3</t>
  </si>
  <si>
    <t>6</t>
  </si>
  <si>
    <t>577144111</t>
  </si>
  <si>
    <t>Asfaltový beton vrstva obrusná ACO 11+ (ABS) tř. I tl 50 mm š do 3 m z nemodifikovaného asfaltu</t>
  </si>
  <si>
    <t>-728823230</t>
  </si>
  <si>
    <t>Asfaltový beton vrstva obrusná ACO 11 (ABS) s rozprostřením a se zhutněním z nemodifikovaného asfaltu v pruhu šířky do 3 m tř. I (ACO 11+), po zhutnění tl. 50 mm</t>
  </si>
  <si>
    <t>Výres C.3</t>
  </si>
  <si>
    <t>8</t>
  </si>
  <si>
    <t>Trubní vedení</t>
  </si>
  <si>
    <t>7</t>
  </si>
  <si>
    <t>899231111</t>
  </si>
  <si>
    <t>Výšková úprava uličního vstupu nebo vpusti do 200 mm zvýšením mříže</t>
  </si>
  <si>
    <t>kus</t>
  </si>
  <si>
    <t>CS ÚRS 2023 01</t>
  </si>
  <si>
    <t>983070464</t>
  </si>
  <si>
    <t>13</t>
  </si>
  <si>
    <t>899331111</t>
  </si>
  <si>
    <t>Výšková úprava uličního vstupu nebo vpusti do 200 mm zvýšením poklopu</t>
  </si>
  <si>
    <t>-579639839</t>
  </si>
  <si>
    <t>9</t>
  </si>
  <si>
    <t>899431111</t>
  </si>
  <si>
    <t>Výšková úprava uličního vstupu nebo vpusti do 200 mm zvýšením krycího hrnce, šoupěte nebo hydrantu</t>
  </si>
  <si>
    <t>965984427</t>
  </si>
  <si>
    <t>Výšková úprava uličního vstupu nebo vpusti do 200 mm zvýšením krycího hrnce, šoupěte nebo hydrantu bez úpravy armatur</t>
  </si>
  <si>
    <t>Ostatní konstrukce a práce, bourání</t>
  </si>
  <si>
    <t>10</t>
  </si>
  <si>
    <t>915611111</t>
  </si>
  <si>
    <t>Předznačení vodorovného liniového značení</t>
  </si>
  <si>
    <t>m</t>
  </si>
  <si>
    <t>1905890303</t>
  </si>
  <si>
    <t>Předznačení pro vodorovné značení stříkané barvou nebo prováděné z nátěrových hmot liniové dělicí čáry, vodicí proužky</t>
  </si>
  <si>
    <t>"Parkoviště V10d" 4,5*42</t>
  </si>
  <si>
    <t>"V2a" 23,5+28+152+15+24+64+27+124</t>
  </si>
  <si>
    <t>"V1a" 64+215+20+7+42+33+5+5+10+32+18</t>
  </si>
  <si>
    <t>"V10e" 9+9</t>
  </si>
  <si>
    <t>"V12a" 9+9</t>
  </si>
  <si>
    <t>11</t>
  </si>
  <si>
    <t>915621111</t>
  </si>
  <si>
    <t>Předznačení vodorovného plošného značení</t>
  </si>
  <si>
    <t>-645143542</t>
  </si>
  <si>
    <t>Předznačení pro vodorovné značení stříkané barvou nebo prováděné z nátěrových hmot plošné šipky, symboly, nápisy</t>
  </si>
  <si>
    <t>"Přechody V7a" 0,5*4*8+0,5*4*6+0,5*4*6+0,5*4*6+0,5*4*8+0,5*4*8+0,5*4*8</t>
  </si>
  <si>
    <t>"Zastávky BUS V11a" 17+17</t>
  </si>
  <si>
    <t>"A12b" 5+5</t>
  </si>
  <si>
    <t>"V13" 8+5+5+5,5</t>
  </si>
  <si>
    <t>915111111</t>
  </si>
  <si>
    <t>Vodorovné dopravní značení dělící čáry souvislé š 125 mm základní bílá barva</t>
  </si>
  <si>
    <t>-1007515413</t>
  </si>
  <si>
    <t>Vodorovné dopravní značení stříkané barvou dělící čára šířky 125 mm souvislá bílá základní</t>
  </si>
  <si>
    <t>915111115</t>
  </si>
  <si>
    <t>Vodorovné dopravní značení dělící čáry souvislé š 125 mm základní žlutá barva</t>
  </si>
  <si>
    <t>1533072444</t>
  </si>
  <si>
    <t>Vodorovné dopravní značení stříkané barvou dělící čára šířky 125 mm souvislá žlutá základní</t>
  </si>
  <si>
    <t>14</t>
  </si>
  <si>
    <t>915111121</t>
  </si>
  <si>
    <t>Vodorovné dopravní značení dělící čáry přerušované š 125 mm základní bílá barva</t>
  </si>
  <si>
    <t>1049885150</t>
  </si>
  <si>
    <t>Vodorovné dopravní značení stříkané barvou dělící čára šířky 125 mm přerušovaná bílá základní</t>
  </si>
  <si>
    <t>15</t>
  </si>
  <si>
    <t>915131111</t>
  </si>
  <si>
    <t>Vodorovné dopravní značení přechody pro chodce, šipky, symboly základní bílá barva</t>
  </si>
  <si>
    <t>825614930</t>
  </si>
  <si>
    <t>Vodorovné dopravní značení stříkané barvou přechody pro chodce, šipky, symboly bílé základní</t>
  </si>
  <si>
    <t>"A12b - barevné" 5+5</t>
  </si>
  <si>
    <t>16</t>
  </si>
  <si>
    <t>915211111</t>
  </si>
  <si>
    <t>Vodorovné dopravní značení dělící čáry souvislé š 125 mm bílý plast</t>
  </si>
  <si>
    <t>-1211120118</t>
  </si>
  <si>
    <t>Vodorovné dopravní značení stříkaným plastem dělící čára šířky 125 mm souvislá bílá základní</t>
  </si>
  <si>
    <t>17</t>
  </si>
  <si>
    <t>915211115</t>
  </si>
  <si>
    <t>Vodorovné dopravní značení dělící čáry souvislé š 125 mm žlutý plast</t>
  </si>
  <si>
    <t>1134315731</t>
  </si>
  <si>
    <t>Vodorovné dopravní značení stříkaným plastem dělící čára šířky 125 mm souvislá žlutá základní</t>
  </si>
  <si>
    <t>18</t>
  </si>
  <si>
    <t>915211121</t>
  </si>
  <si>
    <t>Vodorovné dopravní značení dělící čáry přerušované š 125 mm bílý plast</t>
  </si>
  <si>
    <t>1954984163</t>
  </si>
  <si>
    <t>Vodorovné dopravní značení stříkaným plastem dělící čára šířky 125 mm přerušovaná bílá základní</t>
  </si>
  <si>
    <t>19</t>
  </si>
  <si>
    <t>915231112</t>
  </si>
  <si>
    <t>Vodorovné dopravní značení přechody pro chodce, šipky, symboly retroreflexní bílý plast</t>
  </si>
  <si>
    <t>1302058624</t>
  </si>
  <si>
    <t>Vodorovné dopravní značení stříkaným plastem přechody pro chodce, šipky, symboly nápisy bílé retroreflexní</t>
  </si>
  <si>
    <t>20</t>
  </si>
  <si>
    <t>919721291</t>
  </si>
  <si>
    <t>Geomříž pro vyztužení stávajícího asfaltového povrchu ze skelných vláken</t>
  </si>
  <si>
    <t>-1677902072</t>
  </si>
  <si>
    <t>Vyztužení stávajícího asfaltového povrchu geomříží ze skelných vláken</t>
  </si>
  <si>
    <t>Zastávky BUS</t>
  </si>
  <si>
    <t>107+113</t>
  </si>
  <si>
    <t>919731121</t>
  </si>
  <si>
    <t>Zarovnání styčné plochy podkladu nebo krytu živičného tl do 50 mm</t>
  </si>
  <si>
    <t>169427356</t>
  </si>
  <si>
    <t>Zarovnání styčné plochy podkladu nebo krytu podél vybourané části komunikace nebo zpevněné plochy živičné tl. do 50 mm</t>
  </si>
  <si>
    <t>11+18+17+34+9+20,5+19+47+20,5+7+29+9+14+14,5+12+22,5+20</t>
  </si>
  <si>
    <t>22</t>
  </si>
  <si>
    <t>919732221</t>
  </si>
  <si>
    <t>Styčná spára napojení nového živičného povrchu na stávající za tepla š 15 mm hl 25 mm bez prořezání</t>
  </si>
  <si>
    <t>101726412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</si>
  <si>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</si>
  <si>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23</t>
  </si>
  <si>
    <t>919735111</t>
  </si>
  <si>
    <t>Řezání stávajícího živičného krytu hl do 50 mm</t>
  </si>
  <si>
    <t>435941285</t>
  </si>
  <si>
    <t>Řezání stávajícího živičného krytu nebo podkladu hloubky do 50 mm</t>
  </si>
  <si>
    <t>997</t>
  </si>
  <si>
    <t>Přesun sutě</t>
  </si>
  <si>
    <t>24</t>
  </si>
  <si>
    <t>997006512</t>
  </si>
  <si>
    <t>Vodorovné doprava suti s naložením a složením na skládku přes 100 m do 1 km</t>
  </si>
  <si>
    <t>t</t>
  </si>
  <si>
    <t>-1818805396</t>
  </si>
  <si>
    <t>Vodorovná doprava suti na skládku s naložením na dopravní prostředek a složením přes 100 m do 1 km</t>
  </si>
  <si>
    <t>25</t>
  </si>
  <si>
    <t>997006519</t>
  </si>
  <si>
    <t>Příplatek k vodorovnému přemístění suti na skládku ZKD 1 km přes 1 km</t>
  </si>
  <si>
    <t>-1340936836</t>
  </si>
  <si>
    <t>Vodorovná doprava suti na skládku Příplatek k ceně -6512 za každý další i započatý 1 km</t>
  </si>
  <si>
    <t>1787,744*9 'Přepočtené koeficientem množství</t>
  </si>
  <si>
    <t>26</t>
  </si>
  <si>
    <t>997013875</t>
  </si>
  <si>
    <t>Poplatek za uložení stavebního odpadu na recyklační skládce (skládkovné) asfaltového bez obsahu dehtu zatříděného do Katalogu odpadů pod kódem 17 03 02</t>
  </si>
  <si>
    <t>1004103893</t>
  </si>
  <si>
    <t>998</t>
  </si>
  <si>
    <t>Přesun hmot</t>
  </si>
  <si>
    <t>27</t>
  </si>
  <si>
    <t>998225111</t>
  </si>
  <si>
    <t>Přesun hmot pro pozemní komunikace s krytem z kamene, monolitickým betonovým nebo živičným</t>
  </si>
  <si>
    <t>-829157297</t>
  </si>
  <si>
    <t>Přesun hmot pro komunikace s krytem z kameniva, monolitickým betonovým nebo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</si>
  <si>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</si>
  <si>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</si>
  <si>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</si>
  <si>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</si>
  <si>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28</t>
  </si>
  <si>
    <t>012203000</t>
  </si>
  <si>
    <t>Geodetické práce při provádění stavby</t>
  </si>
  <si>
    <t>kpl</t>
  </si>
  <si>
    <t>1024</t>
  </si>
  <si>
    <t>483515582</t>
  </si>
  <si>
    <t>29</t>
  </si>
  <si>
    <t>013294000</t>
  </si>
  <si>
    <t>Ostatní dokumentace</t>
  </si>
  <si>
    <t>-679666163</t>
  </si>
  <si>
    <t>DIO</t>
  </si>
  <si>
    <t>VRN3</t>
  </si>
  <si>
    <t>Zařízení staveniště</t>
  </si>
  <si>
    <t>30</t>
  </si>
  <si>
    <t>030001000</t>
  </si>
  <si>
    <t>-1580900758</t>
  </si>
  <si>
    <t>31</t>
  </si>
  <si>
    <t>034303000</t>
  </si>
  <si>
    <t>Dopravní značení na staveništi</t>
  </si>
  <si>
    <t>1633068409</t>
  </si>
  <si>
    <t>VRN4</t>
  </si>
  <si>
    <t>Inženýrská činnost</t>
  </si>
  <si>
    <t>32</t>
  </si>
  <si>
    <t>043002000</t>
  </si>
  <si>
    <t>Zkoušky a ostatní měření</t>
  </si>
  <si>
    <t>-462694684</t>
  </si>
  <si>
    <t>Zkoušky únosnosti pláně, konstrukcí atd.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</si>
</sst>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34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24024B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povrchu komunikace ul. Přátelství, Litvínov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Ul. Přátelství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15. 7. 2024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MESSOR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'SO.01 -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'SO.01 - Komunikace'!P127</f>
        <v>0</v>
      </c>
      <c r="AV95" s="128">
        <f>'SO.01 - Komunikace'!J33</f>
        <v>0</v>
      </c>
      <c r="AW95" s="128">
        <f>'SO.01 - Komunikace'!J34</f>
        <v>0</v>
      </c>
      <c r="AX95" s="128">
        <f>'SO.01 - Komunikace'!J35</f>
        <v>0</v>
      </c>
      <c r="AY95" s="128">
        <f>'SO.01 - Komunikace'!J36</f>
        <v>0</v>
      </c>
      <c r="AZ95" s="128">
        <f>'SO.01 - Komunikace'!F33</f>
        <v>0</v>
      </c>
      <c r="BA95" s="128">
        <f>'SO.01 - Komunikace'!F34</f>
        <v>0</v>
      </c>
      <c r="BB95" s="128">
        <f>'SO.01 - Komunikace'!F35</f>
        <v>0</v>
      </c>
      <c r="BC95" s="128">
        <f>'SO.01 - Komunikace'!F36</f>
        <v>0</v>
      </c>
      <c r="BD95" s="130">
        <f>'SO.01 - Komunikace'!F37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7BstfcJw2gqtX54PEEPPlobwKiBOCLK1vYXXVYsfifdn1MZxeCYrz0NOEPrI82ny7PmfmtnobP9Z8yXLL7RTSQ==" hashValue="lA1ucJQAK2iXN+4KlL03UosPkgO1roNLyvSDgHw4unbFDqR+4NLM2+SY+zlBfXOZ9YS5aBpWA24ZjOQo+tDIw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.01 - Komunik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s="1" customFormat="1" ht="24.96" customHeight="1">
      <c r="B4" s="20"/>
      <c r="D4" s="134" t="s">
        <v>89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Obnova povrchu komunikace ul. Přátelství, Litvínov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15. 7. 2024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36" t="s">
        <v>28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29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31</v>
      </c>
      <c r="E20" s="38"/>
      <c r="F20" s="38"/>
      <c r="G20" s="38"/>
      <c r="H20" s="38"/>
      <c r="I20" s="136" t="s">
        <v>25</v>
      </c>
      <c r="J20" s="139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36" t="s">
        <v>28</v>
      </c>
      <c r="J21" s="139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36</v>
      </c>
      <c r="E23" s="38"/>
      <c r="F23" s="38"/>
      <c r="G23" s="38"/>
      <c r="H23" s="38"/>
      <c r="I23" s="136" t="s">
        <v>25</v>
      </c>
      <c r="J23" s="139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33</v>
      </c>
      <c r="F24" s="38"/>
      <c r="G24" s="38"/>
      <c r="H24" s="38"/>
      <c r="I24" s="136" t="s">
        <v>28</v>
      </c>
      <c r="J24" s="139" t="s">
        <v>34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38</v>
      </c>
      <c r="E30" s="38"/>
      <c r="F30" s="38"/>
      <c r="G30" s="38"/>
      <c r="H30" s="38"/>
      <c r="I30" s="38"/>
      <c r="J30" s="14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40</v>
      </c>
      <c r="G32" s="38"/>
      <c r="H32" s="38"/>
      <c r="I32" s="148" t="s">
        <v>39</v>
      </c>
      <c r="J32" s="148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42</v>
      </c>
      <c r="E33" s="136" t="s">
        <v>43</v>
      </c>
      <c r="F33" s="150">
        <f>ROUND((SUM(BE127:BE293)),  2)</f>
        <v>0</v>
      </c>
      <c r="G33" s="38"/>
      <c r="H33" s="38"/>
      <c r="I33" s="151">
        <v>0.20999999999999999</v>
      </c>
      <c r="J33" s="150">
        <f>ROUND(((SUM(BE127:BE293))*I33),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44</v>
      </c>
      <c r="F34" s="150">
        <f>ROUND((SUM(BF127:BF293)),  2)</f>
        <v>0</v>
      </c>
      <c r="G34" s="38"/>
      <c r="H34" s="38"/>
      <c r="I34" s="151">
        <v>0.12</v>
      </c>
      <c r="J34" s="150">
        <f>ROUND(((SUM(BF127:BF293))*I34),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50">
        <f>ROUND((SUM(BG127:BG293)),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46</v>
      </c>
      <c r="F36" s="150">
        <f>ROUND((SUM(BH127:BH293)),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47</v>
      </c>
      <c r="F37" s="150">
        <f>ROUND((SUM(BI127:BI293)),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51</v>
      </c>
      <c r="E50" s="160"/>
      <c r="F50" s="160"/>
      <c r="G50" s="159" t="s">
        <v>52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53</v>
      </c>
      <c r="E61" s="162"/>
      <c r="F61" s="163" t="s">
        <v>54</v>
      </c>
      <c r="G61" s="161" t="s">
        <v>53</v>
      </c>
      <c r="H61" s="162"/>
      <c r="I61" s="162"/>
      <c r="J61" s="164" t="s">
        <v>54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55</v>
      </c>
      <c r="E65" s="165"/>
      <c r="F65" s="165"/>
      <c r="G65" s="159" t="s">
        <v>56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53</v>
      </c>
      <c r="E76" s="162"/>
      <c r="F76" s="163" t="s">
        <v>54</v>
      </c>
      <c r="G76" s="161" t="s">
        <v>53</v>
      </c>
      <c r="H76" s="162"/>
      <c r="I76" s="162"/>
      <c r="J76" s="164" t="s">
        <v>54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Obnova povrchu komunikace ul. Přátelství,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Ul. Přátelství </v>
      </c>
      <c r="G89" s="40"/>
      <c r="H89" s="40"/>
      <c r="I89" s="32" t="s">
        <v>22</v>
      </c>
      <c r="J89" s="79" t="str">
        <f>IF(J12="","",J12)</f>
        <v>15. 7. 2024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Litvínov</v>
      </c>
      <c r="G91" s="40"/>
      <c r="H91" s="40"/>
      <c r="I91" s="32" t="s">
        <v>31</v>
      </c>
      <c r="J91" s="36" t="str">
        <f>E21</f>
        <v>MESSOR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93</v>
      </c>
      <c r="D94" s="172"/>
      <c r="E94" s="172"/>
      <c r="F94" s="172"/>
      <c r="G94" s="172"/>
      <c r="H94" s="172"/>
      <c r="I94" s="172"/>
      <c r="J94" s="173" t="s">
        <v>94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5"/>
      <c r="C97" s="176"/>
      <c r="D97" s="177" t="s">
        <v>97</v>
      </c>
      <c r="E97" s="178"/>
      <c r="F97" s="178"/>
      <c r="G97" s="178"/>
      <c r="H97" s="178"/>
      <c r="I97" s="178"/>
      <c r="J97" s="179">
        <f>J128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98</v>
      </c>
      <c r="E98" s="184"/>
      <c r="F98" s="184"/>
      <c r="G98" s="184"/>
      <c r="H98" s="184"/>
      <c r="I98" s="184"/>
      <c r="J98" s="185">
        <f>J129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99</v>
      </c>
      <c r="E99" s="184"/>
      <c r="F99" s="184"/>
      <c r="G99" s="184"/>
      <c r="H99" s="184"/>
      <c r="I99" s="184"/>
      <c r="J99" s="185">
        <f>J141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100</v>
      </c>
      <c r="E100" s="184"/>
      <c r="F100" s="184"/>
      <c r="G100" s="184"/>
      <c r="H100" s="184"/>
      <c r="I100" s="184"/>
      <c r="J100" s="185">
        <f>J164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101</v>
      </c>
      <c r="E101" s="184"/>
      <c r="F101" s="184"/>
      <c r="G101" s="184"/>
      <c r="H101" s="184"/>
      <c r="I101" s="184"/>
      <c r="J101" s="185">
        <f>J174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102</v>
      </c>
      <c r="E102" s="184"/>
      <c r="F102" s="184"/>
      <c r="G102" s="184"/>
      <c r="H102" s="184"/>
      <c r="I102" s="184"/>
      <c r="J102" s="185">
        <f>J262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103</v>
      </c>
      <c r="E103" s="184"/>
      <c r="F103" s="184"/>
      <c r="G103" s="184"/>
      <c r="H103" s="184"/>
      <c r="I103" s="184"/>
      <c r="J103" s="185">
        <f>J270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5"/>
      <c r="C104" s="176"/>
      <c r="D104" s="177" t="s">
        <v>104</v>
      </c>
      <c r="E104" s="178"/>
      <c r="F104" s="178"/>
      <c r="G104" s="178"/>
      <c r="H104" s="178"/>
      <c r="I104" s="178"/>
      <c r="J104" s="179">
        <f>J273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1"/>
      <c r="C105" s="182"/>
      <c r="D105" s="183" t="s">
        <v>105</v>
      </c>
      <c r="E105" s="184"/>
      <c r="F105" s="184"/>
      <c r="G105" s="184"/>
      <c r="H105" s="184"/>
      <c r="I105" s="184"/>
      <c r="J105" s="185">
        <f>J274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106</v>
      </c>
      <c r="E106" s="184"/>
      <c r="F106" s="184"/>
      <c r="G106" s="184"/>
      <c r="H106" s="184"/>
      <c r="I106" s="184"/>
      <c r="J106" s="185">
        <f>J282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107</v>
      </c>
      <c r="E107" s="184"/>
      <c r="F107" s="184"/>
      <c r="G107" s="184"/>
      <c r="H107" s="184"/>
      <c r="I107" s="184"/>
      <c r="J107" s="185">
        <f>J289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0" t="str">
        <f>E7</f>
        <v>Obnova povrchu komunikace ul. Přátelství, Litvínov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90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SO.01 - Komunikace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Ul. Přátelství </v>
      </c>
      <c r="G121" s="40"/>
      <c r="H121" s="40"/>
      <c r="I121" s="32" t="s">
        <v>22</v>
      </c>
      <c r="J121" s="79" t="str">
        <f>IF(J12="","",J12)</f>
        <v>15. 7. 2024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Město Litvínov</v>
      </c>
      <c r="G123" s="40"/>
      <c r="H123" s="40"/>
      <c r="I123" s="32" t="s">
        <v>31</v>
      </c>
      <c r="J123" s="36" t="str">
        <f>E21</f>
        <v>MESSOR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32" t="s">
        <v>36</v>
      </c>
      <c r="J124" s="36" t="str">
        <f>E24</f>
        <v>MESSOR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7"/>
      <c r="B126" s="188"/>
      <c r="C126" s="189" t="s">
        <v>109</v>
      </c>
      <c r="D126" s="190" t="s">
        <v>63</v>
      </c>
      <c r="E126" s="190" t="s">
        <v>59</v>
      </c>
      <c r="F126" s="190" t="s">
        <v>60</v>
      </c>
      <c r="G126" s="190" t="s">
        <v>110</v>
      </c>
      <c r="H126" s="190" t="s">
        <v>111</v>
      </c>
      <c r="I126" s="190" t="s">
        <v>112</v>
      </c>
      <c r="J126" s="190" t="s">
        <v>94</v>
      </c>
      <c r="K126" s="191" t="s">
        <v>113</v>
      </c>
      <c r="L126" s="192"/>
      <c r="M126" s="100" t="s">
        <v>1</v>
      </c>
      <c r="N126" s="101" t="s">
        <v>42</v>
      </c>
      <c r="O126" s="101" t="s">
        <v>114</v>
      </c>
      <c r="P126" s="101" t="s">
        <v>115</v>
      </c>
      <c r="Q126" s="101" t="s">
        <v>116</v>
      </c>
      <c r="R126" s="101" t="s">
        <v>117</v>
      </c>
      <c r="S126" s="101" t="s">
        <v>118</v>
      </c>
      <c r="T126" s="102" t="s">
        <v>119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="2" customFormat="1" ht="22.8" customHeight="1">
      <c r="A127" s="38"/>
      <c r="B127" s="39"/>
      <c r="C127" s="107" t="s">
        <v>120</v>
      </c>
      <c r="D127" s="40"/>
      <c r="E127" s="40"/>
      <c r="F127" s="40"/>
      <c r="G127" s="40"/>
      <c r="H127" s="40"/>
      <c r="I127" s="40"/>
      <c r="J127" s="193">
        <f>BK127</f>
        <v>0</v>
      </c>
      <c r="K127" s="40"/>
      <c r="L127" s="44"/>
      <c r="M127" s="103"/>
      <c r="N127" s="194"/>
      <c r="O127" s="104"/>
      <c r="P127" s="195">
        <f>P128+P273</f>
        <v>0</v>
      </c>
      <c r="Q127" s="104"/>
      <c r="R127" s="195">
        <f>R128+R273</f>
        <v>319.65185100000002</v>
      </c>
      <c r="S127" s="104"/>
      <c r="T127" s="196">
        <f>T128+T273</f>
        <v>1787.7440000000001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77</v>
      </c>
      <c r="AU127" s="17" t="s">
        <v>96</v>
      </c>
      <c r="BK127" s="197">
        <f>BK128+BK273</f>
        <v>0</v>
      </c>
    </row>
    <row r="128" s="12" customFormat="1" ht="25.92" customHeight="1">
      <c r="A128" s="12"/>
      <c r="B128" s="198"/>
      <c r="C128" s="199"/>
      <c r="D128" s="200" t="s">
        <v>77</v>
      </c>
      <c r="E128" s="201" t="s">
        <v>121</v>
      </c>
      <c r="F128" s="201" t="s">
        <v>122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P129+P141+P164+P174+P262+P270</f>
        <v>0</v>
      </c>
      <c r="Q128" s="206"/>
      <c r="R128" s="207">
        <f>R129+R141+R164+R174+R262+R270</f>
        <v>319.65185100000002</v>
      </c>
      <c r="S128" s="206"/>
      <c r="T128" s="208">
        <f>T129+T141+T164+T174+T262+T270</f>
        <v>1787.7440000000001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86</v>
      </c>
      <c r="AT128" s="210" t="s">
        <v>77</v>
      </c>
      <c r="AU128" s="210" t="s">
        <v>78</v>
      </c>
      <c r="AY128" s="209" t="s">
        <v>123</v>
      </c>
      <c r="BK128" s="211">
        <f>BK129+BK141+BK164+BK174+BK262+BK270</f>
        <v>0</v>
      </c>
    </row>
    <row r="129" s="12" customFormat="1" ht="22.8" customHeight="1">
      <c r="A129" s="12"/>
      <c r="B129" s="198"/>
      <c r="C129" s="199"/>
      <c r="D129" s="200" t="s">
        <v>77</v>
      </c>
      <c r="E129" s="212" t="s">
        <v>86</v>
      </c>
      <c r="F129" s="212" t="s">
        <v>124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SUM(P130:P140)</f>
        <v>0</v>
      </c>
      <c r="Q129" s="206"/>
      <c r="R129" s="207">
        <f>SUM(R130:R140)</f>
        <v>0.93273600000000001</v>
      </c>
      <c r="S129" s="206"/>
      <c r="T129" s="208">
        <f>SUM(T130:T140)</f>
        <v>1787.7440000000001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86</v>
      </c>
      <c r="AT129" s="210" t="s">
        <v>77</v>
      </c>
      <c r="AU129" s="210" t="s">
        <v>86</v>
      </c>
      <c r="AY129" s="209" t="s">
        <v>123</v>
      </c>
      <c r="BK129" s="211">
        <f>SUM(BK130:BK140)</f>
        <v>0</v>
      </c>
    </row>
    <row r="130" s="2" customFormat="1" ht="21.75" customHeight="1">
      <c r="A130" s="38"/>
      <c r="B130" s="39"/>
      <c r="C130" s="214" t="s">
        <v>86</v>
      </c>
      <c r="D130" s="214" t="s">
        <v>125</v>
      </c>
      <c r="E130" s="215" t="s">
        <v>126</v>
      </c>
      <c r="F130" s="216" t="s">
        <v>127</v>
      </c>
      <c r="G130" s="217" t="s">
        <v>128</v>
      </c>
      <c r="H130" s="218">
        <v>9716</v>
      </c>
      <c r="I130" s="219"/>
      <c r="J130" s="220">
        <f>ROUND(I130*H130,2)</f>
        <v>0</v>
      </c>
      <c r="K130" s="216" t="s">
        <v>129</v>
      </c>
      <c r="L130" s="44"/>
      <c r="M130" s="221" t="s">
        <v>1</v>
      </c>
      <c r="N130" s="222" t="s">
        <v>43</v>
      </c>
      <c r="O130" s="91"/>
      <c r="P130" s="223">
        <f>O130*H130</f>
        <v>0</v>
      </c>
      <c r="Q130" s="223">
        <v>6.0000000000000002E-05</v>
      </c>
      <c r="R130" s="223">
        <f>Q130*H130</f>
        <v>0.58296000000000003</v>
      </c>
      <c r="S130" s="223">
        <v>0.11500000000000001</v>
      </c>
      <c r="T130" s="224">
        <f>S130*H130</f>
        <v>1117.3400000000002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5" t="s">
        <v>130</v>
      </c>
      <c r="AT130" s="225" t="s">
        <v>125</v>
      </c>
      <c r="AU130" s="225" t="s">
        <v>88</v>
      </c>
      <c r="AY130" s="17" t="s">
        <v>123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7" t="s">
        <v>86</v>
      </c>
      <c r="BK130" s="226">
        <f>ROUND(I130*H130,2)</f>
        <v>0</v>
      </c>
      <c r="BL130" s="17" t="s">
        <v>130</v>
      </c>
      <c r="BM130" s="225" t="s">
        <v>131</v>
      </c>
    </row>
    <row r="131" s="2" customFormat="1">
      <c r="A131" s="38"/>
      <c r="B131" s="39"/>
      <c r="C131" s="40"/>
      <c r="D131" s="227" t="s">
        <v>132</v>
      </c>
      <c r="E131" s="40"/>
      <c r="F131" s="228" t="s">
        <v>133</v>
      </c>
      <c r="G131" s="40"/>
      <c r="H131" s="40"/>
      <c r="I131" s="229"/>
      <c r="J131" s="40"/>
      <c r="K131" s="40"/>
      <c r="L131" s="44"/>
      <c r="M131" s="230"/>
      <c r="N131" s="23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132</v>
      </c>
      <c r="AU131" s="17" t="s">
        <v>88</v>
      </c>
    </row>
    <row r="132" s="13" customFormat="1">
      <c r="A132" s="13"/>
      <c r="B132" s="232"/>
      <c r="C132" s="233"/>
      <c r="D132" s="227" t="s">
        <v>134</v>
      </c>
      <c r="E132" s="234" t="s">
        <v>1</v>
      </c>
      <c r="F132" s="235" t="s">
        <v>135</v>
      </c>
      <c r="G132" s="233"/>
      <c r="H132" s="234" t="s">
        <v>1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134</v>
      </c>
      <c r="AU132" s="241" t="s">
        <v>88</v>
      </c>
      <c r="AV132" s="13" t="s">
        <v>86</v>
      </c>
      <c r="AW132" s="13" t="s">
        <v>35</v>
      </c>
      <c r="AX132" s="13" t="s">
        <v>78</v>
      </c>
      <c r="AY132" s="241" t="s">
        <v>123</v>
      </c>
    </row>
    <row r="133" s="14" customFormat="1">
      <c r="A133" s="14"/>
      <c r="B133" s="242"/>
      <c r="C133" s="243"/>
      <c r="D133" s="227" t="s">
        <v>134</v>
      </c>
      <c r="E133" s="244" t="s">
        <v>1</v>
      </c>
      <c r="F133" s="245" t="s">
        <v>136</v>
      </c>
      <c r="G133" s="243"/>
      <c r="H133" s="246">
        <v>9716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134</v>
      </c>
      <c r="AU133" s="252" t="s">
        <v>88</v>
      </c>
      <c r="AV133" s="14" t="s">
        <v>88</v>
      </c>
      <c r="AW133" s="14" t="s">
        <v>35</v>
      </c>
      <c r="AX133" s="14" t="s">
        <v>78</v>
      </c>
      <c r="AY133" s="252" t="s">
        <v>123</v>
      </c>
    </row>
    <row r="134" s="15" customFormat="1">
      <c r="A134" s="15"/>
      <c r="B134" s="253"/>
      <c r="C134" s="254"/>
      <c r="D134" s="227" t="s">
        <v>134</v>
      </c>
      <c r="E134" s="255" t="s">
        <v>1</v>
      </c>
      <c r="F134" s="256" t="s">
        <v>137</v>
      </c>
      <c r="G134" s="254"/>
      <c r="H134" s="257">
        <v>9716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3" t="s">
        <v>134</v>
      </c>
      <c r="AU134" s="263" t="s">
        <v>88</v>
      </c>
      <c r="AV134" s="15" t="s">
        <v>130</v>
      </c>
      <c r="AW134" s="15" t="s">
        <v>35</v>
      </c>
      <c r="AX134" s="15" t="s">
        <v>86</v>
      </c>
      <c r="AY134" s="263" t="s">
        <v>123</v>
      </c>
    </row>
    <row r="135" s="2" customFormat="1" ht="21.75" customHeight="1">
      <c r="A135" s="38"/>
      <c r="B135" s="39"/>
      <c r="C135" s="214" t="s">
        <v>88</v>
      </c>
      <c r="D135" s="214" t="s">
        <v>125</v>
      </c>
      <c r="E135" s="215" t="s">
        <v>138</v>
      </c>
      <c r="F135" s="216" t="s">
        <v>139</v>
      </c>
      <c r="G135" s="217" t="s">
        <v>128</v>
      </c>
      <c r="H135" s="218">
        <v>2914.8000000000002</v>
      </c>
      <c r="I135" s="219"/>
      <c r="J135" s="220">
        <f>ROUND(I135*H135,2)</f>
        <v>0</v>
      </c>
      <c r="K135" s="216" t="s">
        <v>129</v>
      </c>
      <c r="L135" s="44"/>
      <c r="M135" s="221" t="s">
        <v>1</v>
      </c>
      <c r="N135" s="222" t="s">
        <v>43</v>
      </c>
      <c r="O135" s="91"/>
      <c r="P135" s="223">
        <f>O135*H135</f>
        <v>0</v>
      </c>
      <c r="Q135" s="223">
        <v>0.00012</v>
      </c>
      <c r="R135" s="223">
        <f>Q135*H135</f>
        <v>0.34977600000000003</v>
      </c>
      <c r="S135" s="223">
        <v>0.23000000000000001</v>
      </c>
      <c r="T135" s="224">
        <f>S135*H135</f>
        <v>670.40400000000011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5" t="s">
        <v>130</v>
      </c>
      <c r="AT135" s="225" t="s">
        <v>125</v>
      </c>
      <c r="AU135" s="225" t="s">
        <v>88</v>
      </c>
      <c r="AY135" s="17" t="s">
        <v>123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7" t="s">
        <v>86</v>
      </c>
      <c r="BK135" s="226">
        <f>ROUND(I135*H135,2)</f>
        <v>0</v>
      </c>
      <c r="BL135" s="17" t="s">
        <v>130</v>
      </c>
      <c r="BM135" s="225" t="s">
        <v>140</v>
      </c>
    </row>
    <row r="136" s="2" customFormat="1">
      <c r="A136" s="38"/>
      <c r="B136" s="39"/>
      <c r="C136" s="40"/>
      <c r="D136" s="227" t="s">
        <v>132</v>
      </c>
      <c r="E136" s="40"/>
      <c r="F136" s="228" t="s">
        <v>141</v>
      </c>
      <c r="G136" s="40"/>
      <c r="H136" s="40"/>
      <c r="I136" s="229"/>
      <c r="J136" s="40"/>
      <c r="K136" s="40"/>
      <c r="L136" s="44"/>
      <c r="M136" s="230"/>
      <c r="N136" s="23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132</v>
      </c>
      <c r="AU136" s="17" t="s">
        <v>88</v>
      </c>
    </row>
    <row r="137" s="13" customFormat="1">
      <c r="A137" s="13"/>
      <c r="B137" s="232"/>
      <c r="C137" s="233"/>
      <c r="D137" s="227" t="s">
        <v>134</v>
      </c>
      <c r="E137" s="234" t="s">
        <v>1</v>
      </c>
      <c r="F137" s="235" t="s">
        <v>142</v>
      </c>
      <c r="G137" s="233"/>
      <c r="H137" s="234" t="s">
        <v>1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134</v>
      </c>
      <c r="AU137" s="241" t="s">
        <v>88</v>
      </c>
      <c r="AV137" s="13" t="s">
        <v>86</v>
      </c>
      <c r="AW137" s="13" t="s">
        <v>35</v>
      </c>
      <c r="AX137" s="13" t="s">
        <v>78</v>
      </c>
      <c r="AY137" s="241" t="s">
        <v>123</v>
      </c>
    </row>
    <row r="138" s="13" customFormat="1">
      <c r="A138" s="13"/>
      <c r="B138" s="232"/>
      <c r="C138" s="233"/>
      <c r="D138" s="227" t="s">
        <v>134</v>
      </c>
      <c r="E138" s="234" t="s">
        <v>1</v>
      </c>
      <c r="F138" s="235" t="s">
        <v>143</v>
      </c>
      <c r="G138" s="233"/>
      <c r="H138" s="234" t="s">
        <v>1</v>
      </c>
      <c r="I138" s="236"/>
      <c r="J138" s="233"/>
      <c r="K138" s="233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134</v>
      </c>
      <c r="AU138" s="241" t="s">
        <v>88</v>
      </c>
      <c r="AV138" s="13" t="s">
        <v>86</v>
      </c>
      <c r="AW138" s="13" t="s">
        <v>35</v>
      </c>
      <c r="AX138" s="13" t="s">
        <v>78</v>
      </c>
      <c r="AY138" s="241" t="s">
        <v>123</v>
      </c>
    </row>
    <row r="139" s="14" customFormat="1">
      <c r="A139" s="14"/>
      <c r="B139" s="242"/>
      <c r="C139" s="243"/>
      <c r="D139" s="227" t="s">
        <v>134</v>
      </c>
      <c r="E139" s="244" t="s">
        <v>1</v>
      </c>
      <c r="F139" s="245" t="s">
        <v>144</v>
      </c>
      <c r="G139" s="243"/>
      <c r="H139" s="246">
        <v>2914.8000000000002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134</v>
      </c>
      <c r="AU139" s="252" t="s">
        <v>88</v>
      </c>
      <c r="AV139" s="14" t="s">
        <v>88</v>
      </c>
      <c r="AW139" s="14" t="s">
        <v>35</v>
      </c>
      <c r="AX139" s="14" t="s">
        <v>78</v>
      </c>
      <c r="AY139" s="252" t="s">
        <v>123</v>
      </c>
    </row>
    <row r="140" s="15" customFormat="1">
      <c r="A140" s="15"/>
      <c r="B140" s="253"/>
      <c r="C140" s="254"/>
      <c r="D140" s="227" t="s">
        <v>134</v>
      </c>
      <c r="E140" s="255" t="s">
        <v>1</v>
      </c>
      <c r="F140" s="256" t="s">
        <v>137</v>
      </c>
      <c r="G140" s="254"/>
      <c r="H140" s="257">
        <v>2914.8000000000002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3" t="s">
        <v>134</v>
      </c>
      <c r="AU140" s="263" t="s">
        <v>88</v>
      </c>
      <c r="AV140" s="15" t="s">
        <v>130</v>
      </c>
      <c r="AW140" s="15" t="s">
        <v>35</v>
      </c>
      <c r="AX140" s="15" t="s">
        <v>86</v>
      </c>
      <c r="AY140" s="263" t="s">
        <v>123</v>
      </c>
    </row>
    <row r="141" s="12" customFormat="1" ht="22.8" customHeight="1">
      <c r="A141" s="12"/>
      <c r="B141" s="198"/>
      <c r="C141" s="199"/>
      <c r="D141" s="200" t="s">
        <v>77</v>
      </c>
      <c r="E141" s="212" t="s">
        <v>145</v>
      </c>
      <c r="F141" s="212" t="s">
        <v>146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SUM(P142:P163)</f>
        <v>0</v>
      </c>
      <c r="Q141" s="206"/>
      <c r="R141" s="207">
        <f>SUM(R142:R163)</f>
        <v>303.52784000000003</v>
      </c>
      <c r="S141" s="206"/>
      <c r="T141" s="208">
        <f>SUM(T142:T163)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86</v>
      </c>
      <c r="AT141" s="210" t="s">
        <v>77</v>
      </c>
      <c r="AU141" s="210" t="s">
        <v>86</v>
      </c>
      <c r="AY141" s="209" t="s">
        <v>123</v>
      </c>
      <c r="BK141" s="211">
        <f>SUM(BK142:BK163)</f>
        <v>0</v>
      </c>
    </row>
    <row r="142" s="2" customFormat="1" ht="16.5" customHeight="1">
      <c r="A142" s="38"/>
      <c r="B142" s="39"/>
      <c r="C142" s="214" t="s">
        <v>147</v>
      </c>
      <c r="D142" s="214" t="s">
        <v>125</v>
      </c>
      <c r="E142" s="215" t="s">
        <v>148</v>
      </c>
      <c r="F142" s="216" t="s">
        <v>149</v>
      </c>
      <c r="G142" s="217" t="s">
        <v>128</v>
      </c>
      <c r="H142" s="218">
        <v>2914.8000000000002</v>
      </c>
      <c r="I142" s="219"/>
      <c r="J142" s="220">
        <f>ROUND(I142*H142,2)</f>
        <v>0</v>
      </c>
      <c r="K142" s="216" t="s">
        <v>129</v>
      </c>
      <c r="L142" s="44"/>
      <c r="M142" s="221" t="s">
        <v>1</v>
      </c>
      <c r="N142" s="222" t="s">
        <v>43</v>
      </c>
      <c r="O142" s="91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5" t="s">
        <v>130</v>
      </c>
      <c r="AT142" s="225" t="s">
        <v>125</v>
      </c>
      <c r="AU142" s="225" t="s">
        <v>88</v>
      </c>
      <c r="AY142" s="17" t="s">
        <v>123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7" t="s">
        <v>86</v>
      </c>
      <c r="BK142" s="226">
        <f>ROUND(I142*H142,2)</f>
        <v>0</v>
      </c>
      <c r="BL142" s="17" t="s">
        <v>130</v>
      </c>
      <c r="BM142" s="225" t="s">
        <v>150</v>
      </c>
    </row>
    <row r="143" s="2" customFormat="1">
      <c r="A143" s="38"/>
      <c r="B143" s="39"/>
      <c r="C143" s="40"/>
      <c r="D143" s="227" t="s">
        <v>132</v>
      </c>
      <c r="E143" s="40"/>
      <c r="F143" s="228" t="s">
        <v>151</v>
      </c>
      <c r="G143" s="40"/>
      <c r="H143" s="40"/>
      <c r="I143" s="229"/>
      <c r="J143" s="40"/>
      <c r="K143" s="40"/>
      <c r="L143" s="44"/>
      <c r="M143" s="230"/>
      <c r="N143" s="23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132</v>
      </c>
      <c r="AU143" s="17" t="s">
        <v>88</v>
      </c>
    </row>
    <row r="144" s="13" customFormat="1">
      <c r="A144" s="13"/>
      <c r="B144" s="232"/>
      <c r="C144" s="233"/>
      <c r="D144" s="227" t="s">
        <v>134</v>
      </c>
      <c r="E144" s="234" t="s">
        <v>1</v>
      </c>
      <c r="F144" s="235" t="s">
        <v>152</v>
      </c>
      <c r="G144" s="233"/>
      <c r="H144" s="234" t="s">
        <v>1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134</v>
      </c>
      <c r="AU144" s="241" t="s">
        <v>88</v>
      </c>
      <c r="AV144" s="13" t="s">
        <v>86</v>
      </c>
      <c r="AW144" s="13" t="s">
        <v>35</v>
      </c>
      <c r="AX144" s="13" t="s">
        <v>78</v>
      </c>
      <c r="AY144" s="241" t="s">
        <v>123</v>
      </c>
    </row>
    <row r="145" s="13" customFormat="1">
      <c r="A145" s="13"/>
      <c r="B145" s="232"/>
      <c r="C145" s="233"/>
      <c r="D145" s="227" t="s">
        <v>134</v>
      </c>
      <c r="E145" s="234" t="s">
        <v>1</v>
      </c>
      <c r="F145" s="235" t="s">
        <v>143</v>
      </c>
      <c r="G145" s="233"/>
      <c r="H145" s="234" t="s">
        <v>1</v>
      </c>
      <c r="I145" s="236"/>
      <c r="J145" s="233"/>
      <c r="K145" s="233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134</v>
      </c>
      <c r="AU145" s="241" t="s">
        <v>88</v>
      </c>
      <c r="AV145" s="13" t="s">
        <v>86</v>
      </c>
      <c r="AW145" s="13" t="s">
        <v>35</v>
      </c>
      <c r="AX145" s="13" t="s">
        <v>78</v>
      </c>
      <c r="AY145" s="241" t="s">
        <v>123</v>
      </c>
    </row>
    <row r="146" s="14" customFormat="1">
      <c r="A146" s="14"/>
      <c r="B146" s="242"/>
      <c r="C146" s="243"/>
      <c r="D146" s="227" t="s">
        <v>134</v>
      </c>
      <c r="E146" s="244" t="s">
        <v>1</v>
      </c>
      <c r="F146" s="245" t="s">
        <v>144</v>
      </c>
      <c r="G146" s="243"/>
      <c r="H146" s="246">
        <v>2914.8000000000002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134</v>
      </c>
      <c r="AU146" s="252" t="s">
        <v>88</v>
      </c>
      <c r="AV146" s="14" t="s">
        <v>88</v>
      </c>
      <c r="AW146" s="14" t="s">
        <v>35</v>
      </c>
      <c r="AX146" s="14" t="s">
        <v>78</v>
      </c>
      <c r="AY146" s="252" t="s">
        <v>123</v>
      </c>
    </row>
    <row r="147" s="15" customFormat="1">
      <c r="A147" s="15"/>
      <c r="B147" s="253"/>
      <c r="C147" s="254"/>
      <c r="D147" s="227" t="s">
        <v>134</v>
      </c>
      <c r="E147" s="255" t="s">
        <v>1</v>
      </c>
      <c r="F147" s="256" t="s">
        <v>137</v>
      </c>
      <c r="G147" s="254"/>
      <c r="H147" s="257">
        <v>2914.8000000000002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3" t="s">
        <v>134</v>
      </c>
      <c r="AU147" s="263" t="s">
        <v>88</v>
      </c>
      <c r="AV147" s="15" t="s">
        <v>130</v>
      </c>
      <c r="AW147" s="15" t="s">
        <v>35</v>
      </c>
      <c r="AX147" s="15" t="s">
        <v>86</v>
      </c>
      <c r="AY147" s="263" t="s">
        <v>123</v>
      </c>
    </row>
    <row r="148" s="2" customFormat="1" ht="16.5" customHeight="1">
      <c r="A148" s="38"/>
      <c r="B148" s="39"/>
      <c r="C148" s="214" t="s">
        <v>130</v>
      </c>
      <c r="D148" s="214" t="s">
        <v>125</v>
      </c>
      <c r="E148" s="215" t="s">
        <v>153</v>
      </c>
      <c r="F148" s="216" t="s">
        <v>154</v>
      </c>
      <c r="G148" s="217" t="s">
        <v>128</v>
      </c>
      <c r="H148" s="218">
        <v>1943.2000000000001</v>
      </c>
      <c r="I148" s="219"/>
      <c r="J148" s="220">
        <f>ROUND(I148*H148,2)</f>
        <v>0</v>
      </c>
      <c r="K148" s="216" t="s">
        <v>129</v>
      </c>
      <c r="L148" s="44"/>
      <c r="M148" s="221" t="s">
        <v>1</v>
      </c>
      <c r="N148" s="222" t="s">
        <v>43</v>
      </c>
      <c r="O148" s="91"/>
      <c r="P148" s="223">
        <f>O148*H148</f>
        <v>0</v>
      </c>
      <c r="Q148" s="223">
        <v>0.15620000000000001</v>
      </c>
      <c r="R148" s="223">
        <f>Q148*H148</f>
        <v>303.52784000000003</v>
      </c>
      <c r="S148" s="223">
        <v>0</v>
      </c>
      <c r="T148" s="22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5" t="s">
        <v>130</v>
      </c>
      <c r="AT148" s="225" t="s">
        <v>125</v>
      </c>
      <c r="AU148" s="225" t="s">
        <v>88</v>
      </c>
      <c r="AY148" s="17" t="s">
        <v>123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7" t="s">
        <v>86</v>
      </c>
      <c r="BK148" s="226">
        <f>ROUND(I148*H148,2)</f>
        <v>0</v>
      </c>
      <c r="BL148" s="17" t="s">
        <v>130</v>
      </c>
      <c r="BM148" s="225" t="s">
        <v>155</v>
      </c>
    </row>
    <row r="149" s="2" customFormat="1">
      <c r="A149" s="38"/>
      <c r="B149" s="39"/>
      <c r="C149" s="40"/>
      <c r="D149" s="227" t="s">
        <v>132</v>
      </c>
      <c r="E149" s="40"/>
      <c r="F149" s="228" t="s">
        <v>156</v>
      </c>
      <c r="G149" s="40"/>
      <c r="H149" s="40"/>
      <c r="I149" s="229"/>
      <c r="J149" s="40"/>
      <c r="K149" s="40"/>
      <c r="L149" s="44"/>
      <c r="M149" s="230"/>
      <c r="N149" s="23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132</v>
      </c>
      <c r="AU149" s="17" t="s">
        <v>88</v>
      </c>
    </row>
    <row r="150" s="13" customFormat="1">
      <c r="A150" s="13"/>
      <c r="B150" s="232"/>
      <c r="C150" s="233"/>
      <c r="D150" s="227" t="s">
        <v>134</v>
      </c>
      <c r="E150" s="234" t="s">
        <v>1</v>
      </c>
      <c r="F150" s="235" t="s">
        <v>135</v>
      </c>
      <c r="G150" s="233"/>
      <c r="H150" s="234" t="s">
        <v>1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134</v>
      </c>
      <c r="AU150" s="241" t="s">
        <v>88</v>
      </c>
      <c r="AV150" s="13" t="s">
        <v>86</v>
      </c>
      <c r="AW150" s="13" t="s">
        <v>35</v>
      </c>
      <c r="AX150" s="13" t="s">
        <v>78</v>
      </c>
      <c r="AY150" s="241" t="s">
        <v>123</v>
      </c>
    </row>
    <row r="151" s="14" customFormat="1">
      <c r="A151" s="14"/>
      <c r="B151" s="242"/>
      <c r="C151" s="243"/>
      <c r="D151" s="227" t="s">
        <v>134</v>
      </c>
      <c r="E151" s="244" t="s">
        <v>1</v>
      </c>
      <c r="F151" s="245" t="s">
        <v>157</v>
      </c>
      <c r="G151" s="243"/>
      <c r="H151" s="246">
        <v>1943.2000000000001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134</v>
      </c>
      <c r="AU151" s="252" t="s">
        <v>88</v>
      </c>
      <c r="AV151" s="14" t="s">
        <v>88</v>
      </c>
      <c r="AW151" s="14" t="s">
        <v>35</v>
      </c>
      <c r="AX151" s="14" t="s">
        <v>78</v>
      </c>
      <c r="AY151" s="252" t="s">
        <v>123</v>
      </c>
    </row>
    <row r="152" s="15" customFormat="1">
      <c r="A152" s="15"/>
      <c r="B152" s="253"/>
      <c r="C152" s="254"/>
      <c r="D152" s="227" t="s">
        <v>134</v>
      </c>
      <c r="E152" s="255" t="s">
        <v>1</v>
      </c>
      <c r="F152" s="256" t="s">
        <v>137</v>
      </c>
      <c r="G152" s="254"/>
      <c r="H152" s="257">
        <v>1943.2000000000001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3" t="s">
        <v>134</v>
      </c>
      <c r="AU152" s="263" t="s">
        <v>88</v>
      </c>
      <c r="AV152" s="15" t="s">
        <v>130</v>
      </c>
      <c r="AW152" s="15" t="s">
        <v>35</v>
      </c>
      <c r="AX152" s="15" t="s">
        <v>86</v>
      </c>
      <c r="AY152" s="263" t="s">
        <v>123</v>
      </c>
    </row>
    <row r="153" s="2" customFormat="1" ht="16.5" customHeight="1">
      <c r="A153" s="38"/>
      <c r="B153" s="39"/>
      <c r="C153" s="214" t="s">
        <v>145</v>
      </c>
      <c r="D153" s="214" t="s">
        <v>125</v>
      </c>
      <c r="E153" s="215" t="s">
        <v>158</v>
      </c>
      <c r="F153" s="216" t="s">
        <v>159</v>
      </c>
      <c r="G153" s="217" t="s">
        <v>128</v>
      </c>
      <c r="H153" s="218">
        <v>12630.799999999999</v>
      </c>
      <c r="I153" s="219"/>
      <c r="J153" s="220">
        <f>ROUND(I153*H153,2)</f>
        <v>0</v>
      </c>
      <c r="K153" s="216" t="s">
        <v>129</v>
      </c>
      <c r="L153" s="44"/>
      <c r="M153" s="221" t="s">
        <v>1</v>
      </c>
      <c r="N153" s="222" t="s">
        <v>43</v>
      </c>
      <c r="O153" s="91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5" t="s">
        <v>130</v>
      </c>
      <c r="AT153" s="225" t="s">
        <v>125</v>
      </c>
      <c r="AU153" s="225" t="s">
        <v>88</v>
      </c>
      <c r="AY153" s="17" t="s">
        <v>123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7" t="s">
        <v>86</v>
      </c>
      <c r="BK153" s="226">
        <f>ROUND(I153*H153,2)</f>
        <v>0</v>
      </c>
      <c r="BL153" s="17" t="s">
        <v>130</v>
      </c>
      <c r="BM153" s="225" t="s">
        <v>160</v>
      </c>
    </row>
    <row r="154" s="2" customFormat="1">
      <c r="A154" s="38"/>
      <c r="B154" s="39"/>
      <c r="C154" s="40"/>
      <c r="D154" s="227" t="s">
        <v>132</v>
      </c>
      <c r="E154" s="40"/>
      <c r="F154" s="228" t="s">
        <v>161</v>
      </c>
      <c r="G154" s="40"/>
      <c r="H154" s="40"/>
      <c r="I154" s="229"/>
      <c r="J154" s="40"/>
      <c r="K154" s="40"/>
      <c r="L154" s="44"/>
      <c r="M154" s="230"/>
      <c r="N154" s="23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132</v>
      </c>
      <c r="AU154" s="17" t="s">
        <v>88</v>
      </c>
    </row>
    <row r="155" s="13" customFormat="1">
      <c r="A155" s="13"/>
      <c r="B155" s="232"/>
      <c r="C155" s="233"/>
      <c r="D155" s="227" t="s">
        <v>134</v>
      </c>
      <c r="E155" s="234" t="s">
        <v>1</v>
      </c>
      <c r="F155" s="235" t="s">
        <v>152</v>
      </c>
      <c r="G155" s="233"/>
      <c r="H155" s="234" t="s">
        <v>1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134</v>
      </c>
      <c r="AU155" s="241" t="s">
        <v>88</v>
      </c>
      <c r="AV155" s="13" t="s">
        <v>86</v>
      </c>
      <c r="AW155" s="13" t="s">
        <v>35</v>
      </c>
      <c r="AX155" s="13" t="s">
        <v>78</v>
      </c>
      <c r="AY155" s="241" t="s">
        <v>123</v>
      </c>
    </row>
    <row r="156" s="14" customFormat="1">
      <c r="A156" s="14"/>
      <c r="B156" s="242"/>
      <c r="C156" s="243"/>
      <c r="D156" s="227" t="s">
        <v>134</v>
      </c>
      <c r="E156" s="244" t="s">
        <v>1</v>
      </c>
      <c r="F156" s="245" t="s">
        <v>162</v>
      </c>
      <c r="G156" s="243"/>
      <c r="H156" s="246">
        <v>9716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134</v>
      </c>
      <c r="AU156" s="252" t="s">
        <v>88</v>
      </c>
      <c r="AV156" s="14" t="s">
        <v>88</v>
      </c>
      <c r="AW156" s="14" t="s">
        <v>35</v>
      </c>
      <c r="AX156" s="14" t="s">
        <v>78</v>
      </c>
      <c r="AY156" s="252" t="s">
        <v>123</v>
      </c>
    </row>
    <row r="157" s="14" customFormat="1">
      <c r="A157" s="14"/>
      <c r="B157" s="242"/>
      <c r="C157" s="243"/>
      <c r="D157" s="227" t="s">
        <v>134</v>
      </c>
      <c r="E157" s="244" t="s">
        <v>1</v>
      </c>
      <c r="F157" s="245" t="s">
        <v>163</v>
      </c>
      <c r="G157" s="243"/>
      <c r="H157" s="246">
        <v>2914.8000000000002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134</v>
      </c>
      <c r="AU157" s="252" t="s">
        <v>88</v>
      </c>
      <c r="AV157" s="14" t="s">
        <v>88</v>
      </c>
      <c r="AW157" s="14" t="s">
        <v>35</v>
      </c>
      <c r="AX157" s="14" t="s">
        <v>78</v>
      </c>
      <c r="AY157" s="252" t="s">
        <v>123</v>
      </c>
    </row>
    <row r="158" s="15" customFormat="1">
      <c r="A158" s="15"/>
      <c r="B158" s="253"/>
      <c r="C158" s="254"/>
      <c r="D158" s="227" t="s">
        <v>134</v>
      </c>
      <c r="E158" s="255" t="s">
        <v>1</v>
      </c>
      <c r="F158" s="256" t="s">
        <v>137</v>
      </c>
      <c r="G158" s="254"/>
      <c r="H158" s="257">
        <v>12630.799999999999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3" t="s">
        <v>134</v>
      </c>
      <c r="AU158" s="263" t="s">
        <v>88</v>
      </c>
      <c r="AV158" s="15" t="s">
        <v>130</v>
      </c>
      <c r="AW158" s="15" t="s">
        <v>35</v>
      </c>
      <c r="AX158" s="15" t="s">
        <v>86</v>
      </c>
      <c r="AY158" s="263" t="s">
        <v>123</v>
      </c>
    </row>
    <row r="159" s="2" customFormat="1" ht="21.75" customHeight="1">
      <c r="A159" s="38"/>
      <c r="B159" s="39"/>
      <c r="C159" s="214" t="s">
        <v>164</v>
      </c>
      <c r="D159" s="214" t="s">
        <v>125</v>
      </c>
      <c r="E159" s="215" t="s">
        <v>165</v>
      </c>
      <c r="F159" s="216" t="s">
        <v>166</v>
      </c>
      <c r="G159" s="217" t="s">
        <v>128</v>
      </c>
      <c r="H159" s="218">
        <v>9716</v>
      </c>
      <c r="I159" s="219"/>
      <c r="J159" s="220">
        <f>ROUND(I159*H159,2)</f>
        <v>0</v>
      </c>
      <c r="K159" s="216" t="s">
        <v>129</v>
      </c>
      <c r="L159" s="44"/>
      <c r="M159" s="221" t="s">
        <v>1</v>
      </c>
      <c r="N159" s="222" t="s">
        <v>43</v>
      </c>
      <c r="O159" s="91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5" t="s">
        <v>130</v>
      </c>
      <c r="AT159" s="225" t="s">
        <v>125</v>
      </c>
      <c r="AU159" s="225" t="s">
        <v>88</v>
      </c>
      <c r="AY159" s="17" t="s">
        <v>123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7" t="s">
        <v>86</v>
      </c>
      <c r="BK159" s="226">
        <f>ROUND(I159*H159,2)</f>
        <v>0</v>
      </c>
      <c r="BL159" s="17" t="s">
        <v>130</v>
      </c>
      <c r="BM159" s="225" t="s">
        <v>167</v>
      </c>
    </row>
    <row r="160" s="2" customFormat="1">
      <c r="A160" s="38"/>
      <c r="B160" s="39"/>
      <c r="C160" s="40"/>
      <c r="D160" s="227" t="s">
        <v>132</v>
      </c>
      <c r="E160" s="40"/>
      <c r="F160" s="228" t="s">
        <v>168</v>
      </c>
      <c r="G160" s="40"/>
      <c r="H160" s="40"/>
      <c r="I160" s="229"/>
      <c r="J160" s="40"/>
      <c r="K160" s="40"/>
      <c r="L160" s="44"/>
      <c r="M160" s="230"/>
      <c r="N160" s="23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132</v>
      </c>
      <c r="AU160" s="17" t="s">
        <v>88</v>
      </c>
    </row>
    <row r="161" s="13" customFormat="1">
      <c r="A161" s="13"/>
      <c r="B161" s="232"/>
      <c r="C161" s="233"/>
      <c r="D161" s="227" t="s">
        <v>134</v>
      </c>
      <c r="E161" s="234" t="s">
        <v>1</v>
      </c>
      <c r="F161" s="235" t="s">
        <v>169</v>
      </c>
      <c r="G161" s="233"/>
      <c r="H161" s="234" t="s">
        <v>1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134</v>
      </c>
      <c r="AU161" s="241" t="s">
        <v>88</v>
      </c>
      <c r="AV161" s="13" t="s">
        <v>86</v>
      </c>
      <c r="AW161" s="13" t="s">
        <v>35</v>
      </c>
      <c r="AX161" s="13" t="s">
        <v>78</v>
      </c>
      <c r="AY161" s="241" t="s">
        <v>123</v>
      </c>
    </row>
    <row r="162" s="14" customFormat="1">
      <c r="A162" s="14"/>
      <c r="B162" s="242"/>
      <c r="C162" s="243"/>
      <c r="D162" s="227" t="s">
        <v>134</v>
      </c>
      <c r="E162" s="244" t="s">
        <v>1</v>
      </c>
      <c r="F162" s="245" t="s">
        <v>136</v>
      </c>
      <c r="G162" s="243"/>
      <c r="H162" s="246">
        <v>9716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134</v>
      </c>
      <c r="AU162" s="252" t="s">
        <v>88</v>
      </c>
      <c r="AV162" s="14" t="s">
        <v>88</v>
      </c>
      <c r="AW162" s="14" t="s">
        <v>35</v>
      </c>
      <c r="AX162" s="14" t="s">
        <v>78</v>
      </c>
      <c r="AY162" s="252" t="s">
        <v>123</v>
      </c>
    </row>
    <row r="163" s="15" customFormat="1">
      <c r="A163" s="15"/>
      <c r="B163" s="253"/>
      <c r="C163" s="254"/>
      <c r="D163" s="227" t="s">
        <v>134</v>
      </c>
      <c r="E163" s="255" t="s">
        <v>1</v>
      </c>
      <c r="F163" s="256" t="s">
        <v>137</v>
      </c>
      <c r="G163" s="254"/>
      <c r="H163" s="257">
        <v>9716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3" t="s">
        <v>134</v>
      </c>
      <c r="AU163" s="263" t="s">
        <v>88</v>
      </c>
      <c r="AV163" s="15" t="s">
        <v>130</v>
      </c>
      <c r="AW163" s="15" t="s">
        <v>35</v>
      </c>
      <c r="AX163" s="15" t="s">
        <v>86</v>
      </c>
      <c r="AY163" s="263" t="s">
        <v>123</v>
      </c>
    </row>
    <row r="164" s="12" customFormat="1" ht="22.8" customHeight="1">
      <c r="A164" s="12"/>
      <c r="B164" s="198"/>
      <c r="C164" s="199"/>
      <c r="D164" s="200" t="s">
        <v>77</v>
      </c>
      <c r="E164" s="212" t="s">
        <v>170</v>
      </c>
      <c r="F164" s="212" t="s">
        <v>171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SUM(P165:P173)</f>
        <v>0</v>
      </c>
      <c r="Q164" s="206"/>
      <c r="R164" s="207">
        <f>SUM(R165:R173)</f>
        <v>11.0518</v>
      </c>
      <c r="S164" s="206"/>
      <c r="T164" s="208">
        <f>SUM(T165:T173)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86</v>
      </c>
      <c r="AT164" s="210" t="s">
        <v>77</v>
      </c>
      <c r="AU164" s="210" t="s">
        <v>86</v>
      </c>
      <c r="AY164" s="209" t="s">
        <v>123</v>
      </c>
      <c r="BK164" s="211">
        <f>SUM(BK165:BK173)</f>
        <v>0</v>
      </c>
    </row>
    <row r="165" s="2" customFormat="1" ht="16.5" customHeight="1">
      <c r="A165" s="38"/>
      <c r="B165" s="39"/>
      <c r="C165" s="214" t="s">
        <v>172</v>
      </c>
      <c r="D165" s="214" t="s">
        <v>125</v>
      </c>
      <c r="E165" s="215" t="s">
        <v>173</v>
      </c>
      <c r="F165" s="216" t="s">
        <v>174</v>
      </c>
      <c r="G165" s="217" t="s">
        <v>175</v>
      </c>
      <c r="H165" s="218">
        <v>13</v>
      </c>
      <c r="I165" s="219"/>
      <c r="J165" s="220">
        <f>ROUND(I165*H165,2)</f>
        <v>0</v>
      </c>
      <c r="K165" s="216" t="s">
        <v>176</v>
      </c>
      <c r="L165" s="44"/>
      <c r="M165" s="221" t="s">
        <v>1</v>
      </c>
      <c r="N165" s="222" t="s">
        <v>43</v>
      </c>
      <c r="O165" s="91"/>
      <c r="P165" s="223">
        <f>O165*H165</f>
        <v>0</v>
      </c>
      <c r="Q165" s="223">
        <v>0.42368</v>
      </c>
      <c r="R165" s="223">
        <f>Q165*H165</f>
        <v>5.5078399999999998</v>
      </c>
      <c r="S165" s="223">
        <v>0</v>
      </c>
      <c r="T165" s="22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5" t="s">
        <v>130</v>
      </c>
      <c r="AT165" s="225" t="s">
        <v>125</v>
      </c>
      <c r="AU165" s="225" t="s">
        <v>88</v>
      </c>
      <c r="AY165" s="17" t="s">
        <v>123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7" t="s">
        <v>86</v>
      </c>
      <c r="BK165" s="226">
        <f>ROUND(I165*H165,2)</f>
        <v>0</v>
      </c>
      <c r="BL165" s="17" t="s">
        <v>130</v>
      </c>
      <c r="BM165" s="225" t="s">
        <v>177</v>
      </c>
    </row>
    <row r="166" s="2" customFormat="1">
      <c r="A166" s="38"/>
      <c r="B166" s="39"/>
      <c r="C166" s="40"/>
      <c r="D166" s="227" t="s">
        <v>132</v>
      </c>
      <c r="E166" s="40"/>
      <c r="F166" s="228" t="s">
        <v>174</v>
      </c>
      <c r="G166" s="40"/>
      <c r="H166" s="40"/>
      <c r="I166" s="229"/>
      <c r="J166" s="40"/>
      <c r="K166" s="40"/>
      <c r="L166" s="44"/>
      <c r="M166" s="230"/>
      <c r="N166" s="23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132</v>
      </c>
      <c r="AU166" s="17" t="s">
        <v>88</v>
      </c>
    </row>
    <row r="167" s="14" customFormat="1">
      <c r="A167" s="14"/>
      <c r="B167" s="242"/>
      <c r="C167" s="243"/>
      <c r="D167" s="227" t="s">
        <v>134</v>
      </c>
      <c r="E167" s="244" t="s">
        <v>1</v>
      </c>
      <c r="F167" s="245" t="s">
        <v>178</v>
      </c>
      <c r="G167" s="243"/>
      <c r="H167" s="246">
        <v>13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134</v>
      </c>
      <c r="AU167" s="252" t="s">
        <v>88</v>
      </c>
      <c r="AV167" s="14" t="s">
        <v>88</v>
      </c>
      <c r="AW167" s="14" t="s">
        <v>35</v>
      </c>
      <c r="AX167" s="14" t="s">
        <v>86</v>
      </c>
      <c r="AY167" s="252" t="s">
        <v>123</v>
      </c>
    </row>
    <row r="168" s="2" customFormat="1" ht="16.5" customHeight="1">
      <c r="A168" s="38"/>
      <c r="B168" s="39"/>
      <c r="C168" s="214" t="s">
        <v>170</v>
      </c>
      <c r="D168" s="214" t="s">
        <v>125</v>
      </c>
      <c r="E168" s="215" t="s">
        <v>179</v>
      </c>
      <c r="F168" s="216" t="s">
        <v>180</v>
      </c>
      <c r="G168" s="217" t="s">
        <v>175</v>
      </c>
      <c r="H168" s="218">
        <v>8</v>
      </c>
      <c r="I168" s="219"/>
      <c r="J168" s="220">
        <f>ROUND(I168*H168,2)</f>
        <v>0</v>
      </c>
      <c r="K168" s="216" t="s">
        <v>176</v>
      </c>
      <c r="L168" s="44"/>
      <c r="M168" s="221" t="s">
        <v>1</v>
      </c>
      <c r="N168" s="222" t="s">
        <v>43</v>
      </c>
      <c r="O168" s="91"/>
      <c r="P168" s="223">
        <f>O168*H168</f>
        <v>0</v>
      </c>
      <c r="Q168" s="223">
        <v>0.42080000000000001</v>
      </c>
      <c r="R168" s="223">
        <f>Q168*H168</f>
        <v>3.3664000000000001</v>
      </c>
      <c r="S168" s="223">
        <v>0</v>
      </c>
      <c r="T168" s="22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5" t="s">
        <v>130</v>
      </c>
      <c r="AT168" s="225" t="s">
        <v>125</v>
      </c>
      <c r="AU168" s="225" t="s">
        <v>88</v>
      </c>
      <c r="AY168" s="17" t="s">
        <v>123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7" t="s">
        <v>86</v>
      </c>
      <c r="BK168" s="226">
        <f>ROUND(I168*H168,2)</f>
        <v>0</v>
      </c>
      <c r="BL168" s="17" t="s">
        <v>130</v>
      </c>
      <c r="BM168" s="225" t="s">
        <v>181</v>
      </c>
    </row>
    <row r="169" s="2" customFormat="1">
      <c r="A169" s="38"/>
      <c r="B169" s="39"/>
      <c r="C169" s="40"/>
      <c r="D169" s="227" t="s">
        <v>132</v>
      </c>
      <c r="E169" s="40"/>
      <c r="F169" s="228" t="s">
        <v>180</v>
      </c>
      <c r="G169" s="40"/>
      <c r="H169" s="40"/>
      <c r="I169" s="229"/>
      <c r="J169" s="40"/>
      <c r="K169" s="40"/>
      <c r="L169" s="44"/>
      <c r="M169" s="230"/>
      <c r="N169" s="231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132</v>
      </c>
      <c r="AU169" s="17" t="s">
        <v>88</v>
      </c>
    </row>
    <row r="170" s="14" customFormat="1">
      <c r="A170" s="14"/>
      <c r="B170" s="242"/>
      <c r="C170" s="243"/>
      <c r="D170" s="227" t="s">
        <v>134</v>
      </c>
      <c r="E170" s="244" t="s">
        <v>1</v>
      </c>
      <c r="F170" s="245" t="s">
        <v>170</v>
      </c>
      <c r="G170" s="243"/>
      <c r="H170" s="246">
        <v>8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134</v>
      </c>
      <c r="AU170" s="252" t="s">
        <v>88</v>
      </c>
      <c r="AV170" s="14" t="s">
        <v>88</v>
      </c>
      <c r="AW170" s="14" t="s">
        <v>35</v>
      </c>
      <c r="AX170" s="14" t="s">
        <v>86</v>
      </c>
      <c r="AY170" s="252" t="s">
        <v>123</v>
      </c>
    </row>
    <row r="171" s="2" customFormat="1" ht="21.75" customHeight="1">
      <c r="A171" s="38"/>
      <c r="B171" s="39"/>
      <c r="C171" s="214" t="s">
        <v>182</v>
      </c>
      <c r="D171" s="214" t="s">
        <v>125</v>
      </c>
      <c r="E171" s="215" t="s">
        <v>183</v>
      </c>
      <c r="F171" s="216" t="s">
        <v>184</v>
      </c>
      <c r="G171" s="217" t="s">
        <v>175</v>
      </c>
      <c r="H171" s="218">
        <v>7</v>
      </c>
      <c r="I171" s="219"/>
      <c r="J171" s="220">
        <f>ROUND(I171*H171,2)</f>
        <v>0</v>
      </c>
      <c r="K171" s="216" t="s">
        <v>176</v>
      </c>
      <c r="L171" s="44"/>
      <c r="M171" s="221" t="s">
        <v>1</v>
      </c>
      <c r="N171" s="222" t="s">
        <v>43</v>
      </c>
      <c r="O171" s="91"/>
      <c r="P171" s="223">
        <f>O171*H171</f>
        <v>0</v>
      </c>
      <c r="Q171" s="223">
        <v>0.31108000000000002</v>
      </c>
      <c r="R171" s="223">
        <f>Q171*H171</f>
        <v>2.1775600000000002</v>
      </c>
      <c r="S171" s="223">
        <v>0</v>
      </c>
      <c r="T171" s="22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5" t="s">
        <v>130</v>
      </c>
      <c r="AT171" s="225" t="s">
        <v>125</v>
      </c>
      <c r="AU171" s="225" t="s">
        <v>88</v>
      </c>
      <c r="AY171" s="17" t="s">
        <v>123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7" t="s">
        <v>86</v>
      </c>
      <c r="BK171" s="226">
        <f>ROUND(I171*H171,2)</f>
        <v>0</v>
      </c>
      <c r="BL171" s="17" t="s">
        <v>130</v>
      </c>
      <c r="BM171" s="225" t="s">
        <v>185</v>
      </c>
    </row>
    <row r="172" s="2" customFormat="1">
      <c r="A172" s="38"/>
      <c r="B172" s="39"/>
      <c r="C172" s="40"/>
      <c r="D172" s="227" t="s">
        <v>132</v>
      </c>
      <c r="E172" s="40"/>
      <c r="F172" s="228" t="s">
        <v>186</v>
      </c>
      <c r="G172" s="40"/>
      <c r="H172" s="40"/>
      <c r="I172" s="229"/>
      <c r="J172" s="40"/>
      <c r="K172" s="40"/>
      <c r="L172" s="44"/>
      <c r="M172" s="230"/>
      <c r="N172" s="231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132</v>
      </c>
      <c r="AU172" s="17" t="s">
        <v>88</v>
      </c>
    </row>
    <row r="173" s="14" customFormat="1">
      <c r="A173" s="14"/>
      <c r="B173" s="242"/>
      <c r="C173" s="243"/>
      <c r="D173" s="227" t="s">
        <v>134</v>
      </c>
      <c r="E173" s="244" t="s">
        <v>1</v>
      </c>
      <c r="F173" s="245" t="s">
        <v>172</v>
      </c>
      <c r="G173" s="243"/>
      <c r="H173" s="246">
        <v>7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134</v>
      </c>
      <c r="AU173" s="252" t="s">
        <v>88</v>
      </c>
      <c r="AV173" s="14" t="s">
        <v>88</v>
      </c>
      <c r="AW173" s="14" t="s">
        <v>35</v>
      </c>
      <c r="AX173" s="14" t="s">
        <v>86</v>
      </c>
      <c r="AY173" s="252" t="s">
        <v>123</v>
      </c>
    </row>
    <row r="174" s="12" customFormat="1" ht="22.8" customHeight="1">
      <c r="A174" s="12"/>
      <c r="B174" s="198"/>
      <c r="C174" s="199"/>
      <c r="D174" s="200" t="s">
        <v>77</v>
      </c>
      <c r="E174" s="212" t="s">
        <v>182</v>
      </c>
      <c r="F174" s="212" t="s">
        <v>187</v>
      </c>
      <c r="G174" s="199"/>
      <c r="H174" s="199"/>
      <c r="I174" s="202"/>
      <c r="J174" s="213">
        <f>BK174</f>
        <v>0</v>
      </c>
      <c r="K174" s="199"/>
      <c r="L174" s="204"/>
      <c r="M174" s="205"/>
      <c r="N174" s="206"/>
      <c r="O174" s="206"/>
      <c r="P174" s="207">
        <f>SUM(P175:P261)</f>
        <v>0</v>
      </c>
      <c r="Q174" s="206"/>
      <c r="R174" s="207">
        <f>SUM(R175:R261)</f>
        <v>4.139475</v>
      </c>
      <c r="S174" s="206"/>
      <c r="T174" s="208">
        <f>SUM(T175:T261)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9" t="s">
        <v>86</v>
      </c>
      <c r="AT174" s="210" t="s">
        <v>77</v>
      </c>
      <c r="AU174" s="210" t="s">
        <v>86</v>
      </c>
      <c r="AY174" s="209" t="s">
        <v>123</v>
      </c>
      <c r="BK174" s="211">
        <f>SUM(BK175:BK261)</f>
        <v>0</v>
      </c>
    </row>
    <row r="175" s="2" customFormat="1" ht="16.5" customHeight="1">
      <c r="A175" s="38"/>
      <c r="B175" s="39"/>
      <c r="C175" s="214" t="s">
        <v>188</v>
      </c>
      <c r="D175" s="214" t="s">
        <v>125</v>
      </c>
      <c r="E175" s="215" t="s">
        <v>189</v>
      </c>
      <c r="F175" s="216" t="s">
        <v>190</v>
      </c>
      <c r="G175" s="217" t="s">
        <v>191</v>
      </c>
      <c r="H175" s="218">
        <v>1133.5</v>
      </c>
      <c r="I175" s="219"/>
      <c r="J175" s="220">
        <f>ROUND(I175*H175,2)</f>
        <v>0</v>
      </c>
      <c r="K175" s="216" t="s">
        <v>129</v>
      </c>
      <c r="L175" s="44"/>
      <c r="M175" s="221" t="s">
        <v>1</v>
      </c>
      <c r="N175" s="222" t="s">
        <v>43</v>
      </c>
      <c r="O175" s="91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5" t="s">
        <v>130</v>
      </c>
      <c r="AT175" s="225" t="s">
        <v>125</v>
      </c>
      <c r="AU175" s="225" t="s">
        <v>88</v>
      </c>
      <c r="AY175" s="17" t="s">
        <v>123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7" t="s">
        <v>86</v>
      </c>
      <c r="BK175" s="226">
        <f>ROUND(I175*H175,2)</f>
        <v>0</v>
      </c>
      <c r="BL175" s="17" t="s">
        <v>130</v>
      </c>
      <c r="BM175" s="225" t="s">
        <v>192</v>
      </c>
    </row>
    <row r="176" s="2" customFormat="1">
      <c r="A176" s="38"/>
      <c r="B176" s="39"/>
      <c r="C176" s="40"/>
      <c r="D176" s="227" t="s">
        <v>132</v>
      </c>
      <c r="E176" s="40"/>
      <c r="F176" s="228" t="s">
        <v>193</v>
      </c>
      <c r="G176" s="40"/>
      <c r="H176" s="40"/>
      <c r="I176" s="229"/>
      <c r="J176" s="40"/>
      <c r="K176" s="40"/>
      <c r="L176" s="44"/>
      <c r="M176" s="230"/>
      <c r="N176" s="231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132</v>
      </c>
      <c r="AU176" s="17" t="s">
        <v>88</v>
      </c>
    </row>
    <row r="177" s="13" customFormat="1">
      <c r="A177" s="13"/>
      <c r="B177" s="232"/>
      <c r="C177" s="233"/>
      <c r="D177" s="227" t="s">
        <v>134</v>
      </c>
      <c r="E177" s="234" t="s">
        <v>1</v>
      </c>
      <c r="F177" s="235" t="s">
        <v>152</v>
      </c>
      <c r="G177" s="233"/>
      <c r="H177" s="234" t="s">
        <v>1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134</v>
      </c>
      <c r="AU177" s="241" t="s">
        <v>88</v>
      </c>
      <c r="AV177" s="13" t="s">
        <v>86</v>
      </c>
      <c r="AW177" s="13" t="s">
        <v>35</v>
      </c>
      <c r="AX177" s="13" t="s">
        <v>78</v>
      </c>
      <c r="AY177" s="241" t="s">
        <v>123</v>
      </c>
    </row>
    <row r="178" s="14" customFormat="1">
      <c r="A178" s="14"/>
      <c r="B178" s="242"/>
      <c r="C178" s="243"/>
      <c r="D178" s="227" t="s">
        <v>134</v>
      </c>
      <c r="E178" s="244" t="s">
        <v>1</v>
      </c>
      <c r="F178" s="245" t="s">
        <v>194</v>
      </c>
      <c r="G178" s="243"/>
      <c r="H178" s="246">
        <v>189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134</v>
      </c>
      <c r="AU178" s="252" t="s">
        <v>88</v>
      </c>
      <c r="AV178" s="14" t="s">
        <v>88</v>
      </c>
      <c r="AW178" s="14" t="s">
        <v>35</v>
      </c>
      <c r="AX178" s="14" t="s">
        <v>78</v>
      </c>
      <c r="AY178" s="252" t="s">
        <v>123</v>
      </c>
    </row>
    <row r="179" s="14" customFormat="1">
      <c r="A179" s="14"/>
      <c r="B179" s="242"/>
      <c r="C179" s="243"/>
      <c r="D179" s="227" t="s">
        <v>134</v>
      </c>
      <c r="E179" s="244" t="s">
        <v>1</v>
      </c>
      <c r="F179" s="245" t="s">
        <v>195</v>
      </c>
      <c r="G179" s="243"/>
      <c r="H179" s="246">
        <v>457.5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134</v>
      </c>
      <c r="AU179" s="252" t="s">
        <v>88</v>
      </c>
      <c r="AV179" s="14" t="s">
        <v>88</v>
      </c>
      <c r="AW179" s="14" t="s">
        <v>35</v>
      </c>
      <c r="AX179" s="14" t="s">
        <v>78</v>
      </c>
      <c r="AY179" s="252" t="s">
        <v>123</v>
      </c>
    </row>
    <row r="180" s="14" customFormat="1">
      <c r="A180" s="14"/>
      <c r="B180" s="242"/>
      <c r="C180" s="243"/>
      <c r="D180" s="227" t="s">
        <v>134</v>
      </c>
      <c r="E180" s="244" t="s">
        <v>1</v>
      </c>
      <c r="F180" s="245" t="s">
        <v>196</v>
      </c>
      <c r="G180" s="243"/>
      <c r="H180" s="246">
        <v>451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134</v>
      </c>
      <c r="AU180" s="252" t="s">
        <v>88</v>
      </c>
      <c r="AV180" s="14" t="s">
        <v>88</v>
      </c>
      <c r="AW180" s="14" t="s">
        <v>35</v>
      </c>
      <c r="AX180" s="14" t="s">
        <v>78</v>
      </c>
      <c r="AY180" s="252" t="s">
        <v>123</v>
      </c>
    </row>
    <row r="181" s="14" customFormat="1">
      <c r="A181" s="14"/>
      <c r="B181" s="242"/>
      <c r="C181" s="243"/>
      <c r="D181" s="227" t="s">
        <v>134</v>
      </c>
      <c r="E181" s="244" t="s">
        <v>1</v>
      </c>
      <c r="F181" s="245" t="s">
        <v>197</v>
      </c>
      <c r="G181" s="243"/>
      <c r="H181" s="246">
        <v>18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134</v>
      </c>
      <c r="AU181" s="252" t="s">
        <v>88</v>
      </c>
      <c r="AV181" s="14" t="s">
        <v>88</v>
      </c>
      <c r="AW181" s="14" t="s">
        <v>35</v>
      </c>
      <c r="AX181" s="14" t="s">
        <v>78</v>
      </c>
      <c r="AY181" s="252" t="s">
        <v>123</v>
      </c>
    </row>
    <row r="182" s="14" customFormat="1">
      <c r="A182" s="14"/>
      <c r="B182" s="242"/>
      <c r="C182" s="243"/>
      <c r="D182" s="227" t="s">
        <v>134</v>
      </c>
      <c r="E182" s="244" t="s">
        <v>1</v>
      </c>
      <c r="F182" s="245" t="s">
        <v>198</v>
      </c>
      <c r="G182" s="243"/>
      <c r="H182" s="246">
        <v>18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134</v>
      </c>
      <c r="AU182" s="252" t="s">
        <v>88</v>
      </c>
      <c r="AV182" s="14" t="s">
        <v>88</v>
      </c>
      <c r="AW182" s="14" t="s">
        <v>35</v>
      </c>
      <c r="AX182" s="14" t="s">
        <v>78</v>
      </c>
      <c r="AY182" s="252" t="s">
        <v>123</v>
      </c>
    </row>
    <row r="183" s="15" customFormat="1">
      <c r="A183" s="15"/>
      <c r="B183" s="253"/>
      <c r="C183" s="254"/>
      <c r="D183" s="227" t="s">
        <v>134</v>
      </c>
      <c r="E183" s="255" t="s">
        <v>1</v>
      </c>
      <c r="F183" s="256" t="s">
        <v>137</v>
      </c>
      <c r="G183" s="254"/>
      <c r="H183" s="257">
        <v>1133.5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3" t="s">
        <v>134</v>
      </c>
      <c r="AU183" s="263" t="s">
        <v>88</v>
      </c>
      <c r="AV183" s="15" t="s">
        <v>130</v>
      </c>
      <c r="AW183" s="15" t="s">
        <v>35</v>
      </c>
      <c r="AX183" s="15" t="s">
        <v>86</v>
      </c>
      <c r="AY183" s="263" t="s">
        <v>123</v>
      </c>
    </row>
    <row r="184" s="2" customFormat="1" ht="16.5" customHeight="1">
      <c r="A184" s="38"/>
      <c r="B184" s="39"/>
      <c r="C184" s="214" t="s">
        <v>199</v>
      </c>
      <c r="D184" s="214" t="s">
        <v>125</v>
      </c>
      <c r="E184" s="215" t="s">
        <v>200</v>
      </c>
      <c r="F184" s="216" t="s">
        <v>201</v>
      </c>
      <c r="G184" s="217" t="s">
        <v>128</v>
      </c>
      <c r="H184" s="218">
        <v>167.5</v>
      </c>
      <c r="I184" s="219"/>
      <c r="J184" s="220">
        <f>ROUND(I184*H184,2)</f>
        <v>0</v>
      </c>
      <c r="K184" s="216" t="s">
        <v>129</v>
      </c>
      <c r="L184" s="44"/>
      <c r="M184" s="221" t="s">
        <v>1</v>
      </c>
      <c r="N184" s="222" t="s">
        <v>43</v>
      </c>
      <c r="O184" s="91"/>
      <c r="P184" s="223">
        <f>O184*H184</f>
        <v>0</v>
      </c>
      <c r="Q184" s="223">
        <v>1.0000000000000001E-05</v>
      </c>
      <c r="R184" s="223">
        <f>Q184*H184</f>
        <v>0.0016750000000000001</v>
      </c>
      <c r="S184" s="223">
        <v>0</v>
      </c>
      <c r="T184" s="22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5" t="s">
        <v>130</v>
      </c>
      <c r="AT184" s="225" t="s">
        <v>125</v>
      </c>
      <c r="AU184" s="225" t="s">
        <v>88</v>
      </c>
      <c r="AY184" s="17" t="s">
        <v>123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7" t="s">
        <v>86</v>
      </c>
      <c r="BK184" s="226">
        <f>ROUND(I184*H184,2)</f>
        <v>0</v>
      </c>
      <c r="BL184" s="17" t="s">
        <v>130</v>
      </c>
      <c r="BM184" s="225" t="s">
        <v>202</v>
      </c>
    </row>
    <row r="185" s="2" customFormat="1">
      <c r="A185" s="38"/>
      <c r="B185" s="39"/>
      <c r="C185" s="40"/>
      <c r="D185" s="227" t="s">
        <v>132</v>
      </c>
      <c r="E185" s="40"/>
      <c r="F185" s="228" t="s">
        <v>203</v>
      </c>
      <c r="G185" s="40"/>
      <c r="H185" s="40"/>
      <c r="I185" s="229"/>
      <c r="J185" s="40"/>
      <c r="K185" s="40"/>
      <c r="L185" s="44"/>
      <c r="M185" s="230"/>
      <c r="N185" s="231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132</v>
      </c>
      <c r="AU185" s="17" t="s">
        <v>88</v>
      </c>
    </row>
    <row r="186" s="13" customFormat="1">
      <c r="A186" s="13"/>
      <c r="B186" s="232"/>
      <c r="C186" s="233"/>
      <c r="D186" s="227" t="s">
        <v>134</v>
      </c>
      <c r="E186" s="234" t="s">
        <v>1</v>
      </c>
      <c r="F186" s="235" t="s">
        <v>152</v>
      </c>
      <c r="G186" s="233"/>
      <c r="H186" s="234" t="s">
        <v>1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134</v>
      </c>
      <c r="AU186" s="241" t="s">
        <v>88</v>
      </c>
      <c r="AV186" s="13" t="s">
        <v>86</v>
      </c>
      <c r="AW186" s="13" t="s">
        <v>35</v>
      </c>
      <c r="AX186" s="13" t="s">
        <v>78</v>
      </c>
      <c r="AY186" s="241" t="s">
        <v>123</v>
      </c>
    </row>
    <row r="187" s="14" customFormat="1">
      <c r="A187" s="14"/>
      <c r="B187" s="242"/>
      <c r="C187" s="243"/>
      <c r="D187" s="227" t="s">
        <v>134</v>
      </c>
      <c r="E187" s="244" t="s">
        <v>1</v>
      </c>
      <c r="F187" s="245" t="s">
        <v>204</v>
      </c>
      <c r="G187" s="243"/>
      <c r="H187" s="246">
        <v>100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134</v>
      </c>
      <c r="AU187" s="252" t="s">
        <v>88</v>
      </c>
      <c r="AV187" s="14" t="s">
        <v>88</v>
      </c>
      <c r="AW187" s="14" t="s">
        <v>35</v>
      </c>
      <c r="AX187" s="14" t="s">
        <v>78</v>
      </c>
      <c r="AY187" s="252" t="s">
        <v>123</v>
      </c>
    </row>
    <row r="188" s="14" customFormat="1">
      <c r="A188" s="14"/>
      <c r="B188" s="242"/>
      <c r="C188" s="243"/>
      <c r="D188" s="227" t="s">
        <v>134</v>
      </c>
      <c r="E188" s="244" t="s">
        <v>1</v>
      </c>
      <c r="F188" s="245" t="s">
        <v>205</v>
      </c>
      <c r="G188" s="243"/>
      <c r="H188" s="246">
        <v>34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2" t="s">
        <v>134</v>
      </c>
      <c r="AU188" s="252" t="s">
        <v>88</v>
      </c>
      <c r="AV188" s="14" t="s">
        <v>88</v>
      </c>
      <c r="AW188" s="14" t="s">
        <v>35</v>
      </c>
      <c r="AX188" s="14" t="s">
        <v>78</v>
      </c>
      <c r="AY188" s="252" t="s">
        <v>123</v>
      </c>
    </row>
    <row r="189" s="14" customFormat="1">
      <c r="A189" s="14"/>
      <c r="B189" s="242"/>
      <c r="C189" s="243"/>
      <c r="D189" s="227" t="s">
        <v>134</v>
      </c>
      <c r="E189" s="244" t="s">
        <v>1</v>
      </c>
      <c r="F189" s="245" t="s">
        <v>206</v>
      </c>
      <c r="G189" s="243"/>
      <c r="H189" s="246">
        <v>10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134</v>
      </c>
      <c r="AU189" s="252" t="s">
        <v>88</v>
      </c>
      <c r="AV189" s="14" t="s">
        <v>88</v>
      </c>
      <c r="AW189" s="14" t="s">
        <v>35</v>
      </c>
      <c r="AX189" s="14" t="s">
        <v>78</v>
      </c>
      <c r="AY189" s="252" t="s">
        <v>123</v>
      </c>
    </row>
    <row r="190" s="14" customFormat="1">
      <c r="A190" s="14"/>
      <c r="B190" s="242"/>
      <c r="C190" s="243"/>
      <c r="D190" s="227" t="s">
        <v>134</v>
      </c>
      <c r="E190" s="244" t="s">
        <v>1</v>
      </c>
      <c r="F190" s="245" t="s">
        <v>207</v>
      </c>
      <c r="G190" s="243"/>
      <c r="H190" s="246">
        <v>23.5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2" t="s">
        <v>134</v>
      </c>
      <c r="AU190" s="252" t="s">
        <v>88</v>
      </c>
      <c r="AV190" s="14" t="s">
        <v>88</v>
      </c>
      <c r="AW190" s="14" t="s">
        <v>35</v>
      </c>
      <c r="AX190" s="14" t="s">
        <v>78</v>
      </c>
      <c r="AY190" s="252" t="s">
        <v>123</v>
      </c>
    </row>
    <row r="191" s="15" customFormat="1">
      <c r="A191" s="15"/>
      <c r="B191" s="253"/>
      <c r="C191" s="254"/>
      <c r="D191" s="227" t="s">
        <v>134</v>
      </c>
      <c r="E191" s="255" t="s">
        <v>1</v>
      </c>
      <c r="F191" s="256" t="s">
        <v>137</v>
      </c>
      <c r="G191" s="254"/>
      <c r="H191" s="257">
        <v>167.5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3" t="s">
        <v>134</v>
      </c>
      <c r="AU191" s="263" t="s">
        <v>88</v>
      </c>
      <c r="AV191" s="15" t="s">
        <v>130</v>
      </c>
      <c r="AW191" s="15" t="s">
        <v>35</v>
      </c>
      <c r="AX191" s="15" t="s">
        <v>86</v>
      </c>
      <c r="AY191" s="263" t="s">
        <v>123</v>
      </c>
    </row>
    <row r="192" s="2" customFormat="1" ht="16.5" customHeight="1">
      <c r="A192" s="38"/>
      <c r="B192" s="39"/>
      <c r="C192" s="214" t="s">
        <v>8</v>
      </c>
      <c r="D192" s="214" t="s">
        <v>125</v>
      </c>
      <c r="E192" s="215" t="s">
        <v>208</v>
      </c>
      <c r="F192" s="216" t="s">
        <v>209</v>
      </c>
      <c r="G192" s="217" t="s">
        <v>191</v>
      </c>
      <c r="H192" s="218">
        <v>658</v>
      </c>
      <c r="I192" s="219"/>
      <c r="J192" s="220">
        <f>ROUND(I192*H192,2)</f>
        <v>0</v>
      </c>
      <c r="K192" s="216" t="s">
        <v>129</v>
      </c>
      <c r="L192" s="44"/>
      <c r="M192" s="221" t="s">
        <v>1</v>
      </c>
      <c r="N192" s="222" t="s">
        <v>43</v>
      </c>
      <c r="O192" s="91"/>
      <c r="P192" s="223">
        <f>O192*H192</f>
        <v>0</v>
      </c>
      <c r="Q192" s="223">
        <v>0.00010000000000000001</v>
      </c>
      <c r="R192" s="223">
        <f>Q192*H192</f>
        <v>0.065799999999999997</v>
      </c>
      <c r="S192" s="223">
        <v>0</v>
      </c>
      <c r="T192" s="22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5" t="s">
        <v>130</v>
      </c>
      <c r="AT192" s="225" t="s">
        <v>125</v>
      </c>
      <c r="AU192" s="225" t="s">
        <v>88</v>
      </c>
      <c r="AY192" s="17" t="s">
        <v>123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7" t="s">
        <v>86</v>
      </c>
      <c r="BK192" s="226">
        <f>ROUND(I192*H192,2)</f>
        <v>0</v>
      </c>
      <c r="BL192" s="17" t="s">
        <v>130</v>
      </c>
      <c r="BM192" s="225" t="s">
        <v>210</v>
      </c>
    </row>
    <row r="193" s="2" customFormat="1">
      <c r="A193" s="38"/>
      <c r="B193" s="39"/>
      <c r="C193" s="40"/>
      <c r="D193" s="227" t="s">
        <v>132</v>
      </c>
      <c r="E193" s="40"/>
      <c r="F193" s="228" t="s">
        <v>211</v>
      </c>
      <c r="G193" s="40"/>
      <c r="H193" s="40"/>
      <c r="I193" s="229"/>
      <c r="J193" s="40"/>
      <c r="K193" s="40"/>
      <c r="L193" s="44"/>
      <c r="M193" s="230"/>
      <c r="N193" s="23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132</v>
      </c>
      <c r="AU193" s="17" t="s">
        <v>88</v>
      </c>
    </row>
    <row r="194" s="13" customFormat="1">
      <c r="A194" s="13"/>
      <c r="B194" s="232"/>
      <c r="C194" s="233"/>
      <c r="D194" s="227" t="s">
        <v>134</v>
      </c>
      <c r="E194" s="234" t="s">
        <v>1</v>
      </c>
      <c r="F194" s="235" t="s">
        <v>152</v>
      </c>
      <c r="G194" s="233"/>
      <c r="H194" s="234" t="s">
        <v>1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134</v>
      </c>
      <c r="AU194" s="241" t="s">
        <v>88</v>
      </c>
      <c r="AV194" s="13" t="s">
        <v>86</v>
      </c>
      <c r="AW194" s="13" t="s">
        <v>35</v>
      </c>
      <c r="AX194" s="13" t="s">
        <v>78</v>
      </c>
      <c r="AY194" s="241" t="s">
        <v>123</v>
      </c>
    </row>
    <row r="195" s="14" customFormat="1">
      <c r="A195" s="14"/>
      <c r="B195" s="242"/>
      <c r="C195" s="243"/>
      <c r="D195" s="227" t="s">
        <v>134</v>
      </c>
      <c r="E195" s="244" t="s">
        <v>1</v>
      </c>
      <c r="F195" s="245" t="s">
        <v>194</v>
      </c>
      <c r="G195" s="243"/>
      <c r="H195" s="246">
        <v>189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2" t="s">
        <v>134</v>
      </c>
      <c r="AU195" s="252" t="s">
        <v>88</v>
      </c>
      <c r="AV195" s="14" t="s">
        <v>88</v>
      </c>
      <c r="AW195" s="14" t="s">
        <v>35</v>
      </c>
      <c r="AX195" s="14" t="s">
        <v>78</v>
      </c>
      <c r="AY195" s="252" t="s">
        <v>123</v>
      </c>
    </row>
    <row r="196" s="14" customFormat="1">
      <c r="A196" s="14"/>
      <c r="B196" s="242"/>
      <c r="C196" s="243"/>
      <c r="D196" s="227" t="s">
        <v>134</v>
      </c>
      <c r="E196" s="244" t="s">
        <v>1</v>
      </c>
      <c r="F196" s="245" t="s">
        <v>196</v>
      </c>
      <c r="G196" s="243"/>
      <c r="H196" s="246">
        <v>451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134</v>
      </c>
      <c r="AU196" s="252" t="s">
        <v>88</v>
      </c>
      <c r="AV196" s="14" t="s">
        <v>88</v>
      </c>
      <c r="AW196" s="14" t="s">
        <v>35</v>
      </c>
      <c r="AX196" s="14" t="s">
        <v>78</v>
      </c>
      <c r="AY196" s="252" t="s">
        <v>123</v>
      </c>
    </row>
    <row r="197" s="14" customFormat="1">
      <c r="A197" s="14"/>
      <c r="B197" s="242"/>
      <c r="C197" s="243"/>
      <c r="D197" s="227" t="s">
        <v>134</v>
      </c>
      <c r="E197" s="244" t="s">
        <v>1</v>
      </c>
      <c r="F197" s="245" t="s">
        <v>197</v>
      </c>
      <c r="G197" s="243"/>
      <c r="H197" s="246">
        <v>18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134</v>
      </c>
      <c r="AU197" s="252" t="s">
        <v>88</v>
      </c>
      <c r="AV197" s="14" t="s">
        <v>88</v>
      </c>
      <c r="AW197" s="14" t="s">
        <v>35</v>
      </c>
      <c r="AX197" s="14" t="s">
        <v>78</v>
      </c>
      <c r="AY197" s="252" t="s">
        <v>123</v>
      </c>
    </row>
    <row r="198" s="15" customFormat="1">
      <c r="A198" s="15"/>
      <c r="B198" s="253"/>
      <c r="C198" s="254"/>
      <c r="D198" s="227" t="s">
        <v>134</v>
      </c>
      <c r="E198" s="255" t="s">
        <v>1</v>
      </c>
      <c r="F198" s="256" t="s">
        <v>137</v>
      </c>
      <c r="G198" s="254"/>
      <c r="H198" s="257">
        <v>658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3" t="s">
        <v>134</v>
      </c>
      <c r="AU198" s="263" t="s">
        <v>88</v>
      </c>
      <c r="AV198" s="15" t="s">
        <v>130</v>
      </c>
      <c r="AW198" s="15" t="s">
        <v>35</v>
      </c>
      <c r="AX198" s="15" t="s">
        <v>86</v>
      </c>
      <c r="AY198" s="263" t="s">
        <v>123</v>
      </c>
    </row>
    <row r="199" s="2" customFormat="1" ht="16.5" customHeight="1">
      <c r="A199" s="38"/>
      <c r="B199" s="39"/>
      <c r="C199" s="214" t="s">
        <v>178</v>
      </c>
      <c r="D199" s="214" t="s">
        <v>125</v>
      </c>
      <c r="E199" s="215" t="s">
        <v>212</v>
      </c>
      <c r="F199" s="216" t="s">
        <v>213</v>
      </c>
      <c r="G199" s="217" t="s">
        <v>191</v>
      </c>
      <c r="H199" s="218">
        <v>18</v>
      </c>
      <c r="I199" s="219"/>
      <c r="J199" s="220">
        <f>ROUND(I199*H199,2)</f>
        <v>0</v>
      </c>
      <c r="K199" s="216" t="s">
        <v>129</v>
      </c>
      <c r="L199" s="44"/>
      <c r="M199" s="221" t="s">
        <v>1</v>
      </c>
      <c r="N199" s="222" t="s">
        <v>43</v>
      </c>
      <c r="O199" s="91"/>
      <c r="P199" s="223">
        <f>O199*H199</f>
        <v>0</v>
      </c>
      <c r="Q199" s="223">
        <v>0.00010000000000000001</v>
      </c>
      <c r="R199" s="223">
        <f>Q199*H199</f>
        <v>0.0018000000000000002</v>
      </c>
      <c r="S199" s="223">
        <v>0</v>
      </c>
      <c r="T199" s="22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5" t="s">
        <v>130</v>
      </c>
      <c r="AT199" s="225" t="s">
        <v>125</v>
      </c>
      <c r="AU199" s="225" t="s">
        <v>88</v>
      </c>
      <c r="AY199" s="17" t="s">
        <v>123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7" t="s">
        <v>86</v>
      </c>
      <c r="BK199" s="226">
        <f>ROUND(I199*H199,2)</f>
        <v>0</v>
      </c>
      <c r="BL199" s="17" t="s">
        <v>130</v>
      </c>
      <c r="BM199" s="225" t="s">
        <v>214</v>
      </c>
    </row>
    <row r="200" s="2" customFormat="1">
      <c r="A200" s="38"/>
      <c r="B200" s="39"/>
      <c r="C200" s="40"/>
      <c r="D200" s="227" t="s">
        <v>132</v>
      </c>
      <c r="E200" s="40"/>
      <c r="F200" s="228" t="s">
        <v>215</v>
      </c>
      <c r="G200" s="40"/>
      <c r="H200" s="40"/>
      <c r="I200" s="229"/>
      <c r="J200" s="40"/>
      <c r="K200" s="40"/>
      <c r="L200" s="44"/>
      <c r="M200" s="230"/>
      <c r="N200" s="23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132</v>
      </c>
      <c r="AU200" s="17" t="s">
        <v>88</v>
      </c>
    </row>
    <row r="201" s="13" customFormat="1">
      <c r="A201" s="13"/>
      <c r="B201" s="232"/>
      <c r="C201" s="233"/>
      <c r="D201" s="227" t="s">
        <v>134</v>
      </c>
      <c r="E201" s="234" t="s">
        <v>1</v>
      </c>
      <c r="F201" s="235" t="s">
        <v>152</v>
      </c>
      <c r="G201" s="233"/>
      <c r="H201" s="234" t="s">
        <v>1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134</v>
      </c>
      <c r="AU201" s="241" t="s">
        <v>88</v>
      </c>
      <c r="AV201" s="13" t="s">
        <v>86</v>
      </c>
      <c r="AW201" s="13" t="s">
        <v>35</v>
      </c>
      <c r="AX201" s="13" t="s">
        <v>78</v>
      </c>
      <c r="AY201" s="241" t="s">
        <v>123</v>
      </c>
    </row>
    <row r="202" s="14" customFormat="1">
      <c r="A202" s="14"/>
      <c r="B202" s="242"/>
      <c r="C202" s="243"/>
      <c r="D202" s="227" t="s">
        <v>134</v>
      </c>
      <c r="E202" s="244" t="s">
        <v>1</v>
      </c>
      <c r="F202" s="245" t="s">
        <v>198</v>
      </c>
      <c r="G202" s="243"/>
      <c r="H202" s="246">
        <v>18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134</v>
      </c>
      <c r="AU202" s="252" t="s">
        <v>88</v>
      </c>
      <c r="AV202" s="14" t="s">
        <v>88</v>
      </c>
      <c r="AW202" s="14" t="s">
        <v>35</v>
      </c>
      <c r="AX202" s="14" t="s">
        <v>78</v>
      </c>
      <c r="AY202" s="252" t="s">
        <v>123</v>
      </c>
    </row>
    <row r="203" s="15" customFormat="1">
      <c r="A203" s="15"/>
      <c r="B203" s="253"/>
      <c r="C203" s="254"/>
      <c r="D203" s="227" t="s">
        <v>134</v>
      </c>
      <c r="E203" s="255" t="s">
        <v>1</v>
      </c>
      <c r="F203" s="256" t="s">
        <v>137</v>
      </c>
      <c r="G203" s="254"/>
      <c r="H203" s="257">
        <v>18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3" t="s">
        <v>134</v>
      </c>
      <c r="AU203" s="263" t="s">
        <v>88</v>
      </c>
      <c r="AV203" s="15" t="s">
        <v>130</v>
      </c>
      <c r="AW203" s="15" t="s">
        <v>35</v>
      </c>
      <c r="AX203" s="15" t="s">
        <v>86</v>
      </c>
      <c r="AY203" s="263" t="s">
        <v>123</v>
      </c>
    </row>
    <row r="204" s="2" customFormat="1" ht="16.5" customHeight="1">
      <c r="A204" s="38"/>
      <c r="B204" s="39"/>
      <c r="C204" s="214" t="s">
        <v>216</v>
      </c>
      <c r="D204" s="214" t="s">
        <v>125</v>
      </c>
      <c r="E204" s="215" t="s">
        <v>217</v>
      </c>
      <c r="F204" s="216" t="s">
        <v>218</v>
      </c>
      <c r="G204" s="217" t="s">
        <v>191</v>
      </c>
      <c r="H204" s="218">
        <v>457.5</v>
      </c>
      <c r="I204" s="219"/>
      <c r="J204" s="220">
        <f>ROUND(I204*H204,2)</f>
        <v>0</v>
      </c>
      <c r="K204" s="216" t="s">
        <v>129</v>
      </c>
      <c r="L204" s="44"/>
      <c r="M204" s="221" t="s">
        <v>1</v>
      </c>
      <c r="N204" s="222" t="s">
        <v>43</v>
      </c>
      <c r="O204" s="91"/>
      <c r="P204" s="223">
        <f>O204*H204</f>
        <v>0</v>
      </c>
      <c r="Q204" s="223">
        <v>5.0000000000000002E-05</v>
      </c>
      <c r="R204" s="223">
        <f>Q204*H204</f>
        <v>0.022875</v>
      </c>
      <c r="S204" s="223">
        <v>0</v>
      </c>
      <c r="T204" s="22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5" t="s">
        <v>130</v>
      </c>
      <c r="AT204" s="225" t="s">
        <v>125</v>
      </c>
      <c r="AU204" s="225" t="s">
        <v>88</v>
      </c>
      <c r="AY204" s="17" t="s">
        <v>123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7" t="s">
        <v>86</v>
      </c>
      <c r="BK204" s="226">
        <f>ROUND(I204*H204,2)</f>
        <v>0</v>
      </c>
      <c r="BL204" s="17" t="s">
        <v>130</v>
      </c>
      <c r="BM204" s="225" t="s">
        <v>219</v>
      </c>
    </row>
    <row r="205" s="2" customFormat="1">
      <c r="A205" s="38"/>
      <c r="B205" s="39"/>
      <c r="C205" s="40"/>
      <c r="D205" s="227" t="s">
        <v>132</v>
      </c>
      <c r="E205" s="40"/>
      <c r="F205" s="228" t="s">
        <v>220</v>
      </c>
      <c r="G205" s="40"/>
      <c r="H205" s="40"/>
      <c r="I205" s="229"/>
      <c r="J205" s="40"/>
      <c r="K205" s="40"/>
      <c r="L205" s="44"/>
      <c r="M205" s="230"/>
      <c r="N205" s="23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132</v>
      </c>
      <c r="AU205" s="17" t="s">
        <v>88</v>
      </c>
    </row>
    <row r="206" s="13" customFormat="1">
      <c r="A206" s="13"/>
      <c r="B206" s="232"/>
      <c r="C206" s="233"/>
      <c r="D206" s="227" t="s">
        <v>134</v>
      </c>
      <c r="E206" s="234" t="s">
        <v>1</v>
      </c>
      <c r="F206" s="235" t="s">
        <v>152</v>
      </c>
      <c r="G206" s="233"/>
      <c r="H206" s="234" t="s">
        <v>1</v>
      </c>
      <c r="I206" s="236"/>
      <c r="J206" s="233"/>
      <c r="K206" s="233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134</v>
      </c>
      <c r="AU206" s="241" t="s">
        <v>88</v>
      </c>
      <c r="AV206" s="13" t="s">
        <v>86</v>
      </c>
      <c r="AW206" s="13" t="s">
        <v>35</v>
      </c>
      <c r="AX206" s="13" t="s">
        <v>78</v>
      </c>
      <c r="AY206" s="241" t="s">
        <v>123</v>
      </c>
    </row>
    <row r="207" s="14" customFormat="1">
      <c r="A207" s="14"/>
      <c r="B207" s="242"/>
      <c r="C207" s="243"/>
      <c r="D207" s="227" t="s">
        <v>134</v>
      </c>
      <c r="E207" s="244" t="s">
        <v>1</v>
      </c>
      <c r="F207" s="245" t="s">
        <v>195</v>
      </c>
      <c r="G207" s="243"/>
      <c r="H207" s="246">
        <v>457.5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2" t="s">
        <v>134</v>
      </c>
      <c r="AU207" s="252" t="s">
        <v>88</v>
      </c>
      <c r="AV207" s="14" t="s">
        <v>88</v>
      </c>
      <c r="AW207" s="14" t="s">
        <v>35</v>
      </c>
      <c r="AX207" s="14" t="s">
        <v>78</v>
      </c>
      <c r="AY207" s="252" t="s">
        <v>123</v>
      </c>
    </row>
    <row r="208" s="15" customFormat="1">
      <c r="A208" s="15"/>
      <c r="B208" s="253"/>
      <c r="C208" s="254"/>
      <c r="D208" s="227" t="s">
        <v>134</v>
      </c>
      <c r="E208" s="255" t="s">
        <v>1</v>
      </c>
      <c r="F208" s="256" t="s">
        <v>137</v>
      </c>
      <c r="G208" s="254"/>
      <c r="H208" s="257">
        <v>457.5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3" t="s">
        <v>134</v>
      </c>
      <c r="AU208" s="263" t="s">
        <v>88</v>
      </c>
      <c r="AV208" s="15" t="s">
        <v>130</v>
      </c>
      <c r="AW208" s="15" t="s">
        <v>35</v>
      </c>
      <c r="AX208" s="15" t="s">
        <v>86</v>
      </c>
      <c r="AY208" s="263" t="s">
        <v>123</v>
      </c>
    </row>
    <row r="209" s="2" customFormat="1" ht="16.5" customHeight="1">
      <c r="A209" s="38"/>
      <c r="B209" s="39"/>
      <c r="C209" s="214" t="s">
        <v>221</v>
      </c>
      <c r="D209" s="214" t="s">
        <v>125</v>
      </c>
      <c r="E209" s="215" t="s">
        <v>222</v>
      </c>
      <c r="F209" s="216" t="s">
        <v>223</v>
      </c>
      <c r="G209" s="217" t="s">
        <v>128</v>
      </c>
      <c r="H209" s="218">
        <v>167.5</v>
      </c>
      <c r="I209" s="219"/>
      <c r="J209" s="220">
        <f>ROUND(I209*H209,2)</f>
        <v>0</v>
      </c>
      <c r="K209" s="216" t="s">
        <v>129</v>
      </c>
      <c r="L209" s="44"/>
      <c r="M209" s="221" t="s">
        <v>1</v>
      </c>
      <c r="N209" s="222" t="s">
        <v>43</v>
      </c>
      <c r="O209" s="91"/>
      <c r="P209" s="223">
        <f>O209*H209</f>
        <v>0</v>
      </c>
      <c r="Q209" s="223">
        <v>0.0011999999999999999</v>
      </c>
      <c r="R209" s="223">
        <f>Q209*H209</f>
        <v>0.20099999999999998</v>
      </c>
      <c r="S209" s="223">
        <v>0</v>
      </c>
      <c r="T209" s="22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5" t="s">
        <v>130</v>
      </c>
      <c r="AT209" s="225" t="s">
        <v>125</v>
      </c>
      <c r="AU209" s="225" t="s">
        <v>88</v>
      </c>
      <c r="AY209" s="17" t="s">
        <v>123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7" t="s">
        <v>86</v>
      </c>
      <c r="BK209" s="226">
        <f>ROUND(I209*H209,2)</f>
        <v>0</v>
      </c>
      <c r="BL209" s="17" t="s">
        <v>130</v>
      </c>
      <c r="BM209" s="225" t="s">
        <v>224</v>
      </c>
    </row>
    <row r="210" s="2" customFormat="1">
      <c r="A210" s="38"/>
      <c r="B210" s="39"/>
      <c r="C210" s="40"/>
      <c r="D210" s="227" t="s">
        <v>132</v>
      </c>
      <c r="E210" s="40"/>
      <c r="F210" s="228" t="s">
        <v>225</v>
      </c>
      <c r="G210" s="40"/>
      <c r="H210" s="40"/>
      <c r="I210" s="229"/>
      <c r="J210" s="40"/>
      <c r="K210" s="40"/>
      <c r="L210" s="44"/>
      <c r="M210" s="230"/>
      <c r="N210" s="231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132</v>
      </c>
      <c r="AU210" s="17" t="s">
        <v>88</v>
      </c>
    </row>
    <row r="211" s="13" customFormat="1">
      <c r="A211" s="13"/>
      <c r="B211" s="232"/>
      <c r="C211" s="233"/>
      <c r="D211" s="227" t="s">
        <v>134</v>
      </c>
      <c r="E211" s="234" t="s">
        <v>1</v>
      </c>
      <c r="F211" s="235" t="s">
        <v>152</v>
      </c>
      <c r="G211" s="233"/>
      <c r="H211" s="234" t="s">
        <v>1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134</v>
      </c>
      <c r="AU211" s="241" t="s">
        <v>88</v>
      </c>
      <c r="AV211" s="13" t="s">
        <v>86</v>
      </c>
      <c r="AW211" s="13" t="s">
        <v>35</v>
      </c>
      <c r="AX211" s="13" t="s">
        <v>78</v>
      </c>
      <c r="AY211" s="241" t="s">
        <v>123</v>
      </c>
    </row>
    <row r="212" s="14" customFormat="1">
      <c r="A212" s="14"/>
      <c r="B212" s="242"/>
      <c r="C212" s="243"/>
      <c r="D212" s="227" t="s">
        <v>134</v>
      </c>
      <c r="E212" s="244" t="s">
        <v>1</v>
      </c>
      <c r="F212" s="245" t="s">
        <v>204</v>
      </c>
      <c r="G212" s="243"/>
      <c r="H212" s="246">
        <v>100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134</v>
      </c>
      <c r="AU212" s="252" t="s">
        <v>88</v>
      </c>
      <c r="AV212" s="14" t="s">
        <v>88</v>
      </c>
      <c r="AW212" s="14" t="s">
        <v>35</v>
      </c>
      <c r="AX212" s="14" t="s">
        <v>78</v>
      </c>
      <c r="AY212" s="252" t="s">
        <v>123</v>
      </c>
    </row>
    <row r="213" s="14" customFormat="1">
      <c r="A213" s="14"/>
      <c r="B213" s="242"/>
      <c r="C213" s="243"/>
      <c r="D213" s="227" t="s">
        <v>134</v>
      </c>
      <c r="E213" s="244" t="s">
        <v>1</v>
      </c>
      <c r="F213" s="245" t="s">
        <v>205</v>
      </c>
      <c r="G213" s="243"/>
      <c r="H213" s="246">
        <v>34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134</v>
      </c>
      <c r="AU213" s="252" t="s">
        <v>88</v>
      </c>
      <c r="AV213" s="14" t="s">
        <v>88</v>
      </c>
      <c r="AW213" s="14" t="s">
        <v>35</v>
      </c>
      <c r="AX213" s="14" t="s">
        <v>78</v>
      </c>
      <c r="AY213" s="252" t="s">
        <v>123</v>
      </c>
    </row>
    <row r="214" s="14" customFormat="1">
      <c r="A214" s="14"/>
      <c r="B214" s="242"/>
      <c r="C214" s="243"/>
      <c r="D214" s="227" t="s">
        <v>134</v>
      </c>
      <c r="E214" s="244" t="s">
        <v>1</v>
      </c>
      <c r="F214" s="245" t="s">
        <v>207</v>
      </c>
      <c r="G214" s="243"/>
      <c r="H214" s="246">
        <v>23.5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2" t="s">
        <v>134</v>
      </c>
      <c r="AU214" s="252" t="s">
        <v>88</v>
      </c>
      <c r="AV214" s="14" t="s">
        <v>88</v>
      </c>
      <c r="AW214" s="14" t="s">
        <v>35</v>
      </c>
      <c r="AX214" s="14" t="s">
        <v>78</v>
      </c>
      <c r="AY214" s="252" t="s">
        <v>123</v>
      </c>
    </row>
    <row r="215" s="14" customFormat="1">
      <c r="A215" s="14"/>
      <c r="B215" s="242"/>
      <c r="C215" s="243"/>
      <c r="D215" s="227" t="s">
        <v>134</v>
      </c>
      <c r="E215" s="244" t="s">
        <v>1</v>
      </c>
      <c r="F215" s="245" t="s">
        <v>226</v>
      </c>
      <c r="G215" s="243"/>
      <c r="H215" s="246">
        <v>10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134</v>
      </c>
      <c r="AU215" s="252" t="s">
        <v>88</v>
      </c>
      <c r="AV215" s="14" t="s">
        <v>88</v>
      </c>
      <c r="AW215" s="14" t="s">
        <v>35</v>
      </c>
      <c r="AX215" s="14" t="s">
        <v>78</v>
      </c>
      <c r="AY215" s="252" t="s">
        <v>123</v>
      </c>
    </row>
    <row r="216" s="15" customFormat="1">
      <c r="A216" s="15"/>
      <c r="B216" s="253"/>
      <c r="C216" s="254"/>
      <c r="D216" s="227" t="s">
        <v>134</v>
      </c>
      <c r="E216" s="255" t="s">
        <v>1</v>
      </c>
      <c r="F216" s="256" t="s">
        <v>137</v>
      </c>
      <c r="G216" s="254"/>
      <c r="H216" s="257">
        <v>167.5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3" t="s">
        <v>134</v>
      </c>
      <c r="AU216" s="263" t="s">
        <v>88</v>
      </c>
      <c r="AV216" s="15" t="s">
        <v>130</v>
      </c>
      <c r="AW216" s="15" t="s">
        <v>35</v>
      </c>
      <c r="AX216" s="15" t="s">
        <v>86</v>
      </c>
      <c r="AY216" s="263" t="s">
        <v>123</v>
      </c>
    </row>
    <row r="217" s="2" customFormat="1" ht="16.5" customHeight="1">
      <c r="A217" s="38"/>
      <c r="B217" s="39"/>
      <c r="C217" s="214" t="s">
        <v>227</v>
      </c>
      <c r="D217" s="214" t="s">
        <v>125</v>
      </c>
      <c r="E217" s="215" t="s">
        <v>228</v>
      </c>
      <c r="F217" s="216" t="s">
        <v>229</v>
      </c>
      <c r="G217" s="217" t="s">
        <v>191</v>
      </c>
      <c r="H217" s="218">
        <v>658</v>
      </c>
      <c r="I217" s="219"/>
      <c r="J217" s="220">
        <f>ROUND(I217*H217,2)</f>
        <v>0</v>
      </c>
      <c r="K217" s="216" t="s">
        <v>129</v>
      </c>
      <c r="L217" s="44"/>
      <c r="M217" s="221" t="s">
        <v>1</v>
      </c>
      <c r="N217" s="222" t="s">
        <v>43</v>
      </c>
      <c r="O217" s="91"/>
      <c r="P217" s="223">
        <f>O217*H217</f>
        <v>0</v>
      </c>
      <c r="Q217" s="223">
        <v>0.00020000000000000001</v>
      </c>
      <c r="R217" s="223">
        <f>Q217*H217</f>
        <v>0.1316</v>
      </c>
      <c r="S217" s="223">
        <v>0</v>
      </c>
      <c r="T217" s="22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5" t="s">
        <v>130</v>
      </c>
      <c r="AT217" s="225" t="s">
        <v>125</v>
      </c>
      <c r="AU217" s="225" t="s">
        <v>88</v>
      </c>
      <c r="AY217" s="17" t="s">
        <v>123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7" t="s">
        <v>86</v>
      </c>
      <c r="BK217" s="226">
        <f>ROUND(I217*H217,2)</f>
        <v>0</v>
      </c>
      <c r="BL217" s="17" t="s">
        <v>130</v>
      </c>
      <c r="BM217" s="225" t="s">
        <v>230</v>
      </c>
    </row>
    <row r="218" s="2" customFormat="1">
      <c r="A218" s="38"/>
      <c r="B218" s="39"/>
      <c r="C218" s="40"/>
      <c r="D218" s="227" t="s">
        <v>132</v>
      </c>
      <c r="E218" s="40"/>
      <c r="F218" s="228" t="s">
        <v>231</v>
      </c>
      <c r="G218" s="40"/>
      <c r="H218" s="40"/>
      <c r="I218" s="229"/>
      <c r="J218" s="40"/>
      <c r="K218" s="40"/>
      <c r="L218" s="44"/>
      <c r="M218" s="230"/>
      <c r="N218" s="23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132</v>
      </c>
      <c r="AU218" s="17" t="s">
        <v>88</v>
      </c>
    </row>
    <row r="219" s="13" customFormat="1">
      <c r="A219" s="13"/>
      <c r="B219" s="232"/>
      <c r="C219" s="233"/>
      <c r="D219" s="227" t="s">
        <v>134</v>
      </c>
      <c r="E219" s="234" t="s">
        <v>1</v>
      </c>
      <c r="F219" s="235" t="s">
        <v>152</v>
      </c>
      <c r="G219" s="233"/>
      <c r="H219" s="234" t="s">
        <v>1</v>
      </c>
      <c r="I219" s="236"/>
      <c r="J219" s="233"/>
      <c r="K219" s="233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134</v>
      </c>
      <c r="AU219" s="241" t="s">
        <v>88</v>
      </c>
      <c r="AV219" s="13" t="s">
        <v>86</v>
      </c>
      <c r="AW219" s="13" t="s">
        <v>35</v>
      </c>
      <c r="AX219" s="13" t="s">
        <v>78</v>
      </c>
      <c r="AY219" s="241" t="s">
        <v>123</v>
      </c>
    </row>
    <row r="220" s="14" customFormat="1">
      <c r="A220" s="14"/>
      <c r="B220" s="242"/>
      <c r="C220" s="243"/>
      <c r="D220" s="227" t="s">
        <v>134</v>
      </c>
      <c r="E220" s="244" t="s">
        <v>1</v>
      </c>
      <c r="F220" s="245" t="s">
        <v>194</v>
      </c>
      <c r="G220" s="243"/>
      <c r="H220" s="246">
        <v>189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2" t="s">
        <v>134</v>
      </c>
      <c r="AU220" s="252" t="s">
        <v>88</v>
      </c>
      <c r="AV220" s="14" t="s">
        <v>88</v>
      </c>
      <c r="AW220" s="14" t="s">
        <v>35</v>
      </c>
      <c r="AX220" s="14" t="s">
        <v>78</v>
      </c>
      <c r="AY220" s="252" t="s">
        <v>123</v>
      </c>
    </row>
    <row r="221" s="14" customFormat="1">
      <c r="A221" s="14"/>
      <c r="B221" s="242"/>
      <c r="C221" s="243"/>
      <c r="D221" s="227" t="s">
        <v>134</v>
      </c>
      <c r="E221" s="244" t="s">
        <v>1</v>
      </c>
      <c r="F221" s="245" t="s">
        <v>196</v>
      </c>
      <c r="G221" s="243"/>
      <c r="H221" s="246">
        <v>451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134</v>
      </c>
      <c r="AU221" s="252" t="s">
        <v>88</v>
      </c>
      <c r="AV221" s="14" t="s">
        <v>88</v>
      </c>
      <c r="AW221" s="14" t="s">
        <v>35</v>
      </c>
      <c r="AX221" s="14" t="s">
        <v>78</v>
      </c>
      <c r="AY221" s="252" t="s">
        <v>123</v>
      </c>
    </row>
    <row r="222" s="14" customFormat="1">
      <c r="A222" s="14"/>
      <c r="B222" s="242"/>
      <c r="C222" s="243"/>
      <c r="D222" s="227" t="s">
        <v>134</v>
      </c>
      <c r="E222" s="244" t="s">
        <v>1</v>
      </c>
      <c r="F222" s="245" t="s">
        <v>197</v>
      </c>
      <c r="G222" s="243"/>
      <c r="H222" s="246">
        <v>18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134</v>
      </c>
      <c r="AU222" s="252" t="s">
        <v>88</v>
      </c>
      <c r="AV222" s="14" t="s">
        <v>88</v>
      </c>
      <c r="AW222" s="14" t="s">
        <v>35</v>
      </c>
      <c r="AX222" s="14" t="s">
        <v>78</v>
      </c>
      <c r="AY222" s="252" t="s">
        <v>123</v>
      </c>
    </row>
    <row r="223" s="15" customFormat="1">
      <c r="A223" s="15"/>
      <c r="B223" s="253"/>
      <c r="C223" s="254"/>
      <c r="D223" s="227" t="s">
        <v>134</v>
      </c>
      <c r="E223" s="255" t="s">
        <v>1</v>
      </c>
      <c r="F223" s="256" t="s">
        <v>137</v>
      </c>
      <c r="G223" s="254"/>
      <c r="H223" s="257">
        <v>658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3" t="s">
        <v>134</v>
      </c>
      <c r="AU223" s="263" t="s">
        <v>88</v>
      </c>
      <c r="AV223" s="15" t="s">
        <v>130</v>
      </c>
      <c r="AW223" s="15" t="s">
        <v>35</v>
      </c>
      <c r="AX223" s="15" t="s">
        <v>86</v>
      </c>
      <c r="AY223" s="263" t="s">
        <v>123</v>
      </c>
    </row>
    <row r="224" s="2" customFormat="1" ht="16.5" customHeight="1">
      <c r="A224" s="38"/>
      <c r="B224" s="39"/>
      <c r="C224" s="214" t="s">
        <v>232</v>
      </c>
      <c r="D224" s="214" t="s">
        <v>125</v>
      </c>
      <c r="E224" s="215" t="s">
        <v>233</v>
      </c>
      <c r="F224" s="216" t="s">
        <v>234</v>
      </c>
      <c r="G224" s="217" t="s">
        <v>191</v>
      </c>
      <c r="H224" s="218">
        <v>18</v>
      </c>
      <c r="I224" s="219"/>
      <c r="J224" s="220">
        <f>ROUND(I224*H224,2)</f>
        <v>0</v>
      </c>
      <c r="K224" s="216" t="s">
        <v>129</v>
      </c>
      <c r="L224" s="44"/>
      <c r="M224" s="221" t="s">
        <v>1</v>
      </c>
      <c r="N224" s="222" t="s">
        <v>43</v>
      </c>
      <c r="O224" s="91"/>
      <c r="P224" s="223">
        <f>O224*H224</f>
        <v>0</v>
      </c>
      <c r="Q224" s="223">
        <v>0.00020000000000000001</v>
      </c>
      <c r="R224" s="223">
        <f>Q224*H224</f>
        <v>0.0036000000000000003</v>
      </c>
      <c r="S224" s="223">
        <v>0</v>
      </c>
      <c r="T224" s="22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5" t="s">
        <v>130</v>
      </c>
      <c r="AT224" s="225" t="s">
        <v>125</v>
      </c>
      <c r="AU224" s="225" t="s">
        <v>88</v>
      </c>
      <c r="AY224" s="17" t="s">
        <v>123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7" t="s">
        <v>86</v>
      </c>
      <c r="BK224" s="226">
        <f>ROUND(I224*H224,2)</f>
        <v>0</v>
      </c>
      <c r="BL224" s="17" t="s">
        <v>130</v>
      </c>
      <c r="BM224" s="225" t="s">
        <v>235</v>
      </c>
    </row>
    <row r="225" s="2" customFormat="1">
      <c r="A225" s="38"/>
      <c r="B225" s="39"/>
      <c r="C225" s="40"/>
      <c r="D225" s="227" t="s">
        <v>132</v>
      </c>
      <c r="E225" s="40"/>
      <c r="F225" s="228" t="s">
        <v>236</v>
      </c>
      <c r="G225" s="40"/>
      <c r="H225" s="40"/>
      <c r="I225" s="229"/>
      <c r="J225" s="40"/>
      <c r="K225" s="40"/>
      <c r="L225" s="44"/>
      <c r="M225" s="230"/>
      <c r="N225" s="231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132</v>
      </c>
      <c r="AU225" s="17" t="s">
        <v>88</v>
      </c>
    </row>
    <row r="226" s="13" customFormat="1">
      <c r="A226" s="13"/>
      <c r="B226" s="232"/>
      <c r="C226" s="233"/>
      <c r="D226" s="227" t="s">
        <v>134</v>
      </c>
      <c r="E226" s="234" t="s">
        <v>1</v>
      </c>
      <c r="F226" s="235" t="s">
        <v>152</v>
      </c>
      <c r="G226" s="233"/>
      <c r="H226" s="234" t="s">
        <v>1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134</v>
      </c>
      <c r="AU226" s="241" t="s">
        <v>88</v>
      </c>
      <c r="AV226" s="13" t="s">
        <v>86</v>
      </c>
      <c r="AW226" s="13" t="s">
        <v>35</v>
      </c>
      <c r="AX226" s="13" t="s">
        <v>78</v>
      </c>
      <c r="AY226" s="241" t="s">
        <v>123</v>
      </c>
    </row>
    <row r="227" s="14" customFormat="1">
      <c r="A227" s="14"/>
      <c r="B227" s="242"/>
      <c r="C227" s="243"/>
      <c r="D227" s="227" t="s">
        <v>134</v>
      </c>
      <c r="E227" s="244" t="s">
        <v>1</v>
      </c>
      <c r="F227" s="245" t="s">
        <v>198</v>
      </c>
      <c r="G227" s="243"/>
      <c r="H227" s="246">
        <v>18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134</v>
      </c>
      <c r="AU227" s="252" t="s">
        <v>88</v>
      </c>
      <c r="AV227" s="14" t="s">
        <v>88</v>
      </c>
      <c r="AW227" s="14" t="s">
        <v>35</v>
      </c>
      <c r="AX227" s="14" t="s">
        <v>78</v>
      </c>
      <c r="AY227" s="252" t="s">
        <v>123</v>
      </c>
    </row>
    <row r="228" s="15" customFormat="1">
      <c r="A228" s="15"/>
      <c r="B228" s="253"/>
      <c r="C228" s="254"/>
      <c r="D228" s="227" t="s">
        <v>134</v>
      </c>
      <c r="E228" s="255" t="s">
        <v>1</v>
      </c>
      <c r="F228" s="256" t="s">
        <v>137</v>
      </c>
      <c r="G228" s="254"/>
      <c r="H228" s="257">
        <v>18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3" t="s">
        <v>134</v>
      </c>
      <c r="AU228" s="263" t="s">
        <v>88</v>
      </c>
      <c r="AV228" s="15" t="s">
        <v>130</v>
      </c>
      <c r="AW228" s="15" t="s">
        <v>35</v>
      </c>
      <c r="AX228" s="15" t="s">
        <v>86</v>
      </c>
      <c r="AY228" s="263" t="s">
        <v>123</v>
      </c>
    </row>
    <row r="229" s="2" customFormat="1" ht="16.5" customHeight="1">
      <c r="A229" s="38"/>
      <c r="B229" s="39"/>
      <c r="C229" s="214" t="s">
        <v>237</v>
      </c>
      <c r="D229" s="214" t="s">
        <v>125</v>
      </c>
      <c r="E229" s="215" t="s">
        <v>238</v>
      </c>
      <c r="F229" s="216" t="s">
        <v>239</v>
      </c>
      <c r="G229" s="217" t="s">
        <v>191</v>
      </c>
      <c r="H229" s="218">
        <v>457.5</v>
      </c>
      <c r="I229" s="219"/>
      <c r="J229" s="220">
        <f>ROUND(I229*H229,2)</f>
        <v>0</v>
      </c>
      <c r="K229" s="216" t="s">
        <v>129</v>
      </c>
      <c r="L229" s="44"/>
      <c r="M229" s="221" t="s">
        <v>1</v>
      </c>
      <c r="N229" s="222" t="s">
        <v>43</v>
      </c>
      <c r="O229" s="91"/>
      <c r="P229" s="223">
        <f>O229*H229</f>
        <v>0</v>
      </c>
      <c r="Q229" s="223">
        <v>6.9999999999999994E-05</v>
      </c>
      <c r="R229" s="223">
        <f>Q229*H229</f>
        <v>0.032024999999999998</v>
      </c>
      <c r="S229" s="223">
        <v>0</v>
      </c>
      <c r="T229" s="22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5" t="s">
        <v>130</v>
      </c>
      <c r="AT229" s="225" t="s">
        <v>125</v>
      </c>
      <c r="AU229" s="225" t="s">
        <v>88</v>
      </c>
      <c r="AY229" s="17" t="s">
        <v>123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7" t="s">
        <v>86</v>
      </c>
      <c r="BK229" s="226">
        <f>ROUND(I229*H229,2)</f>
        <v>0</v>
      </c>
      <c r="BL229" s="17" t="s">
        <v>130</v>
      </c>
      <c r="BM229" s="225" t="s">
        <v>240</v>
      </c>
    </row>
    <row r="230" s="2" customFormat="1">
      <c r="A230" s="38"/>
      <c r="B230" s="39"/>
      <c r="C230" s="40"/>
      <c r="D230" s="227" t="s">
        <v>132</v>
      </c>
      <c r="E230" s="40"/>
      <c r="F230" s="228" t="s">
        <v>241</v>
      </c>
      <c r="G230" s="40"/>
      <c r="H230" s="40"/>
      <c r="I230" s="229"/>
      <c r="J230" s="40"/>
      <c r="K230" s="40"/>
      <c r="L230" s="44"/>
      <c r="M230" s="230"/>
      <c r="N230" s="231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132</v>
      </c>
      <c r="AU230" s="17" t="s">
        <v>88</v>
      </c>
    </row>
    <row r="231" s="13" customFormat="1">
      <c r="A231" s="13"/>
      <c r="B231" s="232"/>
      <c r="C231" s="233"/>
      <c r="D231" s="227" t="s">
        <v>134</v>
      </c>
      <c r="E231" s="234" t="s">
        <v>1</v>
      </c>
      <c r="F231" s="235" t="s">
        <v>152</v>
      </c>
      <c r="G231" s="233"/>
      <c r="H231" s="234" t="s">
        <v>1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134</v>
      </c>
      <c r="AU231" s="241" t="s">
        <v>88</v>
      </c>
      <c r="AV231" s="13" t="s">
        <v>86</v>
      </c>
      <c r="AW231" s="13" t="s">
        <v>35</v>
      </c>
      <c r="AX231" s="13" t="s">
        <v>78</v>
      </c>
      <c r="AY231" s="241" t="s">
        <v>123</v>
      </c>
    </row>
    <row r="232" s="14" customFormat="1">
      <c r="A232" s="14"/>
      <c r="B232" s="242"/>
      <c r="C232" s="243"/>
      <c r="D232" s="227" t="s">
        <v>134</v>
      </c>
      <c r="E232" s="244" t="s">
        <v>1</v>
      </c>
      <c r="F232" s="245" t="s">
        <v>195</v>
      </c>
      <c r="G232" s="243"/>
      <c r="H232" s="246">
        <v>457.5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2" t="s">
        <v>134</v>
      </c>
      <c r="AU232" s="252" t="s">
        <v>88</v>
      </c>
      <c r="AV232" s="14" t="s">
        <v>88</v>
      </c>
      <c r="AW232" s="14" t="s">
        <v>35</v>
      </c>
      <c r="AX232" s="14" t="s">
        <v>78</v>
      </c>
      <c r="AY232" s="252" t="s">
        <v>123</v>
      </c>
    </row>
    <row r="233" s="15" customFormat="1">
      <c r="A233" s="15"/>
      <c r="B233" s="253"/>
      <c r="C233" s="254"/>
      <c r="D233" s="227" t="s">
        <v>134</v>
      </c>
      <c r="E233" s="255" t="s">
        <v>1</v>
      </c>
      <c r="F233" s="256" t="s">
        <v>137</v>
      </c>
      <c r="G233" s="254"/>
      <c r="H233" s="257">
        <v>457.5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3" t="s">
        <v>134</v>
      </c>
      <c r="AU233" s="263" t="s">
        <v>88</v>
      </c>
      <c r="AV233" s="15" t="s">
        <v>130</v>
      </c>
      <c r="AW233" s="15" t="s">
        <v>35</v>
      </c>
      <c r="AX233" s="15" t="s">
        <v>86</v>
      </c>
      <c r="AY233" s="263" t="s">
        <v>123</v>
      </c>
    </row>
    <row r="234" s="2" customFormat="1" ht="16.5" customHeight="1">
      <c r="A234" s="38"/>
      <c r="B234" s="39"/>
      <c r="C234" s="214" t="s">
        <v>242</v>
      </c>
      <c r="D234" s="214" t="s">
        <v>125</v>
      </c>
      <c r="E234" s="215" t="s">
        <v>243</v>
      </c>
      <c r="F234" s="216" t="s">
        <v>244</v>
      </c>
      <c r="G234" s="217" t="s">
        <v>128</v>
      </c>
      <c r="H234" s="218">
        <v>167.5</v>
      </c>
      <c r="I234" s="219"/>
      <c r="J234" s="220">
        <f>ROUND(I234*H234,2)</f>
        <v>0</v>
      </c>
      <c r="K234" s="216" t="s">
        <v>129</v>
      </c>
      <c r="L234" s="44"/>
      <c r="M234" s="221" t="s">
        <v>1</v>
      </c>
      <c r="N234" s="222" t="s">
        <v>43</v>
      </c>
      <c r="O234" s="91"/>
      <c r="P234" s="223">
        <f>O234*H234</f>
        <v>0</v>
      </c>
      <c r="Q234" s="223">
        <v>0.0025999999999999999</v>
      </c>
      <c r="R234" s="223">
        <f>Q234*H234</f>
        <v>0.4355</v>
      </c>
      <c r="S234" s="223">
        <v>0</v>
      </c>
      <c r="T234" s="22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5" t="s">
        <v>130</v>
      </c>
      <c r="AT234" s="225" t="s">
        <v>125</v>
      </c>
      <c r="AU234" s="225" t="s">
        <v>88</v>
      </c>
      <c r="AY234" s="17" t="s">
        <v>123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7" t="s">
        <v>86</v>
      </c>
      <c r="BK234" s="226">
        <f>ROUND(I234*H234,2)</f>
        <v>0</v>
      </c>
      <c r="BL234" s="17" t="s">
        <v>130</v>
      </c>
      <c r="BM234" s="225" t="s">
        <v>245</v>
      </c>
    </row>
    <row r="235" s="2" customFormat="1">
      <c r="A235" s="38"/>
      <c r="B235" s="39"/>
      <c r="C235" s="40"/>
      <c r="D235" s="227" t="s">
        <v>132</v>
      </c>
      <c r="E235" s="40"/>
      <c r="F235" s="228" t="s">
        <v>246</v>
      </c>
      <c r="G235" s="40"/>
      <c r="H235" s="40"/>
      <c r="I235" s="229"/>
      <c r="J235" s="40"/>
      <c r="K235" s="40"/>
      <c r="L235" s="44"/>
      <c r="M235" s="230"/>
      <c r="N235" s="231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132</v>
      </c>
      <c r="AU235" s="17" t="s">
        <v>88</v>
      </c>
    </row>
    <row r="236" s="13" customFormat="1">
      <c r="A236" s="13"/>
      <c r="B236" s="232"/>
      <c r="C236" s="233"/>
      <c r="D236" s="227" t="s">
        <v>134</v>
      </c>
      <c r="E236" s="234" t="s">
        <v>1</v>
      </c>
      <c r="F236" s="235" t="s">
        <v>152</v>
      </c>
      <c r="G236" s="233"/>
      <c r="H236" s="234" t="s">
        <v>1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1" t="s">
        <v>134</v>
      </c>
      <c r="AU236" s="241" t="s">
        <v>88</v>
      </c>
      <c r="AV236" s="13" t="s">
        <v>86</v>
      </c>
      <c r="AW236" s="13" t="s">
        <v>35</v>
      </c>
      <c r="AX236" s="13" t="s">
        <v>78</v>
      </c>
      <c r="AY236" s="241" t="s">
        <v>123</v>
      </c>
    </row>
    <row r="237" s="14" customFormat="1">
      <c r="A237" s="14"/>
      <c r="B237" s="242"/>
      <c r="C237" s="243"/>
      <c r="D237" s="227" t="s">
        <v>134</v>
      </c>
      <c r="E237" s="244" t="s">
        <v>1</v>
      </c>
      <c r="F237" s="245" t="s">
        <v>204</v>
      </c>
      <c r="G237" s="243"/>
      <c r="H237" s="246">
        <v>100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2" t="s">
        <v>134</v>
      </c>
      <c r="AU237" s="252" t="s">
        <v>88</v>
      </c>
      <c r="AV237" s="14" t="s">
        <v>88</v>
      </c>
      <c r="AW237" s="14" t="s">
        <v>35</v>
      </c>
      <c r="AX237" s="14" t="s">
        <v>78</v>
      </c>
      <c r="AY237" s="252" t="s">
        <v>123</v>
      </c>
    </row>
    <row r="238" s="14" customFormat="1">
      <c r="A238" s="14"/>
      <c r="B238" s="242"/>
      <c r="C238" s="243"/>
      <c r="D238" s="227" t="s">
        <v>134</v>
      </c>
      <c r="E238" s="244" t="s">
        <v>1</v>
      </c>
      <c r="F238" s="245" t="s">
        <v>205</v>
      </c>
      <c r="G238" s="243"/>
      <c r="H238" s="246">
        <v>34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2" t="s">
        <v>134</v>
      </c>
      <c r="AU238" s="252" t="s">
        <v>88</v>
      </c>
      <c r="AV238" s="14" t="s">
        <v>88</v>
      </c>
      <c r="AW238" s="14" t="s">
        <v>35</v>
      </c>
      <c r="AX238" s="14" t="s">
        <v>78</v>
      </c>
      <c r="AY238" s="252" t="s">
        <v>123</v>
      </c>
    </row>
    <row r="239" s="14" customFormat="1">
      <c r="A239" s="14"/>
      <c r="B239" s="242"/>
      <c r="C239" s="243"/>
      <c r="D239" s="227" t="s">
        <v>134</v>
      </c>
      <c r="E239" s="244" t="s">
        <v>1</v>
      </c>
      <c r="F239" s="245" t="s">
        <v>207</v>
      </c>
      <c r="G239" s="243"/>
      <c r="H239" s="246">
        <v>23.5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2" t="s">
        <v>134</v>
      </c>
      <c r="AU239" s="252" t="s">
        <v>88</v>
      </c>
      <c r="AV239" s="14" t="s">
        <v>88</v>
      </c>
      <c r="AW239" s="14" t="s">
        <v>35</v>
      </c>
      <c r="AX239" s="14" t="s">
        <v>78</v>
      </c>
      <c r="AY239" s="252" t="s">
        <v>123</v>
      </c>
    </row>
    <row r="240" s="14" customFormat="1">
      <c r="A240" s="14"/>
      <c r="B240" s="242"/>
      <c r="C240" s="243"/>
      <c r="D240" s="227" t="s">
        <v>134</v>
      </c>
      <c r="E240" s="244" t="s">
        <v>1</v>
      </c>
      <c r="F240" s="245" t="s">
        <v>226</v>
      </c>
      <c r="G240" s="243"/>
      <c r="H240" s="246">
        <v>10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2" t="s">
        <v>134</v>
      </c>
      <c r="AU240" s="252" t="s">
        <v>88</v>
      </c>
      <c r="AV240" s="14" t="s">
        <v>88</v>
      </c>
      <c r="AW240" s="14" t="s">
        <v>35</v>
      </c>
      <c r="AX240" s="14" t="s">
        <v>78</v>
      </c>
      <c r="AY240" s="252" t="s">
        <v>123</v>
      </c>
    </row>
    <row r="241" s="15" customFormat="1">
      <c r="A241" s="15"/>
      <c r="B241" s="253"/>
      <c r="C241" s="254"/>
      <c r="D241" s="227" t="s">
        <v>134</v>
      </c>
      <c r="E241" s="255" t="s">
        <v>1</v>
      </c>
      <c r="F241" s="256" t="s">
        <v>137</v>
      </c>
      <c r="G241" s="254"/>
      <c r="H241" s="257">
        <v>167.5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3" t="s">
        <v>134</v>
      </c>
      <c r="AU241" s="263" t="s">
        <v>88</v>
      </c>
      <c r="AV241" s="15" t="s">
        <v>130</v>
      </c>
      <c r="AW241" s="15" t="s">
        <v>35</v>
      </c>
      <c r="AX241" s="15" t="s">
        <v>86</v>
      </c>
      <c r="AY241" s="263" t="s">
        <v>123</v>
      </c>
    </row>
    <row r="242" s="2" customFormat="1" ht="16.5" customHeight="1">
      <c r="A242" s="38"/>
      <c r="B242" s="39"/>
      <c r="C242" s="214" t="s">
        <v>247</v>
      </c>
      <c r="D242" s="214" t="s">
        <v>125</v>
      </c>
      <c r="E242" s="215" t="s">
        <v>248</v>
      </c>
      <c r="F242" s="216" t="s">
        <v>249</v>
      </c>
      <c r="G242" s="217" t="s">
        <v>128</v>
      </c>
      <c r="H242" s="218">
        <v>220</v>
      </c>
      <c r="I242" s="219"/>
      <c r="J242" s="220">
        <f>ROUND(I242*H242,2)</f>
        <v>0</v>
      </c>
      <c r="K242" s="216" t="s">
        <v>129</v>
      </c>
      <c r="L242" s="44"/>
      <c r="M242" s="221" t="s">
        <v>1</v>
      </c>
      <c r="N242" s="222" t="s">
        <v>43</v>
      </c>
      <c r="O242" s="91"/>
      <c r="P242" s="223">
        <f>O242*H242</f>
        <v>0</v>
      </c>
      <c r="Q242" s="223">
        <v>0.013860000000000001</v>
      </c>
      <c r="R242" s="223">
        <f>Q242*H242</f>
        <v>3.0492000000000004</v>
      </c>
      <c r="S242" s="223">
        <v>0</v>
      </c>
      <c r="T242" s="22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5" t="s">
        <v>130</v>
      </c>
      <c r="AT242" s="225" t="s">
        <v>125</v>
      </c>
      <c r="AU242" s="225" t="s">
        <v>88</v>
      </c>
      <c r="AY242" s="17" t="s">
        <v>123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7" t="s">
        <v>86</v>
      </c>
      <c r="BK242" s="226">
        <f>ROUND(I242*H242,2)</f>
        <v>0</v>
      </c>
      <c r="BL242" s="17" t="s">
        <v>130</v>
      </c>
      <c r="BM242" s="225" t="s">
        <v>250</v>
      </c>
    </row>
    <row r="243" s="2" customFormat="1">
      <c r="A243" s="38"/>
      <c r="B243" s="39"/>
      <c r="C243" s="40"/>
      <c r="D243" s="227" t="s">
        <v>132</v>
      </c>
      <c r="E243" s="40"/>
      <c r="F243" s="228" t="s">
        <v>251</v>
      </c>
      <c r="G243" s="40"/>
      <c r="H243" s="40"/>
      <c r="I243" s="229"/>
      <c r="J243" s="40"/>
      <c r="K243" s="40"/>
      <c r="L243" s="44"/>
      <c r="M243" s="230"/>
      <c r="N243" s="231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132</v>
      </c>
      <c r="AU243" s="17" t="s">
        <v>88</v>
      </c>
    </row>
    <row r="244" s="13" customFormat="1">
      <c r="A244" s="13"/>
      <c r="B244" s="232"/>
      <c r="C244" s="233"/>
      <c r="D244" s="227" t="s">
        <v>134</v>
      </c>
      <c r="E244" s="234" t="s">
        <v>1</v>
      </c>
      <c r="F244" s="235" t="s">
        <v>252</v>
      </c>
      <c r="G244" s="233"/>
      <c r="H244" s="234" t="s">
        <v>1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134</v>
      </c>
      <c r="AU244" s="241" t="s">
        <v>88</v>
      </c>
      <c r="AV244" s="13" t="s">
        <v>86</v>
      </c>
      <c r="AW244" s="13" t="s">
        <v>35</v>
      </c>
      <c r="AX244" s="13" t="s">
        <v>78</v>
      </c>
      <c r="AY244" s="241" t="s">
        <v>123</v>
      </c>
    </row>
    <row r="245" s="14" customFormat="1">
      <c r="A245" s="14"/>
      <c r="B245" s="242"/>
      <c r="C245" s="243"/>
      <c r="D245" s="227" t="s">
        <v>134</v>
      </c>
      <c r="E245" s="244" t="s">
        <v>1</v>
      </c>
      <c r="F245" s="245" t="s">
        <v>253</v>
      </c>
      <c r="G245" s="243"/>
      <c r="H245" s="246">
        <v>220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2" t="s">
        <v>134</v>
      </c>
      <c r="AU245" s="252" t="s">
        <v>88</v>
      </c>
      <c r="AV245" s="14" t="s">
        <v>88</v>
      </c>
      <c r="AW245" s="14" t="s">
        <v>35</v>
      </c>
      <c r="AX245" s="14" t="s">
        <v>78</v>
      </c>
      <c r="AY245" s="252" t="s">
        <v>123</v>
      </c>
    </row>
    <row r="246" s="15" customFormat="1">
      <c r="A246" s="15"/>
      <c r="B246" s="253"/>
      <c r="C246" s="254"/>
      <c r="D246" s="227" t="s">
        <v>134</v>
      </c>
      <c r="E246" s="255" t="s">
        <v>1</v>
      </c>
      <c r="F246" s="256" t="s">
        <v>137</v>
      </c>
      <c r="G246" s="254"/>
      <c r="H246" s="257">
        <v>220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3" t="s">
        <v>134</v>
      </c>
      <c r="AU246" s="263" t="s">
        <v>88</v>
      </c>
      <c r="AV246" s="15" t="s">
        <v>130</v>
      </c>
      <c r="AW246" s="15" t="s">
        <v>35</v>
      </c>
      <c r="AX246" s="15" t="s">
        <v>86</v>
      </c>
      <c r="AY246" s="263" t="s">
        <v>123</v>
      </c>
    </row>
    <row r="247" s="2" customFormat="1" ht="16.5" customHeight="1">
      <c r="A247" s="38"/>
      <c r="B247" s="39"/>
      <c r="C247" s="214" t="s">
        <v>7</v>
      </c>
      <c r="D247" s="214" t="s">
        <v>125</v>
      </c>
      <c r="E247" s="215" t="s">
        <v>254</v>
      </c>
      <c r="F247" s="216" t="s">
        <v>255</v>
      </c>
      <c r="G247" s="217" t="s">
        <v>191</v>
      </c>
      <c r="H247" s="218">
        <v>324</v>
      </c>
      <c r="I247" s="219"/>
      <c r="J247" s="220">
        <f>ROUND(I247*H247,2)</f>
        <v>0</v>
      </c>
      <c r="K247" s="216" t="s">
        <v>129</v>
      </c>
      <c r="L247" s="44"/>
      <c r="M247" s="221" t="s">
        <v>1</v>
      </c>
      <c r="N247" s="222" t="s">
        <v>43</v>
      </c>
      <c r="O247" s="91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5" t="s">
        <v>130</v>
      </c>
      <c r="AT247" s="225" t="s">
        <v>125</v>
      </c>
      <c r="AU247" s="225" t="s">
        <v>88</v>
      </c>
      <c r="AY247" s="17" t="s">
        <v>123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7" t="s">
        <v>86</v>
      </c>
      <c r="BK247" s="226">
        <f>ROUND(I247*H247,2)</f>
        <v>0</v>
      </c>
      <c r="BL247" s="17" t="s">
        <v>130</v>
      </c>
      <c r="BM247" s="225" t="s">
        <v>256</v>
      </c>
    </row>
    <row r="248" s="2" customFormat="1">
      <c r="A248" s="38"/>
      <c r="B248" s="39"/>
      <c r="C248" s="40"/>
      <c r="D248" s="227" t="s">
        <v>132</v>
      </c>
      <c r="E248" s="40"/>
      <c r="F248" s="228" t="s">
        <v>257</v>
      </c>
      <c r="G248" s="40"/>
      <c r="H248" s="40"/>
      <c r="I248" s="229"/>
      <c r="J248" s="40"/>
      <c r="K248" s="40"/>
      <c r="L248" s="44"/>
      <c r="M248" s="230"/>
      <c r="N248" s="231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132</v>
      </c>
      <c r="AU248" s="17" t="s">
        <v>88</v>
      </c>
    </row>
    <row r="249" s="13" customFormat="1">
      <c r="A249" s="13"/>
      <c r="B249" s="232"/>
      <c r="C249" s="233"/>
      <c r="D249" s="227" t="s">
        <v>134</v>
      </c>
      <c r="E249" s="234" t="s">
        <v>1</v>
      </c>
      <c r="F249" s="235" t="s">
        <v>142</v>
      </c>
      <c r="G249" s="233"/>
      <c r="H249" s="234" t="s">
        <v>1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134</v>
      </c>
      <c r="AU249" s="241" t="s">
        <v>88</v>
      </c>
      <c r="AV249" s="13" t="s">
        <v>86</v>
      </c>
      <c r="AW249" s="13" t="s">
        <v>35</v>
      </c>
      <c r="AX249" s="13" t="s">
        <v>78</v>
      </c>
      <c r="AY249" s="241" t="s">
        <v>123</v>
      </c>
    </row>
    <row r="250" s="14" customFormat="1">
      <c r="A250" s="14"/>
      <c r="B250" s="242"/>
      <c r="C250" s="243"/>
      <c r="D250" s="227" t="s">
        <v>134</v>
      </c>
      <c r="E250" s="244" t="s">
        <v>1</v>
      </c>
      <c r="F250" s="245" t="s">
        <v>258</v>
      </c>
      <c r="G250" s="243"/>
      <c r="H250" s="246">
        <v>324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2" t="s">
        <v>134</v>
      </c>
      <c r="AU250" s="252" t="s">
        <v>88</v>
      </c>
      <c r="AV250" s="14" t="s">
        <v>88</v>
      </c>
      <c r="AW250" s="14" t="s">
        <v>35</v>
      </c>
      <c r="AX250" s="14" t="s">
        <v>78</v>
      </c>
      <c r="AY250" s="252" t="s">
        <v>123</v>
      </c>
    </row>
    <row r="251" s="15" customFormat="1">
      <c r="A251" s="15"/>
      <c r="B251" s="253"/>
      <c r="C251" s="254"/>
      <c r="D251" s="227" t="s">
        <v>134</v>
      </c>
      <c r="E251" s="255" t="s">
        <v>1</v>
      </c>
      <c r="F251" s="256" t="s">
        <v>137</v>
      </c>
      <c r="G251" s="254"/>
      <c r="H251" s="257">
        <v>324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3" t="s">
        <v>134</v>
      </c>
      <c r="AU251" s="263" t="s">
        <v>88</v>
      </c>
      <c r="AV251" s="15" t="s">
        <v>130</v>
      </c>
      <c r="AW251" s="15" t="s">
        <v>35</v>
      </c>
      <c r="AX251" s="15" t="s">
        <v>86</v>
      </c>
      <c r="AY251" s="263" t="s">
        <v>123</v>
      </c>
    </row>
    <row r="252" s="2" customFormat="1" ht="21.75" customHeight="1">
      <c r="A252" s="38"/>
      <c r="B252" s="39"/>
      <c r="C252" s="214" t="s">
        <v>259</v>
      </c>
      <c r="D252" s="214" t="s">
        <v>125</v>
      </c>
      <c r="E252" s="215" t="s">
        <v>260</v>
      </c>
      <c r="F252" s="216" t="s">
        <v>261</v>
      </c>
      <c r="G252" s="217" t="s">
        <v>191</v>
      </c>
      <c r="H252" s="218">
        <v>324</v>
      </c>
      <c r="I252" s="219"/>
      <c r="J252" s="220">
        <f>ROUND(I252*H252,2)</f>
        <v>0</v>
      </c>
      <c r="K252" s="216" t="s">
        <v>129</v>
      </c>
      <c r="L252" s="44"/>
      <c r="M252" s="221" t="s">
        <v>1</v>
      </c>
      <c r="N252" s="222" t="s">
        <v>43</v>
      </c>
      <c r="O252" s="91"/>
      <c r="P252" s="223">
        <f>O252*H252</f>
        <v>0</v>
      </c>
      <c r="Q252" s="223">
        <v>0.00059999999999999995</v>
      </c>
      <c r="R252" s="223">
        <f>Q252*H252</f>
        <v>0.19439999999999999</v>
      </c>
      <c r="S252" s="223">
        <v>0</v>
      </c>
      <c r="T252" s="22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5" t="s">
        <v>130</v>
      </c>
      <c r="AT252" s="225" t="s">
        <v>125</v>
      </c>
      <c r="AU252" s="225" t="s">
        <v>88</v>
      </c>
      <c r="AY252" s="17" t="s">
        <v>123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7" t="s">
        <v>86</v>
      </c>
      <c r="BK252" s="226">
        <f>ROUND(I252*H252,2)</f>
        <v>0</v>
      </c>
      <c r="BL252" s="17" t="s">
        <v>130</v>
      </c>
      <c r="BM252" s="225" t="s">
        <v>262</v>
      </c>
    </row>
    <row r="253" s="2" customFormat="1">
      <c r="A253" s="38"/>
      <c r="B253" s="39"/>
      <c r="C253" s="40"/>
      <c r="D253" s="227" t="s">
        <v>132</v>
      </c>
      <c r="E253" s="40"/>
      <c r="F253" s="228" t="s">
        <v>263</v>
      </c>
      <c r="G253" s="40"/>
      <c r="H253" s="40"/>
      <c r="I253" s="229"/>
      <c r="J253" s="40"/>
      <c r="K253" s="40"/>
      <c r="L253" s="44"/>
      <c r="M253" s="230"/>
      <c r="N253" s="231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132</v>
      </c>
      <c r="AU253" s="17" t="s">
        <v>88</v>
      </c>
    </row>
    <row r="254" s="13" customFormat="1">
      <c r="A254" s="13"/>
      <c r="B254" s="232"/>
      <c r="C254" s="233"/>
      <c r="D254" s="227" t="s">
        <v>134</v>
      </c>
      <c r="E254" s="234" t="s">
        <v>1</v>
      </c>
      <c r="F254" s="235" t="s">
        <v>142</v>
      </c>
      <c r="G254" s="233"/>
      <c r="H254" s="234" t="s">
        <v>1</v>
      </c>
      <c r="I254" s="236"/>
      <c r="J254" s="233"/>
      <c r="K254" s="233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134</v>
      </c>
      <c r="AU254" s="241" t="s">
        <v>88</v>
      </c>
      <c r="AV254" s="13" t="s">
        <v>86</v>
      </c>
      <c r="AW254" s="13" t="s">
        <v>35</v>
      </c>
      <c r="AX254" s="13" t="s">
        <v>78</v>
      </c>
      <c r="AY254" s="241" t="s">
        <v>123</v>
      </c>
    </row>
    <row r="255" s="14" customFormat="1">
      <c r="A255" s="14"/>
      <c r="B255" s="242"/>
      <c r="C255" s="243"/>
      <c r="D255" s="227" t="s">
        <v>134</v>
      </c>
      <c r="E255" s="244" t="s">
        <v>1</v>
      </c>
      <c r="F255" s="245" t="s">
        <v>258</v>
      </c>
      <c r="G255" s="243"/>
      <c r="H255" s="246">
        <v>324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2" t="s">
        <v>134</v>
      </c>
      <c r="AU255" s="252" t="s">
        <v>88</v>
      </c>
      <c r="AV255" s="14" t="s">
        <v>88</v>
      </c>
      <c r="AW255" s="14" t="s">
        <v>35</v>
      </c>
      <c r="AX255" s="14" t="s">
        <v>78</v>
      </c>
      <c r="AY255" s="252" t="s">
        <v>123</v>
      </c>
    </row>
    <row r="256" s="15" customFormat="1">
      <c r="A256" s="15"/>
      <c r="B256" s="253"/>
      <c r="C256" s="254"/>
      <c r="D256" s="227" t="s">
        <v>134</v>
      </c>
      <c r="E256" s="255" t="s">
        <v>1</v>
      </c>
      <c r="F256" s="256" t="s">
        <v>137</v>
      </c>
      <c r="G256" s="254"/>
      <c r="H256" s="257">
        <v>324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3" t="s">
        <v>134</v>
      </c>
      <c r="AU256" s="263" t="s">
        <v>88</v>
      </c>
      <c r="AV256" s="15" t="s">
        <v>130</v>
      </c>
      <c r="AW256" s="15" t="s">
        <v>35</v>
      </c>
      <c r="AX256" s="15" t="s">
        <v>86</v>
      </c>
      <c r="AY256" s="263" t="s">
        <v>123</v>
      </c>
    </row>
    <row r="257" s="2" customFormat="1" ht="16.5" customHeight="1">
      <c r="A257" s="38"/>
      <c r="B257" s="39"/>
      <c r="C257" s="214" t="s">
        <v>264</v>
      </c>
      <c r="D257" s="214" t="s">
        <v>125</v>
      </c>
      <c r="E257" s="215" t="s">
        <v>265</v>
      </c>
      <c r="F257" s="216" t="s">
        <v>266</v>
      </c>
      <c r="G257" s="217" t="s">
        <v>191</v>
      </c>
      <c r="H257" s="218">
        <v>324</v>
      </c>
      <c r="I257" s="219"/>
      <c r="J257" s="220">
        <f>ROUND(I257*H257,2)</f>
        <v>0</v>
      </c>
      <c r="K257" s="216" t="s">
        <v>129</v>
      </c>
      <c r="L257" s="44"/>
      <c r="M257" s="221" t="s">
        <v>1</v>
      </c>
      <c r="N257" s="222" t="s">
        <v>43</v>
      </c>
      <c r="O257" s="91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5" t="s">
        <v>130</v>
      </c>
      <c r="AT257" s="225" t="s">
        <v>125</v>
      </c>
      <c r="AU257" s="225" t="s">
        <v>88</v>
      </c>
      <c r="AY257" s="17" t="s">
        <v>123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7" t="s">
        <v>86</v>
      </c>
      <c r="BK257" s="226">
        <f>ROUND(I257*H257,2)</f>
        <v>0</v>
      </c>
      <c r="BL257" s="17" t="s">
        <v>130</v>
      </c>
      <c r="BM257" s="225" t="s">
        <v>267</v>
      </c>
    </row>
    <row r="258" s="2" customFormat="1">
      <c r="A258" s="38"/>
      <c r="B258" s="39"/>
      <c r="C258" s="40"/>
      <c r="D258" s="227" t="s">
        <v>132</v>
      </c>
      <c r="E258" s="40"/>
      <c r="F258" s="228" t="s">
        <v>268</v>
      </c>
      <c r="G258" s="40"/>
      <c r="H258" s="40"/>
      <c r="I258" s="229"/>
      <c r="J258" s="40"/>
      <c r="K258" s="40"/>
      <c r="L258" s="44"/>
      <c r="M258" s="230"/>
      <c r="N258" s="231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132</v>
      </c>
      <c r="AU258" s="17" t="s">
        <v>88</v>
      </c>
    </row>
    <row r="259" s="13" customFormat="1">
      <c r="A259" s="13"/>
      <c r="B259" s="232"/>
      <c r="C259" s="233"/>
      <c r="D259" s="227" t="s">
        <v>134</v>
      </c>
      <c r="E259" s="234" t="s">
        <v>1</v>
      </c>
      <c r="F259" s="235" t="s">
        <v>142</v>
      </c>
      <c r="G259" s="233"/>
      <c r="H259" s="234" t="s">
        <v>1</v>
      </c>
      <c r="I259" s="236"/>
      <c r="J259" s="233"/>
      <c r="K259" s="233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134</v>
      </c>
      <c r="AU259" s="241" t="s">
        <v>88</v>
      </c>
      <c r="AV259" s="13" t="s">
        <v>86</v>
      </c>
      <c r="AW259" s="13" t="s">
        <v>35</v>
      </c>
      <c r="AX259" s="13" t="s">
        <v>78</v>
      </c>
      <c r="AY259" s="241" t="s">
        <v>123</v>
      </c>
    </row>
    <row r="260" s="14" customFormat="1">
      <c r="A260" s="14"/>
      <c r="B260" s="242"/>
      <c r="C260" s="243"/>
      <c r="D260" s="227" t="s">
        <v>134</v>
      </c>
      <c r="E260" s="244" t="s">
        <v>1</v>
      </c>
      <c r="F260" s="245" t="s">
        <v>258</v>
      </c>
      <c r="G260" s="243"/>
      <c r="H260" s="246">
        <v>324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2" t="s">
        <v>134</v>
      </c>
      <c r="AU260" s="252" t="s">
        <v>88</v>
      </c>
      <c r="AV260" s="14" t="s">
        <v>88</v>
      </c>
      <c r="AW260" s="14" t="s">
        <v>35</v>
      </c>
      <c r="AX260" s="14" t="s">
        <v>78</v>
      </c>
      <c r="AY260" s="252" t="s">
        <v>123</v>
      </c>
    </row>
    <row r="261" s="15" customFormat="1">
      <c r="A261" s="15"/>
      <c r="B261" s="253"/>
      <c r="C261" s="254"/>
      <c r="D261" s="227" t="s">
        <v>134</v>
      </c>
      <c r="E261" s="255" t="s">
        <v>1</v>
      </c>
      <c r="F261" s="256" t="s">
        <v>137</v>
      </c>
      <c r="G261" s="254"/>
      <c r="H261" s="257">
        <v>324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3" t="s">
        <v>134</v>
      </c>
      <c r="AU261" s="263" t="s">
        <v>88</v>
      </c>
      <c r="AV261" s="15" t="s">
        <v>130</v>
      </c>
      <c r="AW261" s="15" t="s">
        <v>35</v>
      </c>
      <c r="AX261" s="15" t="s">
        <v>86</v>
      </c>
      <c r="AY261" s="263" t="s">
        <v>123</v>
      </c>
    </row>
    <row r="262" s="12" customFormat="1" ht="22.8" customHeight="1">
      <c r="A262" s="12"/>
      <c r="B262" s="198"/>
      <c r="C262" s="199"/>
      <c r="D262" s="200" t="s">
        <v>77</v>
      </c>
      <c r="E262" s="212" t="s">
        <v>269</v>
      </c>
      <c r="F262" s="212" t="s">
        <v>270</v>
      </c>
      <c r="G262" s="199"/>
      <c r="H262" s="199"/>
      <c r="I262" s="202"/>
      <c r="J262" s="213">
        <f>BK262</f>
        <v>0</v>
      </c>
      <c r="K262" s="199"/>
      <c r="L262" s="204"/>
      <c r="M262" s="205"/>
      <c r="N262" s="206"/>
      <c r="O262" s="206"/>
      <c r="P262" s="207">
        <f>SUM(P263:P269)</f>
        <v>0</v>
      </c>
      <c r="Q262" s="206"/>
      <c r="R262" s="207">
        <f>SUM(R263:R269)</f>
        <v>0</v>
      </c>
      <c r="S262" s="206"/>
      <c r="T262" s="208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9" t="s">
        <v>86</v>
      </c>
      <c r="AT262" s="210" t="s">
        <v>77</v>
      </c>
      <c r="AU262" s="210" t="s">
        <v>86</v>
      </c>
      <c r="AY262" s="209" t="s">
        <v>123</v>
      </c>
      <c r="BK262" s="211">
        <f>SUM(BK263:BK269)</f>
        <v>0</v>
      </c>
    </row>
    <row r="263" s="2" customFormat="1" ht="16.5" customHeight="1">
      <c r="A263" s="38"/>
      <c r="B263" s="39"/>
      <c r="C263" s="214" t="s">
        <v>271</v>
      </c>
      <c r="D263" s="214" t="s">
        <v>125</v>
      </c>
      <c r="E263" s="215" t="s">
        <v>272</v>
      </c>
      <c r="F263" s="216" t="s">
        <v>273</v>
      </c>
      <c r="G263" s="217" t="s">
        <v>274</v>
      </c>
      <c r="H263" s="218">
        <v>1787.7439999999999</v>
      </c>
      <c r="I263" s="219"/>
      <c r="J263" s="220">
        <f>ROUND(I263*H263,2)</f>
        <v>0</v>
      </c>
      <c r="K263" s="216" t="s">
        <v>129</v>
      </c>
      <c r="L263" s="44"/>
      <c r="M263" s="221" t="s">
        <v>1</v>
      </c>
      <c r="N263" s="222" t="s">
        <v>43</v>
      </c>
      <c r="O263" s="91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5" t="s">
        <v>130</v>
      </c>
      <c r="AT263" s="225" t="s">
        <v>125</v>
      </c>
      <c r="AU263" s="225" t="s">
        <v>88</v>
      </c>
      <c r="AY263" s="17" t="s">
        <v>123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7" t="s">
        <v>86</v>
      </c>
      <c r="BK263" s="226">
        <f>ROUND(I263*H263,2)</f>
        <v>0</v>
      </c>
      <c r="BL263" s="17" t="s">
        <v>130</v>
      </c>
      <c r="BM263" s="225" t="s">
        <v>275</v>
      </c>
    </row>
    <row r="264" s="2" customFormat="1">
      <c r="A264" s="38"/>
      <c r="B264" s="39"/>
      <c r="C264" s="40"/>
      <c r="D264" s="227" t="s">
        <v>132</v>
      </c>
      <c r="E264" s="40"/>
      <c r="F264" s="228" t="s">
        <v>276</v>
      </c>
      <c r="G264" s="40"/>
      <c r="H264" s="40"/>
      <c r="I264" s="229"/>
      <c r="J264" s="40"/>
      <c r="K264" s="40"/>
      <c r="L264" s="44"/>
      <c r="M264" s="230"/>
      <c r="N264" s="231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132</v>
      </c>
      <c r="AU264" s="17" t="s">
        <v>88</v>
      </c>
    </row>
    <row r="265" s="2" customFormat="1" ht="16.5" customHeight="1">
      <c r="A265" s="38"/>
      <c r="B265" s="39"/>
      <c r="C265" s="214" t="s">
        <v>277</v>
      </c>
      <c r="D265" s="214" t="s">
        <v>125</v>
      </c>
      <c r="E265" s="215" t="s">
        <v>278</v>
      </c>
      <c r="F265" s="216" t="s">
        <v>279</v>
      </c>
      <c r="G265" s="217" t="s">
        <v>274</v>
      </c>
      <c r="H265" s="218">
        <v>16089.696</v>
      </c>
      <c r="I265" s="219"/>
      <c r="J265" s="220">
        <f>ROUND(I265*H265,2)</f>
        <v>0</v>
      </c>
      <c r="K265" s="216" t="s">
        <v>129</v>
      </c>
      <c r="L265" s="44"/>
      <c r="M265" s="221" t="s">
        <v>1</v>
      </c>
      <c r="N265" s="222" t="s">
        <v>43</v>
      </c>
      <c r="O265" s="91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5" t="s">
        <v>130</v>
      </c>
      <c r="AT265" s="225" t="s">
        <v>125</v>
      </c>
      <c r="AU265" s="225" t="s">
        <v>88</v>
      </c>
      <c r="AY265" s="17" t="s">
        <v>123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7" t="s">
        <v>86</v>
      </c>
      <c r="BK265" s="226">
        <f>ROUND(I265*H265,2)</f>
        <v>0</v>
      </c>
      <c r="BL265" s="17" t="s">
        <v>130</v>
      </c>
      <c r="BM265" s="225" t="s">
        <v>280</v>
      </c>
    </row>
    <row r="266" s="2" customFormat="1">
      <c r="A266" s="38"/>
      <c r="B266" s="39"/>
      <c r="C266" s="40"/>
      <c r="D266" s="227" t="s">
        <v>132</v>
      </c>
      <c r="E266" s="40"/>
      <c r="F266" s="228" t="s">
        <v>281</v>
      </c>
      <c r="G266" s="40"/>
      <c r="H266" s="40"/>
      <c r="I266" s="229"/>
      <c r="J266" s="40"/>
      <c r="K266" s="40"/>
      <c r="L266" s="44"/>
      <c r="M266" s="230"/>
      <c r="N266" s="231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132</v>
      </c>
      <c r="AU266" s="17" t="s">
        <v>88</v>
      </c>
    </row>
    <row r="267" s="14" customFormat="1">
      <c r="A267" s="14"/>
      <c r="B267" s="242"/>
      <c r="C267" s="243"/>
      <c r="D267" s="227" t="s">
        <v>134</v>
      </c>
      <c r="E267" s="243"/>
      <c r="F267" s="245" t="s">
        <v>282</v>
      </c>
      <c r="G267" s="243"/>
      <c r="H267" s="246">
        <v>16089.696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2" t="s">
        <v>134</v>
      </c>
      <c r="AU267" s="252" t="s">
        <v>88</v>
      </c>
      <c r="AV267" s="14" t="s">
        <v>88</v>
      </c>
      <c r="AW267" s="14" t="s">
        <v>4</v>
      </c>
      <c r="AX267" s="14" t="s">
        <v>86</v>
      </c>
      <c r="AY267" s="252" t="s">
        <v>123</v>
      </c>
    </row>
    <row r="268" s="2" customFormat="1" ht="24.15" customHeight="1">
      <c r="A268" s="38"/>
      <c r="B268" s="39"/>
      <c r="C268" s="214" t="s">
        <v>283</v>
      </c>
      <c r="D268" s="214" t="s">
        <v>125</v>
      </c>
      <c r="E268" s="215" t="s">
        <v>284</v>
      </c>
      <c r="F268" s="216" t="s">
        <v>285</v>
      </c>
      <c r="G268" s="217" t="s">
        <v>274</v>
      </c>
      <c r="H268" s="218">
        <v>1787.7439999999999</v>
      </c>
      <c r="I268" s="219"/>
      <c r="J268" s="220">
        <f>ROUND(I268*H268,2)</f>
        <v>0</v>
      </c>
      <c r="K268" s="216" t="s">
        <v>129</v>
      </c>
      <c r="L268" s="44"/>
      <c r="M268" s="221" t="s">
        <v>1</v>
      </c>
      <c r="N268" s="222" t="s">
        <v>43</v>
      </c>
      <c r="O268" s="91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5" t="s">
        <v>130</v>
      </c>
      <c r="AT268" s="225" t="s">
        <v>125</v>
      </c>
      <c r="AU268" s="225" t="s">
        <v>88</v>
      </c>
      <c r="AY268" s="17" t="s">
        <v>123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7" t="s">
        <v>86</v>
      </c>
      <c r="BK268" s="226">
        <f>ROUND(I268*H268,2)</f>
        <v>0</v>
      </c>
      <c r="BL268" s="17" t="s">
        <v>130</v>
      </c>
      <c r="BM268" s="225" t="s">
        <v>286</v>
      </c>
    </row>
    <row r="269" s="2" customFormat="1">
      <c r="A269" s="38"/>
      <c r="B269" s="39"/>
      <c r="C269" s="40"/>
      <c r="D269" s="227" t="s">
        <v>132</v>
      </c>
      <c r="E269" s="40"/>
      <c r="F269" s="228" t="s">
        <v>285</v>
      </c>
      <c r="G269" s="40"/>
      <c r="H269" s="40"/>
      <c r="I269" s="229"/>
      <c r="J269" s="40"/>
      <c r="K269" s="40"/>
      <c r="L269" s="44"/>
      <c r="M269" s="230"/>
      <c r="N269" s="231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132</v>
      </c>
      <c r="AU269" s="17" t="s">
        <v>88</v>
      </c>
    </row>
    <row r="270" s="12" customFormat="1" ht="22.8" customHeight="1">
      <c r="A270" s="12"/>
      <c r="B270" s="198"/>
      <c r="C270" s="199"/>
      <c r="D270" s="200" t="s">
        <v>77</v>
      </c>
      <c r="E270" s="212" t="s">
        <v>287</v>
      </c>
      <c r="F270" s="212" t="s">
        <v>288</v>
      </c>
      <c r="G270" s="199"/>
      <c r="H270" s="199"/>
      <c r="I270" s="202"/>
      <c r="J270" s="213">
        <f>BK270</f>
        <v>0</v>
      </c>
      <c r="K270" s="199"/>
      <c r="L270" s="204"/>
      <c r="M270" s="205"/>
      <c r="N270" s="206"/>
      <c r="O270" s="206"/>
      <c r="P270" s="207">
        <f>SUM(P271:P272)</f>
        <v>0</v>
      </c>
      <c r="Q270" s="206"/>
      <c r="R270" s="207">
        <f>SUM(R271:R272)</f>
        <v>0</v>
      </c>
      <c r="S270" s="206"/>
      <c r="T270" s="208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9" t="s">
        <v>86</v>
      </c>
      <c r="AT270" s="210" t="s">
        <v>77</v>
      </c>
      <c r="AU270" s="210" t="s">
        <v>86</v>
      </c>
      <c r="AY270" s="209" t="s">
        <v>123</v>
      </c>
      <c r="BK270" s="211">
        <f>SUM(BK271:BK272)</f>
        <v>0</v>
      </c>
    </row>
    <row r="271" s="2" customFormat="1" ht="21.75" customHeight="1">
      <c r="A271" s="38"/>
      <c r="B271" s="39"/>
      <c r="C271" s="214" t="s">
        <v>289</v>
      </c>
      <c r="D271" s="214" t="s">
        <v>125</v>
      </c>
      <c r="E271" s="215" t="s">
        <v>290</v>
      </c>
      <c r="F271" s="216" t="s">
        <v>291</v>
      </c>
      <c r="G271" s="217" t="s">
        <v>274</v>
      </c>
      <c r="H271" s="218">
        <v>319.65199999999999</v>
      </c>
      <c r="I271" s="219"/>
      <c r="J271" s="220">
        <f>ROUND(I271*H271,2)</f>
        <v>0</v>
      </c>
      <c r="K271" s="216" t="s">
        <v>129</v>
      </c>
      <c r="L271" s="44"/>
      <c r="M271" s="221" t="s">
        <v>1</v>
      </c>
      <c r="N271" s="222" t="s">
        <v>43</v>
      </c>
      <c r="O271" s="91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5" t="s">
        <v>130</v>
      </c>
      <c r="AT271" s="225" t="s">
        <v>125</v>
      </c>
      <c r="AU271" s="225" t="s">
        <v>88</v>
      </c>
      <c r="AY271" s="17" t="s">
        <v>123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7" t="s">
        <v>86</v>
      </c>
      <c r="BK271" s="226">
        <f>ROUND(I271*H271,2)</f>
        <v>0</v>
      </c>
      <c r="BL271" s="17" t="s">
        <v>130</v>
      </c>
      <c r="BM271" s="225" t="s">
        <v>292</v>
      </c>
    </row>
    <row r="272" s="2" customFormat="1">
      <c r="A272" s="38"/>
      <c r="B272" s="39"/>
      <c r="C272" s="40"/>
      <c r="D272" s="227" t="s">
        <v>132</v>
      </c>
      <c r="E272" s="40"/>
      <c r="F272" s="228" t="s">
        <v>293</v>
      </c>
      <c r="G272" s="40"/>
      <c r="H272" s="40"/>
      <c r="I272" s="229"/>
      <c r="J272" s="40"/>
      <c r="K272" s="40"/>
      <c r="L272" s="44"/>
      <c r="M272" s="230"/>
      <c r="N272" s="231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132</v>
      </c>
      <c r="AU272" s="17" t="s">
        <v>88</v>
      </c>
    </row>
    <row r="273" s="12" customFormat="1" ht="25.92" customHeight="1">
      <c r="A273" s="12"/>
      <c r="B273" s="198"/>
      <c r="C273" s="199"/>
      <c r="D273" s="200" t="s">
        <v>77</v>
      </c>
      <c r="E273" s="201" t="s">
        <v>294</v>
      </c>
      <c r="F273" s="201" t="s">
        <v>295</v>
      </c>
      <c r="G273" s="199"/>
      <c r="H273" s="199"/>
      <c r="I273" s="202"/>
      <c r="J273" s="203">
        <f>BK273</f>
        <v>0</v>
      </c>
      <c r="K273" s="199"/>
      <c r="L273" s="204"/>
      <c r="M273" s="205"/>
      <c r="N273" s="206"/>
      <c r="O273" s="206"/>
      <c r="P273" s="207">
        <f>P274+P282+P289</f>
        <v>0</v>
      </c>
      <c r="Q273" s="206"/>
      <c r="R273" s="207">
        <f>R274+R282+R289</f>
        <v>0</v>
      </c>
      <c r="S273" s="206"/>
      <c r="T273" s="208">
        <f>T274+T282+T289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9" t="s">
        <v>145</v>
      </c>
      <c r="AT273" s="210" t="s">
        <v>77</v>
      </c>
      <c r="AU273" s="210" t="s">
        <v>78</v>
      </c>
      <c r="AY273" s="209" t="s">
        <v>123</v>
      </c>
      <c r="BK273" s="211">
        <f>BK274+BK282+BK289</f>
        <v>0</v>
      </c>
    </row>
    <row r="274" s="12" customFormat="1" ht="22.8" customHeight="1">
      <c r="A274" s="12"/>
      <c r="B274" s="198"/>
      <c r="C274" s="199"/>
      <c r="D274" s="200" t="s">
        <v>77</v>
      </c>
      <c r="E274" s="212" t="s">
        <v>296</v>
      </c>
      <c r="F274" s="212" t="s">
        <v>297</v>
      </c>
      <c r="G274" s="199"/>
      <c r="H274" s="199"/>
      <c r="I274" s="202"/>
      <c r="J274" s="213">
        <f>BK274</f>
        <v>0</v>
      </c>
      <c r="K274" s="199"/>
      <c r="L274" s="204"/>
      <c r="M274" s="205"/>
      <c r="N274" s="206"/>
      <c r="O274" s="206"/>
      <c r="P274" s="207">
        <f>SUM(P275:P281)</f>
        <v>0</v>
      </c>
      <c r="Q274" s="206"/>
      <c r="R274" s="207">
        <f>SUM(R275:R281)</f>
        <v>0</v>
      </c>
      <c r="S274" s="206"/>
      <c r="T274" s="208">
        <f>SUM(T275:T281)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145</v>
      </c>
      <c r="AT274" s="210" t="s">
        <v>77</v>
      </c>
      <c r="AU274" s="210" t="s">
        <v>86</v>
      </c>
      <c r="AY274" s="209" t="s">
        <v>123</v>
      </c>
      <c r="BK274" s="211">
        <f>SUM(BK275:BK281)</f>
        <v>0</v>
      </c>
    </row>
    <row r="275" s="2" customFormat="1" ht="16.5" customHeight="1">
      <c r="A275" s="38"/>
      <c r="B275" s="39"/>
      <c r="C275" s="214" t="s">
        <v>298</v>
      </c>
      <c r="D275" s="214" t="s">
        <v>125</v>
      </c>
      <c r="E275" s="215" t="s">
        <v>299</v>
      </c>
      <c r="F275" s="216" t="s">
        <v>300</v>
      </c>
      <c r="G275" s="217" t="s">
        <v>301</v>
      </c>
      <c r="H275" s="218">
        <v>1</v>
      </c>
      <c r="I275" s="219"/>
      <c r="J275" s="220">
        <f>ROUND(I275*H275,2)</f>
        <v>0</v>
      </c>
      <c r="K275" s="216" t="s">
        <v>129</v>
      </c>
      <c r="L275" s="44"/>
      <c r="M275" s="221" t="s">
        <v>1</v>
      </c>
      <c r="N275" s="222" t="s">
        <v>43</v>
      </c>
      <c r="O275" s="91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5" t="s">
        <v>302</v>
      </c>
      <c r="AT275" s="225" t="s">
        <v>125</v>
      </c>
      <c r="AU275" s="225" t="s">
        <v>88</v>
      </c>
      <c r="AY275" s="17" t="s">
        <v>123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7" t="s">
        <v>86</v>
      </c>
      <c r="BK275" s="226">
        <f>ROUND(I275*H275,2)</f>
        <v>0</v>
      </c>
      <c r="BL275" s="17" t="s">
        <v>302</v>
      </c>
      <c r="BM275" s="225" t="s">
        <v>303</v>
      </c>
    </row>
    <row r="276" s="2" customFormat="1">
      <c r="A276" s="38"/>
      <c r="B276" s="39"/>
      <c r="C276" s="40"/>
      <c r="D276" s="227" t="s">
        <v>132</v>
      </c>
      <c r="E276" s="40"/>
      <c r="F276" s="228" t="s">
        <v>300</v>
      </c>
      <c r="G276" s="40"/>
      <c r="H276" s="40"/>
      <c r="I276" s="229"/>
      <c r="J276" s="40"/>
      <c r="K276" s="40"/>
      <c r="L276" s="44"/>
      <c r="M276" s="230"/>
      <c r="N276" s="231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132</v>
      </c>
      <c r="AU276" s="17" t="s">
        <v>88</v>
      </c>
    </row>
    <row r="277" s="14" customFormat="1">
      <c r="A277" s="14"/>
      <c r="B277" s="242"/>
      <c r="C277" s="243"/>
      <c r="D277" s="227" t="s">
        <v>134</v>
      </c>
      <c r="E277" s="244" t="s">
        <v>1</v>
      </c>
      <c r="F277" s="245" t="s">
        <v>86</v>
      </c>
      <c r="G277" s="243"/>
      <c r="H277" s="246">
        <v>1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2" t="s">
        <v>134</v>
      </c>
      <c r="AU277" s="252" t="s">
        <v>88</v>
      </c>
      <c r="AV277" s="14" t="s">
        <v>88</v>
      </c>
      <c r="AW277" s="14" t="s">
        <v>35</v>
      </c>
      <c r="AX277" s="14" t="s">
        <v>86</v>
      </c>
      <c r="AY277" s="252" t="s">
        <v>123</v>
      </c>
    </row>
    <row r="278" s="2" customFormat="1" ht="16.5" customHeight="1">
      <c r="A278" s="38"/>
      <c r="B278" s="39"/>
      <c r="C278" s="214" t="s">
        <v>304</v>
      </c>
      <c r="D278" s="214" t="s">
        <v>125</v>
      </c>
      <c r="E278" s="215" t="s">
        <v>305</v>
      </c>
      <c r="F278" s="216" t="s">
        <v>306</v>
      </c>
      <c r="G278" s="217" t="s">
        <v>301</v>
      </c>
      <c r="H278" s="218">
        <v>1</v>
      </c>
      <c r="I278" s="219"/>
      <c r="J278" s="220">
        <f>ROUND(I278*H278,2)</f>
        <v>0</v>
      </c>
      <c r="K278" s="216" t="s">
        <v>129</v>
      </c>
      <c r="L278" s="44"/>
      <c r="M278" s="221" t="s">
        <v>1</v>
      </c>
      <c r="N278" s="222" t="s">
        <v>43</v>
      </c>
      <c r="O278" s="91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5" t="s">
        <v>302</v>
      </c>
      <c r="AT278" s="225" t="s">
        <v>125</v>
      </c>
      <c r="AU278" s="225" t="s">
        <v>88</v>
      </c>
      <c r="AY278" s="17" t="s">
        <v>123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7" t="s">
        <v>86</v>
      </c>
      <c r="BK278" s="226">
        <f>ROUND(I278*H278,2)</f>
        <v>0</v>
      </c>
      <c r="BL278" s="17" t="s">
        <v>302</v>
      </c>
      <c r="BM278" s="225" t="s">
        <v>307</v>
      </c>
    </row>
    <row r="279" s="2" customFormat="1">
      <c r="A279" s="38"/>
      <c r="B279" s="39"/>
      <c r="C279" s="40"/>
      <c r="D279" s="227" t="s">
        <v>132</v>
      </c>
      <c r="E279" s="40"/>
      <c r="F279" s="228" t="s">
        <v>306</v>
      </c>
      <c r="G279" s="40"/>
      <c r="H279" s="40"/>
      <c r="I279" s="229"/>
      <c r="J279" s="40"/>
      <c r="K279" s="40"/>
      <c r="L279" s="44"/>
      <c r="M279" s="230"/>
      <c r="N279" s="231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132</v>
      </c>
      <c r="AU279" s="17" t="s">
        <v>88</v>
      </c>
    </row>
    <row r="280" s="13" customFormat="1">
      <c r="A280" s="13"/>
      <c r="B280" s="232"/>
      <c r="C280" s="233"/>
      <c r="D280" s="227" t="s">
        <v>134</v>
      </c>
      <c r="E280" s="234" t="s">
        <v>1</v>
      </c>
      <c r="F280" s="235" t="s">
        <v>308</v>
      </c>
      <c r="G280" s="233"/>
      <c r="H280" s="234" t="s">
        <v>1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134</v>
      </c>
      <c r="AU280" s="241" t="s">
        <v>88</v>
      </c>
      <c r="AV280" s="13" t="s">
        <v>86</v>
      </c>
      <c r="AW280" s="13" t="s">
        <v>35</v>
      </c>
      <c r="AX280" s="13" t="s">
        <v>78</v>
      </c>
      <c r="AY280" s="241" t="s">
        <v>123</v>
      </c>
    </row>
    <row r="281" s="14" customFormat="1">
      <c r="A281" s="14"/>
      <c r="B281" s="242"/>
      <c r="C281" s="243"/>
      <c r="D281" s="227" t="s">
        <v>134</v>
      </c>
      <c r="E281" s="244" t="s">
        <v>1</v>
      </c>
      <c r="F281" s="245" t="s">
        <v>86</v>
      </c>
      <c r="G281" s="243"/>
      <c r="H281" s="246">
        <v>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2" t="s">
        <v>134</v>
      </c>
      <c r="AU281" s="252" t="s">
        <v>88</v>
      </c>
      <c r="AV281" s="14" t="s">
        <v>88</v>
      </c>
      <c r="AW281" s="14" t="s">
        <v>35</v>
      </c>
      <c r="AX281" s="14" t="s">
        <v>86</v>
      </c>
      <c r="AY281" s="252" t="s">
        <v>123</v>
      </c>
    </row>
    <row r="282" s="12" customFormat="1" ht="22.8" customHeight="1">
      <c r="A282" s="12"/>
      <c r="B282" s="198"/>
      <c r="C282" s="199"/>
      <c r="D282" s="200" t="s">
        <v>77</v>
      </c>
      <c r="E282" s="212" t="s">
        <v>309</v>
      </c>
      <c r="F282" s="212" t="s">
        <v>310</v>
      </c>
      <c r="G282" s="199"/>
      <c r="H282" s="199"/>
      <c r="I282" s="202"/>
      <c r="J282" s="213">
        <f>BK282</f>
        <v>0</v>
      </c>
      <c r="K282" s="199"/>
      <c r="L282" s="204"/>
      <c r="M282" s="205"/>
      <c r="N282" s="206"/>
      <c r="O282" s="206"/>
      <c r="P282" s="207">
        <f>SUM(P283:P288)</f>
        <v>0</v>
      </c>
      <c r="Q282" s="206"/>
      <c r="R282" s="207">
        <f>SUM(R283:R288)</f>
        <v>0</v>
      </c>
      <c r="S282" s="206"/>
      <c r="T282" s="208">
        <f>SUM(T283:T288)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9" t="s">
        <v>145</v>
      </c>
      <c r="AT282" s="210" t="s">
        <v>77</v>
      </c>
      <c r="AU282" s="210" t="s">
        <v>86</v>
      </c>
      <c r="AY282" s="209" t="s">
        <v>123</v>
      </c>
      <c r="BK282" s="211">
        <f>SUM(BK283:BK288)</f>
        <v>0</v>
      </c>
    </row>
    <row r="283" s="2" customFormat="1" ht="16.5" customHeight="1">
      <c r="A283" s="38"/>
      <c r="B283" s="39"/>
      <c r="C283" s="214" t="s">
        <v>311</v>
      </c>
      <c r="D283" s="214" t="s">
        <v>125</v>
      </c>
      <c r="E283" s="215" t="s">
        <v>312</v>
      </c>
      <c r="F283" s="216" t="s">
        <v>310</v>
      </c>
      <c r="G283" s="217" t="s">
        <v>301</v>
      </c>
      <c r="H283" s="218">
        <v>1</v>
      </c>
      <c r="I283" s="219"/>
      <c r="J283" s="220">
        <f>ROUND(I283*H283,2)</f>
        <v>0</v>
      </c>
      <c r="K283" s="216" t="s">
        <v>129</v>
      </c>
      <c r="L283" s="44"/>
      <c r="M283" s="221" t="s">
        <v>1</v>
      </c>
      <c r="N283" s="222" t="s">
        <v>43</v>
      </c>
      <c r="O283" s="91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5" t="s">
        <v>302</v>
      </c>
      <c r="AT283" s="225" t="s">
        <v>125</v>
      </c>
      <c r="AU283" s="225" t="s">
        <v>88</v>
      </c>
      <c r="AY283" s="17" t="s">
        <v>123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7" t="s">
        <v>86</v>
      </c>
      <c r="BK283" s="226">
        <f>ROUND(I283*H283,2)</f>
        <v>0</v>
      </c>
      <c r="BL283" s="17" t="s">
        <v>302</v>
      </c>
      <c r="BM283" s="225" t="s">
        <v>313</v>
      </c>
    </row>
    <row r="284" s="2" customFormat="1">
      <c r="A284" s="38"/>
      <c r="B284" s="39"/>
      <c r="C284" s="40"/>
      <c r="D284" s="227" t="s">
        <v>132</v>
      </c>
      <c r="E284" s="40"/>
      <c r="F284" s="228" t="s">
        <v>310</v>
      </c>
      <c r="G284" s="40"/>
      <c r="H284" s="40"/>
      <c r="I284" s="229"/>
      <c r="J284" s="40"/>
      <c r="K284" s="40"/>
      <c r="L284" s="44"/>
      <c r="M284" s="230"/>
      <c r="N284" s="231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132</v>
      </c>
      <c r="AU284" s="17" t="s">
        <v>88</v>
      </c>
    </row>
    <row r="285" s="14" customFormat="1">
      <c r="A285" s="14"/>
      <c r="B285" s="242"/>
      <c r="C285" s="243"/>
      <c r="D285" s="227" t="s">
        <v>134</v>
      </c>
      <c r="E285" s="244" t="s">
        <v>1</v>
      </c>
      <c r="F285" s="245" t="s">
        <v>86</v>
      </c>
      <c r="G285" s="243"/>
      <c r="H285" s="246">
        <v>1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2" t="s">
        <v>134</v>
      </c>
      <c r="AU285" s="252" t="s">
        <v>88</v>
      </c>
      <c r="AV285" s="14" t="s">
        <v>88</v>
      </c>
      <c r="AW285" s="14" t="s">
        <v>35</v>
      </c>
      <c r="AX285" s="14" t="s">
        <v>86</v>
      </c>
      <c r="AY285" s="252" t="s">
        <v>123</v>
      </c>
    </row>
    <row r="286" s="2" customFormat="1" ht="16.5" customHeight="1">
      <c r="A286" s="38"/>
      <c r="B286" s="39"/>
      <c r="C286" s="214" t="s">
        <v>314</v>
      </c>
      <c r="D286" s="214" t="s">
        <v>125</v>
      </c>
      <c r="E286" s="215" t="s">
        <v>315</v>
      </c>
      <c r="F286" s="216" t="s">
        <v>316</v>
      </c>
      <c r="G286" s="217" t="s">
        <v>301</v>
      </c>
      <c r="H286" s="218">
        <v>1</v>
      </c>
      <c r="I286" s="219"/>
      <c r="J286" s="220">
        <f>ROUND(I286*H286,2)</f>
        <v>0</v>
      </c>
      <c r="K286" s="216" t="s">
        <v>129</v>
      </c>
      <c r="L286" s="44"/>
      <c r="M286" s="221" t="s">
        <v>1</v>
      </c>
      <c r="N286" s="222" t="s">
        <v>43</v>
      </c>
      <c r="O286" s="91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5" t="s">
        <v>302</v>
      </c>
      <c r="AT286" s="225" t="s">
        <v>125</v>
      </c>
      <c r="AU286" s="225" t="s">
        <v>88</v>
      </c>
      <c r="AY286" s="17" t="s">
        <v>123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7" t="s">
        <v>86</v>
      </c>
      <c r="BK286" s="226">
        <f>ROUND(I286*H286,2)</f>
        <v>0</v>
      </c>
      <c r="BL286" s="17" t="s">
        <v>302</v>
      </c>
      <c r="BM286" s="225" t="s">
        <v>317</v>
      </c>
    </row>
    <row r="287" s="2" customFormat="1">
      <c r="A287" s="38"/>
      <c r="B287" s="39"/>
      <c r="C287" s="40"/>
      <c r="D287" s="227" t="s">
        <v>132</v>
      </c>
      <c r="E287" s="40"/>
      <c r="F287" s="228" t="s">
        <v>316</v>
      </c>
      <c r="G287" s="40"/>
      <c r="H287" s="40"/>
      <c r="I287" s="229"/>
      <c r="J287" s="40"/>
      <c r="K287" s="40"/>
      <c r="L287" s="44"/>
      <c r="M287" s="230"/>
      <c r="N287" s="231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132</v>
      </c>
      <c r="AU287" s="17" t="s">
        <v>88</v>
      </c>
    </row>
    <row r="288" s="14" customFormat="1">
      <c r="A288" s="14"/>
      <c r="B288" s="242"/>
      <c r="C288" s="243"/>
      <c r="D288" s="227" t="s">
        <v>134</v>
      </c>
      <c r="E288" s="244" t="s">
        <v>1</v>
      </c>
      <c r="F288" s="245" t="s">
        <v>86</v>
      </c>
      <c r="G288" s="243"/>
      <c r="H288" s="246">
        <v>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2" t="s">
        <v>134</v>
      </c>
      <c r="AU288" s="252" t="s">
        <v>88</v>
      </c>
      <c r="AV288" s="14" t="s">
        <v>88</v>
      </c>
      <c r="AW288" s="14" t="s">
        <v>35</v>
      </c>
      <c r="AX288" s="14" t="s">
        <v>86</v>
      </c>
      <c r="AY288" s="252" t="s">
        <v>123</v>
      </c>
    </row>
    <row r="289" s="12" customFormat="1" ht="22.8" customHeight="1">
      <c r="A289" s="12"/>
      <c r="B289" s="198"/>
      <c r="C289" s="199"/>
      <c r="D289" s="200" t="s">
        <v>77</v>
      </c>
      <c r="E289" s="212" t="s">
        <v>318</v>
      </c>
      <c r="F289" s="212" t="s">
        <v>319</v>
      </c>
      <c r="G289" s="199"/>
      <c r="H289" s="199"/>
      <c r="I289" s="202"/>
      <c r="J289" s="213">
        <f>BK289</f>
        <v>0</v>
      </c>
      <c r="K289" s="199"/>
      <c r="L289" s="204"/>
      <c r="M289" s="205"/>
      <c r="N289" s="206"/>
      <c r="O289" s="206"/>
      <c r="P289" s="207">
        <f>SUM(P290:P293)</f>
        <v>0</v>
      </c>
      <c r="Q289" s="206"/>
      <c r="R289" s="207">
        <f>SUM(R290:R293)</f>
        <v>0</v>
      </c>
      <c r="S289" s="206"/>
      <c r="T289" s="208">
        <f>SUM(T290:T293)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9" t="s">
        <v>145</v>
      </c>
      <c r="AT289" s="210" t="s">
        <v>77</v>
      </c>
      <c r="AU289" s="210" t="s">
        <v>86</v>
      </c>
      <c r="AY289" s="209" t="s">
        <v>123</v>
      </c>
      <c r="BK289" s="211">
        <f>SUM(BK290:BK293)</f>
        <v>0</v>
      </c>
    </row>
    <row r="290" s="2" customFormat="1" ht="16.5" customHeight="1">
      <c r="A290" s="38"/>
      <c r="B290" s="39"/>
      <c r="C290" s="214" t="s">
        <v>320</v>
      </c>
      <c r="D290" s="214" t="s">
        <v>125</v>
      </c>
      <c r="E290" s="215" t="s">
        <v>321</v>
      </c>
      <c r="F290" s="216" t="s">
        <v>322</v>
      </c>
      <c r="G290" s="217" t="s">
        <v>301</v>
      </c>
      <c r="H290" s="218">
        <v>1</v>
      </c>
      <c r="I290" s="219"/>
      <c r="J290" s="220">
        <f>ROUND(I290*H290,2)</f>
        <v>0</v>
      </c>
      <c r="K290" s="216" t="s">
        <v>129</v>
      </c>
      <c r="L290" s="44"/>
      <c r="M290" s="221" t="s">
        <v>1</v>
      </c>
      <c r="N290" s="222" t="s">
        <v>43</v>
      </c>
      <c r="O290" s="91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5" t="s">
        <v>302</v>
      </c>
      <c r="AT290" s="225" t="s">
        <v>125</v>
      </c>
      <c r="AU290" s="225" t="s">
        <v>88</v>
      </c>
      <c r="AY290" s="17" t="s">
        <v>123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7" t="s">
        <v>86</v>
      </c>
      <c r="BK290" s="226">
        <f>ROUND(I290*H290,2)</f>
        <v>0</v>
      </c>
      <c r="BL290" s="17" t="s">
        <v>302</v>
      </c>
      <c r="BM290" s="225" t="s">
        <v>323</v>
      </c>
    </row>
    <row r="291" s="2" customFormat="1">
      <c r="A291" s="38"/>
      <c r="B291" s="39"/>
      <c r="C291" s="40"/>
      <c r="D291" s="227" t="s">
        <v>132</v>
      </c>
      <c r="E291" s="40"/>
      <c r="F291" s="228" t="s">
        <v>322</v>
      </c>
      <c r="G291" s="40"/>
      <c r="H291" s="40"/>
      <c r="I291" s="229"/>
      <c r="J291" s="40"/>
      <c r="K291" s="40"/>
      <c r="L291" s="44"/>
      <c r="M291" s="230"/>
      <c r="N291" s="231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132</v>
      </c>
      <c r="AU291" s="17" t="s">
        <v>88</v>
      </c>
    </row>
    <row r="292" s="13" customFormat="1">
      <c r="A292" s="13"/>
      <c r="B292" s="232"/>
      <c r="C292" s="233"/>
      <c r="D292" s="227" t="s">
        <v>134</v>
      </c>
      <c r="E292" s="234" t="s">
        <v>1</v>
      </c>
      <c r="F292" s="235" t="s">
        <v>324</v>
      </c>
      <c r="G292" s="233"/>
      <c r="H292" s="234" t="s">
        <v>1</v>
      </c>
      <c r="I292" s="236"/>
      <c r="J292" s="233"/>
      <c r="K292" s="233"/>
      <c r="L292" s="237"/>
      <c r="M292" s="238"/>
      <c r="N292" s="239"/>
      <c r="O292" s="239"/>
      <c r="P292" s="239"/>
      <c r="Q292" s="239"/>
      <c r="R292" s="239"/>
      <c r="S292" s="239"/>
      <c r="T292" s="24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1" t="s">
        <v>134</v>
      </c>
      <c r="AU292" s="241" t="s">
        <v>88</v>
      </c>
      <c r="AV292" s="13" t="s">
        <v>86</v>
      </c>
      <c r="AW292" s="13" t="s">
        <v>35</v>
      </c>
      <c r="AX292" s="13" t="s">
        <v>78</v>
      </c>
      <c r="AY292" s="241" t="s">
        <v>123</v>
      </c>
    </row>
    <row r="293" s="14" customFormat="1">
      <c r="A293" s="14"/>
      <c r="B293" s="242"/>
      <c r="C293" s="243"/>
      <c r="D293" s="227" t="s">
        <v>134</v>
      </c>
      <c r="E293" s="244" t="s">
        <v>1</v>
      </c>
      <c r="F293" s="245" t="s">
        <v>86</v>
      </c>
      <c r="G293" s="243"/>
      <c r="H293" s="246">
        <v>1</v>
      </c>
      <c r="I293" s="247"/>
      <c r="J293" s="243"/>
      <c r="K293" s="243"/>
      <c r="L293" s="248"/>
      <c r="M293" s="264"/>
      <c r="N293" s="265"/>
      <c r="O293" s="265"/>
      <c r="P293" s="265"/>
      <c r="Q293" s="265"/>
      <c r="R293" s="265"/>
      <c r="S293" s="265"/>
      <c r="T293" s="26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2" t="s">
        <v>134</v>
      </c>
      <c r="AU293" s="252" t="s">
        <v>88</v>
      </c>
      <c r="AV293" s="14" t="s">
        <v>88</v>
      </c>
      <c r="AW293" s="14" t="s">
        <v>35</v>
      </c>
      <c r="AX293" s="14" t="s">
        <v>86</v>
      </c>
      <c r="AY293" s="252" t="s">
        <v>123</v>
      </c>
    </row>
    <row r="294" s="2" customFormat="1" ht="6.96" customHeight="1">
      <c r="A294" s="38"/>
      <c r="B294" s="66"/>
      <c r="C294" s="67"/>
      <c r="D294" s="67"/>
      <c r="E294" s="67"/>
      <c r="F294" s="67"/>
      <c r="G294" s="67"/>
      <c r="H294" s="67"/>
      <c r="I294" s="67"/>
      <c r="J294" s="67"/>
      <c r="K294" s="67"/>
      <c r="L294" s="44"/>
      <c r="M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</row>
  </sheetData>
  <sheetProtection sheet="1" autoFilter="0" formatColumns="0" formatRows="0" objects="1" scenarios="1" spinCount="100000" saltValue="GvrA1NoGSZ5oJs5CpCAo174TkzJ39WGAcUfPiaxC1RxyMhzdo3MbwS6eWy749xuJSZdZ+wYPsE45IFLi1aMfQA==" hashValue="dfhwCTM/6Pe8GNkX6RNadh75QcmBIEZSKmXZiZkohU7CXX6YBRsFXv66roHl95PWAZKoIwFEuVBBwyBThSHWJA==" algorithmName="SHA-512" password="CC35"/>
  <autoFilter ref="C126:K29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2024-07-15T08:05:04Z</dcterms:created>
  <dcterms:modified xsi:type="dcterms:W3CDTF">2024-07-15T08:05:07Z</dcterms:modified>
</cp:coreProperties>
</file>