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98.1 - Hřiště Litvínov" sheetId="2" r:id="rId2"/>
    <sheet name="98.2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'98.1 - Hřiště Litvínov'!$C$84:$K$229</definedName>
    <definedName name="_xlnm.Print_Area" localSheetId="1">'98.1 - Hřiště Litvínov'!$C$4:$J$39,'98.1 - Hřiště Litvínov'!$C$45:$J$66,'98.1 - Hřiště Litvínov'!$C$72:$J$229</definedName>
    <definedName name="_xlnm._FilterDatabase" localSheetId="2" hidden="1">'98.2 - VRN'!$C$80:$K$105</definedName>
    <definedName name="_xlnm.Print_Area" localSheetId="2">'98.2 - VRN'!$C$4:$J$39,'98.2 - VRN'!$C$45:$J$62,'98.2 - VRN'!$C$68:$J$105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'98.1 - Hřiště Litvínov'!$84:$84</definedName>
    <definedName name="_xlnm.Print_Titles" localSheetId="2">'98.2 - VRN'!$80:$80</definedName>
  </definedNames>
  <calcPr fullCalcOnLoad="1"/>
</workbook>
</file>

<file path=xl/sharedStrings.xml><?xml version="1.0" encoding="utf-8"?>
<sst xmlns="http://schemas.openxmlformats.org/spreadsheetml/2006/main" count="2137" uniqueCount="573">
  <si>
    <t>Export Komplet</t>
  </si>
  <si>
    <t>VZ</t>
  </si>
  <si>
    <t>2.0</t>
  </si>
  <si>
    <t>ZAMOK</t>
  </si>
  <si>
    <t>False</t>
  </si>
  <si>
    <t>{4e062be8-8d42-4f24-83d1-24ed2fad7c5b}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</si>
  <si>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</si>
  <si>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</si>
  <si>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</si>
  <si>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</si>
  <si>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</si>
  <si>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</si>
  <si>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</si>
  <si>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</si>
  <si>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</si>
  <si>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</si>
  <si>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</si>
  <si>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sportoviště v Litvínvě - ul. Čapkova, Mostecká</t>
  </si>
  <si>
    <t>KSO:</t>
  </si>
  <si>
    <t/>
  </si>
  <si>
    <t>CC-CZ:</t>
  </si>
  <si>
    <t>Místo:</t>
  </si>
  <si>
    <t>Litvínov</t>
  </si>
  <si>
    <t>Datum:</t>
  </si>
  <si>
    <t>15. 6. 2022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</si>
  <si>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</si>
  <si>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</si>
  <si>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</si>
  <si>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</si>
  <si>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</si>
  <si>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</si>
  <si>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</si>
  <si>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</si>
  <si>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</si>
  <si>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27296695</t>
  </si>
  <si>
    <t>S4a,s.r.o.</t>
  </si>
  <si>
    <t>Poznámka:</t>
  </si>
  <si>
    <t>Hřiště může dělat pouze taková firma a pracovníci, kteří mají s realizací zkušenosti.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</si>
  <si>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</si>
  <si>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</si>
  <si>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</si>
  <si>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</si>
  <si>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</si>
  <si>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</si>
  <si>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</si>
  <si>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</si>
  <si>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</si>
  <si>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</si>
  <si>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</si>
  <si>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</si>
  <si>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</si>
  <si>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</si>
  <si>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</si>
  <si>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</si>
  <si>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</si>
  <si>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</si>
  <si>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</si>
  <si>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</si>
  <si>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</si>
  <si>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</si>
  <si>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</si>
  <si>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</si>
  <si>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</si>
  <si>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</si>
  <si>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</si>
  <si>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</si>
  <si>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</si>
  <si>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</si>
  <si>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</si>
  <si>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</si>
  <si>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</si>
  <si>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</si>
  <si>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</si>
  <si>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</si>
  <si>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</si>
  <si>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</si>
  <si>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</si>
  <si>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98.1</t>
  </si>
  <si>
    <t>Hřiště Litvínov</t>
  </si>
  <si>
    <t>STA</t>
  </si>
  <si>
    <t>1</t>
  </si>
  <si>
    <t>{eb0469df-bb8c-4281-a728-786ea5b1d844}</t>
  </si>
  <si>
    <t>823 33</t>
  </si>
  <si>
    <t>2</t>
  </si>
  <si>
    <t>98.2</t>
  </si>
  <si>
    <t>VRN</t>
  </si>
  <si>
    <t>OST</t>
  </si>
  <si>
    <t>{2174703f-9f99-4106-a35a-f07a5289acd6}</t>
  </si>
  <si>
    <t>828</t>
  </si>
  <si>
    <t>KRYCÍ LIST SOUPISU PRACÍ</t>
  </si>
  <si>
    <t>Objekt:</t>
  </si>
  <si>
    <t>98.1 - Hřiště Litvínov</t>
  </si>
  <si>
    <t>Město Litvínov</t>
  </si>
  <si>
    <t>Ing. Lucie Dvořáková</t>
  </si>
  <si>
    <t>S4A,s.r.o</t>
  </si>
  <si>
    <t>CZ27296695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</si>
  <si>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</si>
  <si>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</si>
  <si>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</si>
  <si>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</si>
  <si>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</si>
  <si>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</si>
  <si>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</si>
  <si>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</t>
  </si>
  <si>
    <t xml:space="preserve">  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</si>
  <si>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</si>
  <si>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</si>
  <si>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</si>
  <si>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</si>
  <si>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</si>
  <si>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</si>
  <si>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</si>
  <si>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</si>
  <si>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</si>
  <si>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</si>
  <si>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</si>
  <si>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</si>
  <si>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</si>
  <si>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</si>
  <si>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</si>
  <si>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</si>
  <si>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</si>
  <si>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</si>
  <si>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</si>
  <si>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113107541</t>
  </si>
  <si>
    <t>Odstranění podkladu živičných tl 50 mm při překopech strojně pl přes 15 m2</t>
  </si>
  <si>
    <t>m2</t>
  </si>
  <si>
    <t>4</t>
  </si>
  <si>
    <t>1851593382</t>
  </si>
  <si>
    <t>PP</t>
  </si>
  <si>
    <t>Odstranění podkladů nebo krytů při překopech inženýrských sítí s přemístěním hmot na skládku ve vzdálenosti do 3 m nebo s naložením na dopravní prostředek strojně plochy jednotlivě přes 15 m2 živičných, o tl. vrstvy do 50 mm</t>
  </si>
  <si>
    <t>Online PSC</t>
  </si>
  <si>
    <t>https://podminky.urs.cz/item/CS_URS_2022_01/113107541</t>
  </si>
  <si>
    <t>VV</t>
  </si>
  <si>
    <t>25*0,5</t>
  </si>
  <si>
    <t>5</t>
  </si>
  <si>
    <t>Komunikace</t>
  </si>
  <si>
    <t>573191111</t>
  </si>
  <si>
    <t>Postřik infiltrační kationaktivní emulzí v množství 1 kg/m2</t>
  </si>
  <si>
    <t>-1506303557</t>
  </si>
  <si>
    <t>Postřik infiltrační kationaktivní emulzí v množství 1,00 kg/m2</t>
  </si>
  <si>
    <t>https://podminky.urs.cz/item/CS_URS_2022_01/573191111</t>
  </si>
  <si>
    <t>3</t>
  </si>
  <si>
    <t>577143111</t>
  </si>
  <si>
    <t>Asfaltový beton vrstva obrusná ACO 8 (ABJ) tl 50 mm š do 3 m z nemodifikovaného asfaltu</t>
  </si>
  <si>
    <t>405103527</t>
  </si>
  <si>
    <t>Asfaltový beton vrstva obrusná ACO 8 (ABJ) s rozprostřením a se zhutněním z nemodifikovaného asfaltu v pruhu šířky do 3 m, po zhutnění tl. 50 mm</t>
  </si>
  <si>
    <t>https://podminky.urs.cz/item/CS_URS_2022_01/577143111</t>
  </si>
  <si>
    <t>589161111R</t>
  </si>
  <si>
    <t>Podkladní (vyrovnávací a drenážní) ET vrstva, průměrná vyrovnávka na plochu tl. 2-2,5 cm</t>
  </si>
  <si>
    <t>505307646</t>
  </si>
  <si>
    <t>858</t>
  </si>
  <si>
    <t>589161111R1</t>
  </si>
  <si>
    <t>dopadová plocha tartan (SBR+EPDM), tl. 20 (25) + 10 mm v barevném provedení včetně pokládky - komplet cena</t>
  </si>
  <si>
    <t>343278251</t>
  </si>
  <si>
    <t>dopadová plocha tartan (SBR+EPDM), tl.20 (25) + 10 mm v barevném provedení (Barevné rozlišení ploch) včetně pokládky - komplet cena</t>
  </si>
  <si>
    <t>P</t>
  </si>
  <si>
    <t xml:space="preserve">Poznámka k položce:
u plochy sportoviště EPDM 10 mm + 20 mm (25) SBR s drceným kamenivem frakce 4-8 nebo jiným vhodným materiálem.
Barevnost ploch či grafiky či tvarové provedení grafiky se může po domluvě s investorem lišit oproti PD. Množství různých barev by však mělo být zachováno. </t>
  </si>
  <si>
    <t>6</t>
  </si>
  <si>
    <t>589161111R3</t>
  </si>
  <si>
    <t>provedené lajnování</t>
  </si>
  <si>
    <t>m</t>
  </si>
  <si>
    <t>-429625065</t>
  </si>
  <si>
    <t>214</t>
  </si>
  <si>
    <t>9</t>
  </si>
  <si>
    <t>Ostatní konstrukce a práce</t>
  </si>
  <si>
    <t>7</t>
  </si>
  <si>
    <t>916231213</t>
  </si>
  <si>
    <t>Osazení chodníkového obrubníku betonového stojatého s boční opěrou do lože z betonu prostého</t>
  </si>
  <si>
    <t>1147048508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</si>
  <si>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</si>
  <si>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</si>
  <si>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>Poznámka k položce:
Výška uložení obrub - do výšky pokládky nového povrchu z vnitřní strany. Do výšky obruby 2 cm z vnější strany se plocha doasfaltuje. Zkosení do vnější strany. Důvodem je bezbariérový přístup do 2 cm.</t>
  </si>
  <si>
    <t>25</t>
  </si>
  <si>
    <t>8</t>
  </si>
  <si>
    <t>M</t>
  </si>
  <si>
    <t>59217037R</t>
  </si>
  <si>
    <t>obrubník betonový zahradní hranatý nebo půlkulatý přírodní 500x50x200mm</t>
  </si>
  <si>
    <t>1649277665</t>
  </si>
  <si>
    <t>obrubník betonový parkový přírodní 500x50x200mm</t>
  </si>
  <si>
    <t>919735111</t>
  </si>
  <si>
    <t>Řezání stávajícího živičného krytu hl do 50 mm</t>
  </si>
  <si>
    <t>2021755701</t>
  </si>
  <si>
    <t>Řezání stávajícího živičného krytu nebo podkladu hloubky do 50 mm</t>
  </si>
  <si>
    <t>https://podminky.urs.cz/item/CS_URS_2022_01/919735111</t>
  </si>
  <si>
    <t>25*2</t>
  </si>
  <si>
    <t>10</t>
  </si>
  <si>
    <t>919731121</t>
  </si>
  <si>
    <t>Zarovnání styčné plochy podkladu nebo krytu živičného tl do 50 mm</t>
  </si>
  <si>
    <t>-1350318441</t>
  </si>
  <si>
    <t>Zarovnání styčné plochy podkladu nebo krytu podél vybourané části komunikace nebo zpevněné plochy živičné tl. do 50 mm</t>
  </si>
  <si>
    <t>https://podminky.urs.cz/item/CS_URS_2022_01/919731121</t>
  </si>
  <si>
    <t>Poznámka k položce:
zarovnání i podél obrub</t>
  </si>
  <si>
    <t>11</t>
  </si>
  <si>
    <t>919112212</t>
  </si>
  <si>
    <t>Řezání spár pro vytvoření komůrky š 10 mm hl 20 mm pro těsnící zálivku v živičném krytu</t>
  </si>
  <si>
    <t>332961283</t>
  </si>
  <si>
    <t>Řezání dilatačních spár v živičném krytu vytvoření komůrky pro těsnící zálivku šířky 10 mm, hloubky 20 mm</t>
  </si>
  <si>
    <t>https://podminky.urs.cz/item/CS_URS_2022_01/919112212</t>
  </si>
  <si>
    <t>12</t>
  </si>
  <si>
    <t>919121111</t>
  </si>
  <si>
    <t>Těsnění spár zálivkou za studena pro komůrky š 10 mm hl 20 mm s těsnicím profilem</t>
  </si>
  <si>
    <t>-280732771</t>
  </si>
  <si>
    <t>Utěsnění dilatačních spár zálivkou za studena v cementobetonovém nebo živičném krytu včetně adhezního nátěru s těsnicím profilem pod zálivkou, pro komůrky šířky 10 mm, hloubky 20 mm</t>
  </si>
  <si>
    <t>https://podminky.urs.cz/item/CS_URS_2022_01/919121111</t>
  </si>
  <si>
    <t>13</t>
  </si>
  <si>
    <t>R1</t>
  </si>
  <si>
    <t>Branka  na házenou 2x3m se sítí a zabetonováním - komplet cena</t>
  </si>
  <si>
    <t>kus</t>
  </si>
  <si>
    <t>-954430226</t>
  </si>
  <si>
    <t xml:space="preserve">branka na házenou 3x2m se zabetonováním patek 1,2x0,6x0,4 m s vylitím betonu B15 – osazení „na pevno“ . Konstrukce splňuje normu ČSN EN 913 a ČSN EN749+A1. Povrch je žárově zinkovaný. Se sítí a záclonou. - komplet cena
</t>
  </si>
  <si>
    <t>14</t>
  </si>
  <si>
    <t>R10</t>
  </si>
  <si>
    <t>grafické vyměření</t>
  </si>
  <si>
    <t>kpl</t>
  </si>
  <si>
    <t>1689675767</t>
  </si>
  <si>
    <t>R11</t>
  </si>
  <si>
    <t>Instalace, lepení, rozvržení 2Dgrafických probarvených motivů</t>
  </si>
  <si>
    <t>-1790762725</t>
  </si>
  <si>
    <t>Poznámka k položce:
 Instalaci 2D EPDM grafického motivu a povrchu může provádět pouze pracovník se zkušenostmi s pokládkou EPDM povrchů. Toto bude doloženo investorovi. Veškerá grafika i plocha je provedena z celo-barveného EPDM. Propojení prvku s ostatní plochou bude buď pomocí prvku se zámkem či pomocí adhezní sítě.</t>
  </si>
  <si>
    <t>16</t>
  </si>
  <si>
    <t>R12</t>
  </si>
  <si>
    <t>Basketbalová konstrukce streetball s deskou 120x90 cm</t>
  </si>
  <si>
    <t>-407434743</t>
  </si>
  <si>
    <t>Basketbalová konstrukce streetball s deskou 120x90 cm
 pro venkovní použití k zabetonování 1x1x0,8 m s vylitím betonu B15– osazení „na pevno“. Komplet cena</t>
  </si>
  <si>
    <t>17</t>
  </si>
  <si>
    <t>R13</t>
  </si>
  <si>
    <t>Dorbná grafika - na ploše 9,8 x 15,5 m - přechod pro chodce 2x, kameny 9x, kytka 1x, ježek 1x, kůň 1x, ovce 1x, šipka 7x, ryba 1x, traktor 1x, autobus 1x, auto 1x.Motivy z EPDM granulátu,včetně pokládky komplet cena</t>
  </si>
  <si>
    <t>1732112251</t>
  </si>
  <si>
    <t>Dorbná grafika - na ploše 9,8 x 15,5 m - přechod pro chodce 2x, kameny 9x, kytka 1x, ježek 1x, kůň 1x, ovce 1x, šipka 7x, ryba 1x, traktor 1x, autobus 1x, auto 1x.Motivy z EPDM granulátu, UV stabilní alifatické PU pojivo barevná stálost díky odolnosti proti UV záření, ,včetně pokládky komplet cena</t>
  </si>
  <si>
    <t>Poznámka k položce:
Veškerá grafika je provedena z celo-barveného EPDM.Barevnost ploch či tvarové provedení grafiky se může po domluvě s investorem lišit oproti PD. Množství různých barev by však mělo být zachováno. 
Bližší informace v projektové dokumentaci</t>
  </si>
  <si>
    <t>18</t>
  </si>
  <si>
    <t>R14</t>
  </si>
  <si>
    <t>čištění a penetrace podkladu a hran</t>
  </si>
  <si>
    <t>508486752</t>
  </si>
  <si>
    <t>19</t>
  </si>
  <si>
    <t>R15</t>
  </si>
  <si>
    <t>zakončení dopadové plochy náběhem s vyfrézovanou drážkou  1 cm</t>
  </si>
  <si>
    <t>1754937233</t>
  </si>
  <si>
    <t>zakončení dopadové plochy náběhem s vyfrézovanou drážkou 1 cm</t>
  </si>
  <si>
    <t>116-25</t>
  </si>
  <si>
    <t>20</t>
  </si>
  <si>
    <t>R16</t>
  </si>
  <si>
    <t>odstranění starých konstrukcí - baketbal koš, sloupky, branky - komplet cena</t>
  </si>
  <si>
    <t>-298813647</t>
  </si>
  <si>
    <t>Poznámka k položce:
Odvoz do kovošrotu</t>
  </si>
  <si>
    <t>R17</t>
  </si>
  <si>
    <t>vyčištění spár v asfaltu zarostlých trávou</t>
  </si>
  <si>
    <t>-393970924</t>
  </si>
  <si>
    <t>18,2+24</t>
  </si>
  <si>
    <t>22</t>
  </si>
  <si>
    <t>R18</t>
  </si>
  <si>
    <t>lokální provrtávky v asfaltu</t>
  </si>
  <si>
    <t>1712969157</t>
  </si>
  <si>
    <t>Poznámka k položce:
Množství vrtů je pouze orientační. Zhotovitel určí množství vrtů na místě dle potřeby. Pro množství vrtů se provede vsakovací zkouška za deště či nalití vody.</t>
  </si>
  <si>
    <t>100</t>
  </si>
  <si>
    <t>23</t>
  </si>
  <si>
    <t>R2</t>
  </si>
  <si>
    <t>Skákací panák 1800mm x 4120mm 3,60m², dlažba 600/600mm. Motivy z EPDM granulátu,včetně pokládky komplet cena</t>
  </si>
  <si>
    <t>1738822745</t>
  </si>
  <si>
    <t>Skákací panák 1800mm x 4120mm 3,60m², dlažba 600/600mm, min. 10 barev, s čísly 1 až 9. Motivy z EPDM granulátu, UV stabilní alifatické PU pojivo, barevná stálost díky odolnosti proti UV záření, včetně pokládky komplet cena</t>
  </si>
  <si>
    <t>24</t>
  </si>
  <si>
    <t>R3</t>
  </si>
  <si>
    <t>Multifunkční ocelové sloupky kulaté např. pro volejbal, nohejbal, tenis atp k zabetonování - komplet cena</t>
  </si>
  <si>
    <t>pár</t>
  </si>
  <si>
    <t>-1939367311</t>
  </si>
  <si>
    <t>Multifunkční ocelové sloupky 2x kulaté pro venkovní použití např. pro volejbal, nohejbal, tenis atp k zabetonování 0,8x0,8x0,8 m s vylitím betonu B15– osazení „na pevno“
- komplet cena</t>
  </si>
  <si>
    <t>R4</t>
  </si>
  <si>
    <t>Číslicový had  2000mm x 6765mm, 3,55m² .Motivy z EPDM granulátu,včetně pokládky komplet cena</t>
  </si>
  <si>
    <t>48773130</t>
  </si>
  <si>
    <t>Číslicový had 2000mm x 6765mm, 3,55m², čísla od 1 do 16, Motivy z EPDM granulátu, UV stabilní alifatické PU pojivo barevná stálost díky odolnosti proti UV záření, včetně pokládky komplet cena</t>
  </si>
  <si>
    <t>Poznámka k položce:
Veškerá grafika je provedena z celo-barveného EPDM. Barevnost ploch či tvarové provedení grafiky se může po domluvě s investorem lišit oproti PD. Množství různých barev by však mělo být zachováno. 
Bližší informace v projektové dokumentaci</t>
  </si>
  <si>
    <t>26</t>
  </si>
  <si>
    <t>R5</t>
  </si>
  <si>
    <t>Skok do dálky 330 x 33 cm,  Motivy z EPDM granulátu,včetně pokládky komplet cena</t>
  </si>
  <si>
    <t>-1823798289</t>
  </si>
  <si>
    <t>Skok do dálky 330 x 33 cm, s čísly vzdálenosti a barevným odlišením doskok min. 3 m.Motivy z EPDM granulátu, UV stabilní alifatické PU pojivo barevná stálost díky odolnosti proti UV záření. Včetně pokládky komplet cena</t>
  </si>
  <si>
    <t>27</t>
  </si>
  <si>
    <t>R6</t>
  </si>
  <si>
    <t>Bludiště ⌀4200mm
4,25m², min. 5 barev.Motivy z EPDM granulátu,včetně pokládky komplet cena</t>
  </si>
  <si>
    <t>1591394269</t>
  </si>
  <si>
    <t>Bludiště ⌀4200mm
4,25m², min. 5 barev Motivy z EPDM granulátu, UV stabilní alifatické PU pojivo arevná stálost díky odolnosti proti UV záření. Včetně pokládky komplet cena</t>
  </si>
  <si>
    <t>28</t>
  </si>
  <si>
    <t>R7</t>
  </si>
  <si>
    <t>Terč  průměru 215 cm s čísly, min 6 barev.Motivy z EPDM granulátu,včetně pokládky komplet cena</t>
  </si>
  <si>
    <t>-719764829</t>
  </si>
  <si>
    <t>Terč průměr 215 cm s čísly, min 6 barev. Motivy z EPDM granulátu, UV stabilní alifatické PU pojivo
barevná stálost díky odolnosti proti UV záření, včetně pokládky komplet cena.</t>
  </si>
  <si>
    <t>29</t>
  </si>
  <si>
    <t>R8</t>
  </si>
  <si>
    <t>Člověče nezlob se 370 x 370 cm, min. 6 barev. Motivy z EPDM granulátu,včetně pokládky komplet cena</t>
  </si>
  <si>
    <t>-1255644415</t>
  </si>
  <si>
    <t>Člověče nezlob se 370 x 370 cm, min. 6 barev. Motivy z EPDM granulátu, UV stabilní alifatické PU pojivo barevná stálost díky odolnosti proti UV záření, včetně pokládky komplet cena</t>
  </si>
  <si>
    <t>30</t>
  </si>
  <si>
    <t>R9</t>
  </si>
  <si>
    <t>Velký twister 1150mm x 1750mm
1,18m², Motivy z EPDM granulátu,včetně pokládky komplet cena</t>
  </si>
  <si>
    <t>1371974451</t>
  </si>
  <si>
    <t>Velký twister -1150mm x 1750mm
1,18m², Motivy z EPDM granulátu, UV stabilní alifatické PU pojivo
barevná stálost díky odolnosti proti UV záření. Včetně pokládky komplet cena</t>
  </si>
  <si>
    <t>99</t>
  </si>
  <si>
    <t>Přesun hmot</t>
  </si>
  <si>
    <t>31</t>
  </si>
  <si>
    <t>997221551</t>
  </si>
  <si>
    <t>Vodorovná doprava suti ze sypkých materiálů do 1 km</t>
  </si>
  <si>
    <t>t</t>
  </si>
  <si>
    <t>-592657535</t>
  </si>
  <si>
    <t>Vodorovná doprava suti bez naložení, ale se složením a s hrubým urovnáním ze sypkých materiálů, na vzdálenost do 1 km</t>
  </si>
  <si>
    <t>https://podminky.urs.cz/item/CS_URS_2022_01/997221551</t>
  </si>
  <si>
    <t>Poznámka k položce:
Předá zhotovitel obci</t>
  </si>
  <si>
    <t>1.225</t>
  </si>
  <si>
    <t>32</t>
  </si>
  <si>
    <t>997221559</t>
  </si>
  <si>
    <t>Příplatek ZKD 1 km u vodorovné dopravy suti ze sypkých materiálů</t>
  </si>
  <si>
    <t>-1325590186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</si>
  <si>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</si>
  <si>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</si>
  <si>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3*20</t>
  </si>
  <si>
    <t>33</t>
  </si>
  <si>
    <t>998225111</t>
  </si>
  <si>
    <t>Přesun hmot pro pozemní komunikace s krytem z kamene, monolitickým betonovým nebo živičným</t>
  </si>
  <si>
    <t>452125982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</si>
  <si>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</si>
  <si>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</si>
  <si>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35,85</t>
  </si>
  <si>
    <t>997</t>
  </si>
  <si>
    <t>Přesun sutě</t>
  </si>
  <si>
    <t>34</t>
  </si>
  <si>
    <t>997221571</t>
  </si>
  <si>
    <t>Vodorovná doprava vybouraných hmot do 1 km</t>
  </si>
  <si>
    <t>-1556063808</t>
  </si>
  <si>
    <t>Vodorovná doprava vybouraných hmot bez naložení, ale se složením a s hrubým urovnáním na vzdálenost do 1 km</t>
  </si>
  <si>
    <t>https://podminky.urs.cz/item/CS_URS_2022_01/997221571</t>
  </si>
  <si>
    <t>35</t>
  </si>
  <si>
    <t>997221579</t>
  </si>
  <si>
    <t>Příplatek ZKD 1 km u vodorovné dopravy vybouraných hmot</t>
  </si>
  <si>
    <t>-1197037432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</si>
  <si>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</si>
  <si>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</si>
  <si>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1.225*20</t>
  </si>
  <si>
    <t>36</t>
  </si>
  <si>
    <t>997221645</t>
  </si>
  <si>
    <t>Poplatek za uložení na skládce (skládkovné) odpadu asfaltového bez dehtu kód odpadu 17 03 02</t>
  </si>
  <si>
    <t>-265253038</t>
  </si>
  <si>
    <t>Poplatek za uložení stavebního odpadu na skládce (skládkovné) asfaltového bez obsahu dehtu zatříděného do Katalogu odpadů pod kódem 17 03 02</t>
  </si>
  <si>
    <t>https://podminky.urs.cz/item/CS_URS_2022_01/997221645</t>
  </si>
  <si>
    <t>98.2 - VRN</t>
  </si>
  <si>
    <t>S4A,s.r.o.</t>
  </si>
  <si>
    <t>VRN - Vedlejší rozpočtové náklady</t>
  </si>
  <si>
    <t xml:space="preserve">    0 - Vedlejší rozpočtové náklady</t>
  </si>
  <si>
    <t>Vedlejší rozpočtové náklady</t>
  </si>
  <si>
    <t>010001000</t>
  </si>
  <si>
    <t>Průzkumné, geodetické a projektové práce</t>
  </si>
  <si>
    <t>Kč</t>
  </si>
  <si>
    <t>1024</t>
  </si>
  <si>
    <t>-349185788</t>
  </si>
  <si>
    <t>Základní rozdělení průvodních činností a nákladů průzkumné geodetické a projektové práce</t>
  </si>
  <si>
    <t>Poznámka k položce:
V této položce jsou zahrnuty také náklady na zkoušky vylouhovatelnosti před uložením na skládku.   Dále náklady související se zjištěním výskytu sítí - sondy, zaměření.
Pro množství vrtů se provede vsakovací zkouška za deště či nalití vody.</t>
  </si>
  <si>
    <t>020001000</t>
  </si>
  <si>
    <t>Příprava staveniště</t>
  </si>
  <si>
    <t>875011108</t>
  </si>
  <si>
    <t xml:space="preserve">Základní rozdělení průvodních činností a nákladů příprava staveniště. </t>
  </si>
  <si>
    <t>Poznámka k položce:
Vytvoření provizorní cesty</t>
  </si>
  <si>
    <t>030001000</t>
  </si>
  <si>
    <t xml:space="preserve">Zařízení staveniště </t>
  </si>
  <si>
    <t>1167454880</t>
  </si>
  <si>
    <t>Základní rozdělení průvodních činností a nákladů zařízení staveniště</t>
  </si>
  <si>
    <t>Poznámka k položce:
Vybavení staveniště, zabezpečení staveniště, zrušení staveniště,....</t>
  </si>
  <si>
    <t>040001000</t>
  </si>
  <si>
    <t>Inženýrská činnost</t>
  </si>
  <si>
    <t>-40308985</t>
  </si>
  <si>
    <t>Základní rozdělení průvodních činností a nákladů inženýrská činnost</t>
  </si>
  <si>
    <t>060001000</t>
  </si>
  <si>
    <t>Územní vlivy</t>
  </si>
  <si>
    <t>-2080741440</t>
  </si>
  <si>
    <t>Základní rozdělení průvodních činností a nákladů územní vlivy</t>
  </si>
  <si>
    <t>Poznámka k položce:
Obsahuje třeba zajištění materiálů na mezideponii. Čerpání vody ze staveniště, špatné klimatické podmínky a i jiné vlivy. Dále se jedná o stísněné podmínky a další vlivy. Výskyt kořenového systému stromu, ochrana tohoto stromu.</t>
  </si>
  <si>
    <t>070001000</t>
  </si>
  <si>
    <t>Provozní vlivy</t>
  </si>
  <si>
    <t>-1854141009</t>
  </si>
  <si>
    <t>Základní rozdělení průvodních činností a nákladů provozní vlivy</t>
  </si>
  <si>
    <t>Poznámka k položce:
 Zajištěn přístup ke všem objektům po celou dobu realizace stavby. Doprava chodců</t>
  </si>
  <si>
    <t>080001000</t>
  </si>
  <si>
    <t>Přesun stavebních kapacit</t>
  </si>
  <si>
    <t>-269895474</t>
  </si>
  <si>
    <t>Základní rozdělení průvodních činností a nákladů přesun stavebních kapacit</t>
  </si>
  <si>
    <t>090001000</t>
  </si>
  <si>
    <t>Ostatní náklady</t>
  </si>
  <si>
    <t>262144</t>
  </si>
  <si>
    <t>25563963</t>
  </si>
  <si>
    <t>Základní rozdělení průvodních činností a nákladů ostatní náklady</t>
  </si>
  <si>
    <t xml:space="preserve">Poznámka k položce:
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</si>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</sst>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541" TargetMode="External" /><Relationship Id="rId2" Type="http://schemas.openxmlformats.org/officeDocument/2006/relationships/hyperlink" Target="https://podminky.urs.cz/item/CS_URS_2022_01/573191111" TargetMode="External" /><Relationship Id="rId3" Type="http://schemas.openxmlformats.org/officeDocument/2006/relationships/hyperlink" Target="https://podminky.urs.cz/item/CS_URS_2022_01/577143111" TargetMode="External" /><Relationship Id="rId4" Type="http://schemas.openxmlformats.org/officeDocument/2006/relationships/hyperlink" Target="https://podminky.urs.cz/item/CS_URS_2022_01/916231213" TargetMode="External" /><Relationship Id="rId5" Type="http://schemas.openxmlformats.org/officeDocument/2006/relationships/hyperlink" Target="https://podminky.urs.cz/item/CS_URS_2022_01/919735111" TargetMode="External" /><Relationship Id="rId6" Type="http://schemas.openxmlformats.org/officeDocument/2006/relationships/hyperlink" Target="https://podminky.urs.cz/item/CS_URS_2022_01/919731121" TargetMode="External" /><Relationship Id="rId7" Type="http://schemas.openxmlformats.org/officeDocument/2006/relationships/hyperlink" Target="https://podminky.urs.cz/item/CS_URS_2022_01/919112212" TargetMode="External" /><Relationship Id="rId8" Type="http://schemas.openxmlformats.org/officeDocument/2006/relationships/hyperlink" Target="https://podminky.urs.cz/item/CS_URS_2022_01/919121111" TargetMode="External" /><Relationship Id="rId9" Type="http://schemas.openxmlformats.org/officeDocument/2006/relationships/hyperlink" Target="https://podminky.urs.cz/item/CS_URS_2022_01/997221551" TargetMode="External" /><Relationship Id="rId10" Type="http://schemas.openxmlformats.org/officeDocument/2006/relationships/hyperlink" Target="https://podminky.urs.cz/item/CS_URS_2022_01/997221559" TargetMode="External" /><Relationship Id="rId11" Type="http://schemas.openxmlformats.org/officeDocument/2006/relationships/hyperlink" Target="https://podminky.urs.cz/item/CS_URS_2022_01/998225111" TargetMode="External" /><Relationship Id="rId12" Type="http://schemas.openxmlformats.org/officeDocument/2006/relationships/hyperlink" Target="https://podminky.urs.cz/item/CS_URS_2022_01/997221571" TargetMode="External" /><Relationship Id="rId13" Type="http://schemas.openxmlformats.org/officeDocument/2006/relationships/hyperlink" Target="https://podminky.urs.cz/item/CS_URS_2022_01/997221579" TargetMode="External" /><Relationship Id="rId14" Type="http://schemas.openxmlformats.org/officeDocument/2006/relationships/hyperlink" Target="https://podminky.urs.cz/item/CS_URS_2022_01/997221645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9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98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sportoviště v Litvínvě - ul. Čapkova, Mostecká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Litvínov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15. 6. 2022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>S4a,s.r.o.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6.5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'98.1 - Hřiště Litvínov'!J30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'98.1 - Hřiště Litvínov'!P85</f>
        <v>0</v>
      </c>
      <c r="AV55" s="119">
        <f>'98.1 - Hřiště Litvínov'!J33</f>
        <v>0</v>
      </c>
      <c r="AW55" s="119">
        <f>'98.1 - Hřiště Litvínov'!J34</f>
        <v>0</v>
      </c>
      <c r="AX55" s="119">
        <f>'98.1 - Hřiště Litvínov'!J35</f>
        <v>0</v>
      </c>
      <c r="AY55" s="119">
        <f>'98.1 - Hřiště Litvínov'!J36</f>
        <v>0</v>
      </c>
      <c r="AZ55" s="119">
        <f>'98.1 - Hřiště Litvínov'!F33</f>
        <v>0</v>
      </c>
      <c r="BA55" s="119">
        <f>'98.1 - Hřiště Litvínov'!F34</f>
        <v>0</v>
      </c>
      <c r="BB55" s="119">
        <f>'98.1 - Hřiště Litvínov'!F35</f>
        <v>0</v>
      </c>
      <c r="BC55" s="119">
        <f>'98.1 - Hřiště Litvínov'!F36</f>
        <v>0</v>
      </c>
      <c r="BD55" s="121">
        <f>'98.1 - Hřiště Litvínov'!F37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82</v>
      </c>
      <c r="CM55" s="122" t="s">
        <v>83</v>
      </c>
    </row>
    <row r="56" spans="1:91" s="7" customFormat="1" ht="16.5" customHeight="1">
      <c r="A56" s="110" t="s">
        <v>76</v>
      </c>
      <c r="B56" s="111"/>
      <c r="C56" s="112"/>
      <c r="D56" s="113" t="s">
        <v>84</v>
      </c>
      <c r="E56" s="113"/>
      <c r="F56" s="113"/>
      <c r="G56" s="113"/>
      <c r="H56" s="113"/>
      <c r="I56" s="114"/>
      <c r="J56" s="113" t="s">
        <v>85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'98.2 - VRN'!J30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86</v>
      </c>
      <c r="AR56" s="117"/>
      <c r="AS56" s="123">
        <v>0</v>
      </c>
      <c r="AT56" s="124">
        <f>ROUND(SUM(AV56:AW56),2)</f>
        <v>0</v>
      </c>
      <c r="AU56" s="125">
        <f>'98.2 - VRN'!P81</f>
        <v>0</v>
      </c>
      <c r="AV56" s="124">
        <f>'98.2 - VRN'!J33</f>
        <v>0</v>
      </c>
      <c r="AW56" s="124">
        <f>'98.2 - VRN'!J34</f>
        <v>0</v>
      </c>
      <c r="AX56" s="124">
        <f>'98.2 - VRN'!J35</f>
        <v>0</v>
      </c>
      <c r="AY56" s="124">
        <f>'98.2 - VRN'!J36</f>
        <v>0</v>
      </c>
      <c r="AZ56" s="124">
        <f>'98.2 - VRN'!F33</f>
        <v>0</v>
      </c>
      <c r="BA56" s="124">
        <f>'98.2 - VRN'!F34</f>
        <v>0</v>
      </c>
      <c r="BB56" s="124">
        <f>'98.2 - VRN'!F35</f>
        <v>0</v>
      </c>
      <c r="BC56" s="124">
        <f>'98.2 - VRN'!F36</f>
        <v>0</v>
      </c>
      <c r="BD56" s="126">
        <f>'98.2 - VRN'!F37</f>
        <v>0</v>
      </c>
      <c r="BE56" s="7"/>
      <c r="BT56" s="122" t="s">
        <v>80</v>
      </c>
      <c r="BV56" s="122" t="s">
        <v>74</v>
      </c>
      <c r="BW56" s="122" t="s">
        <v>87</v>
      </c>
      <c r="BX56" s="122" t="s">
        <v>5</v>
      </c>
      <c r="CL56" s="122" t="s">
        <v>88</v>
      </c>
      <c r="CM56" s="122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98.1 - Hřiště Litvínov'!C2" display="/"/>
    <hyperlink ref="A56" location="'98.2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83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Revitalizace sportoviště v Litvínvě - ul. Čapkova, Mostecká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82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92</v>
      </c>
      <c r="G12" s="37"/>
      <c r="H12" s="37"/>
      <c r="I12" s="131" t="s">
        <v>23</v>
      </c>
      <c r="J12" s="136" t="str">
        <f>'Rekapitulace stavby'!AN8</f>
        <v>15. 6. 2022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92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93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">
        <v>34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94</v>
      </c>
      <c r="F24" s="37"/>
      <c r="G24" s="37"/>
      <c r="H24" s="37"/>
      <c r="I24" s="131" t="s">
        <v>28</v>
      </c>
      <c r="J24" s="135" t="s">
        <v>95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ROUND(J85,2)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ROUND((SUM(BE85:BE229)),2)</f>
        <v>0</v>
      </c>
      <c r="G33" s="37"/>
      <c r="H33" s="37"/>
      <c r="I33" s="147">
        <v>0.21</v>
      </c>
      <c r="J33" s="146">
        <f>ROUND(((SUM(BE85:BE229))*I33),2)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ROUND((SUM(BF85:BF229)),2)</f>
        <v>0</v>
      </c>
      <c r="G34" s="37"/>
      <c r="H34" s="37"/>
      <c r="I34" s="147">
        <v>0.15</v>
      </c>
      <c r="J34" s="146">
        <f>ROUND(((SUM(BF85:BF229))*I34),2)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ROUND((SUM(BG85:BG229)),2)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ROUND((SUM(BH85:BH229)),2)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ROUND((SUM(BI85:BI229)),2)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Revitalizace sportoviště v Litvínvě - ul. Čapkova, Mostecká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98.1 - Hřiště Litvínov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Město Litvínov</v>
      </c>
      <c r="G52" s="39"/>
      <c r="H52" s="39"/>
      <c r="I52" s="31" t="s">
        <v>23</v>
      </c>
      <c r="J52" s="71" t="str">
        <f>IF(J12="","",J12)</f>
        <v>15. 6. 2022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Město Litvínov</v>
      </c>
      <c r="G54" s="39"/>
      <c r="H54" s="39"/>
      <c r="I54" s="31" t="s">
        <v>31</v>
      </c>
      <c r="J54" s="35" t="str">
        <f>E21</f>
        <v>Ing. Lucie Dvořáková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>S4A,s.r.o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97</v>
      </c>
      <c r="D57" s="161"/>
      <c r="E57" s="161"/>
      <c r="F57" s="161"/>
      <c r="G57" s="161"/>
      <c r="H57" s="161"/>
      <c r="I57" s="161"/>
      <c r="J57" s="162" t="s">
        <v>98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J85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99</v>
      </c>
    </row>
    <row r="60" spans="1:31" s="9" customFormat="1" ht="24.95" customHeight="1">
      <c r="A60" s="9"/>
      <c r="B60" s="164"/>
      <c r="C60" s="165"/>
      <c r="D60" s="166" t="s">
        <v>100</v>
      </c>
      <c r="E60" s="167"/>
      <c r="F60" s="167"/>
      <c r="G60" s="167"/>
      <c r="H60" s="167"/>
      <c r="I60" s="167"/>
      <c r="J60" s="168">
        <f>J86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101</v>
      </c>
      <c r="E61" s="173"/>
      <c r="F61" s="173"/>
      <c r="G61" s="173"/>
      <c r="H61" s="173"/>
      <c r="I61" s="173"/>
      <c r="J61" s="174">
        <f>J87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102</v>
      </c>
      <c r="E62" s="173"/>
      <c r="F62" s="173"/>
      <c r="G62" s="173"/>
      <c r="H62" s="173"/>
      <c r="I62" s="173"/>
      <c r="J62" s="174">
        <f>J92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103</v>
      </c>
      <c r="E63" s="173"/>
      <c r="F63" s="173"/>
      <c r="G63" s="173"/>
      <c r="H63" s="173"/>
      <c r="I63" s="173"/>
      <c r="J63" s="174">
        <f>J111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0"/>
      <c r="C64" s="171"/>
      <c r="D64" s="172" t="s">
        <v>104</v>
      </c>
      <c r="E64" s="173"/>
      <c r="F64" s="173"/>
      <c r="G64" s="173"/>
      <c r="H64" s="173"/>
      <c r="I64" s="173"/>
      <c r="J64" s="174">
        <f>J203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105</v>
      </c>
      <c r="E65" s="173"/>
      <c r="F65" s="173"/>
      <c r="G65" s="173"/>
      <c r="H65" s="173"/>
      <c r="I65" s="173"/>
      <c r="J65" s="174">
        <f>J217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106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159" t="str">
        <f>E7</f>
        <v>Revitalizace sportoviště v Litvínvě - ul. Čapkova, Mostecká</v>
      </c>
      <c r="F75" s="31"/>
      <c r="G75" s="31"/>
      <c r="H75" s="31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90</v>
      </c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68" t="str">
        <f>E9</f>
        <v>98.1 - Hřiště Litvínov</v>
      </c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21</v>
      </c>
      <c r="D79" s="39"/>
      <c r="E79" s="39"/>
      <c r="F79" s="26" t="str">
        <f>F12</f>
        <v>Město Litvínov</v>
      </c>
      <c r="G79" s="39"/>
      <c r="H79" s="39"/>
      <c r="I79" s="31" t="s">
        <v>23</v>
      </c>
      <c r="J79" s="71" t="str">
        <f>IF(J12="","",J12)</f>
        <v>15. 6. 2022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25</v>
      </c>
      <c r="D81" s="39"/>
      <c r="E81" s="39"/>
      <c r="F81" s="26" t="str">
        <f>E15</f>
        <v>Město Litvínov</v>
      </c>
      <c r="G81" s="39"/>
      <c r="H81" s="39"/>
      <c r="I81" s="31" t="s">
        <v>31</v>
      </c>
      <c r="J81" s="35" t="str">
        <f>E21</f>
        <v>Ing. Lucie Dvořáková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29</v>
      </c>
      <c r="D82" s="39"/>
      <c r="E82" s="39"/>
      <c r="F82" s="26" t="str">
        <f>IF(E18="","",E18)</f>
        <v>Vyplň údaj</v>
      </c>
      <c r="G82" s="39"/>
      <c r="H82" s="39"/>
      <c r="I82" s="31" t="s">
        <v>33</v>
      </c>
      <c r="J82" s="35" t="str">
        <f>E24</f>
        <v>S4A,s.r.o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76"/>
      <c r="B84" s="177"/>
      <c r="C84" s="178" t="s">
        <v>107</v>
      </c>
      <c r="D84" s="179" t="s">
        <v>57</v>
      </c>
      <c r="E84" s="179" t="s">
        <v>53</v>
      </c>
      <c r="F84" s="179" t="s">
        <v>54</v>
      </c>
      <c r="G84" s="179" t="s">
        <v>108</v>
      </c>
      <c r="H84" s="179" t="s">
        <v>109</v>
      </c>
      <c r="I84" s="179" t="s">
        <v>110</v>
      </c>
      <c r="J84" s="180" t="s">
        <v>98</v>
      </c>
      <c r="K84" s="181" t="s">
        <v>111</v>
      </c>
      <c r="L84" s="182"/>
      <c r="M84" s="91" t="s">
        <v>19</v>
      </c>
      <c r="N84" s="92" t="s">
        <v>42</v>
      </c>
      <c r="O84" s="92" t="s">
        <v>112</v>
      </c>
      <c r="P84" s="92" t="s">
        <v>113</v>
      </c>
      <c r="Q84" s="92" t="s">
        <v>114</v>
      </c>
      <c r="R84" s="92" t="s">
        <v>115</v>
      </c>
      <c r="S84" s="92" t="s">
        <v>116</v>
      </c>
      <c r="T84" s="93" t="s">
        <v>117</v>
      </c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</row>
    <row r="85" spans="1:63" s="2" customFormat="1" ht="22.8" customHeight="1">
      <c r="A85" s="37"/>
      <c r="B85" s="38"/>
      <c r="C85" s="98" t="s">
        <v>118</v>
      </c>
      <c r="D85" s="39"/>
      <c r="E85" s="39"/>
      <c r="F85" s="39"/>
      <c r="G85" s="39"/>
      <c r="H85" s="39"/>
      <c r="I85" s="39"/>
      <c r="J85" s="183">
        <f>BK85</f>
        <v>0</v>
      </c>
      <c r="K85" s="39"/>
      <c r="L85" s="43"/>
      <c r="M85" s="94"/>
      <c r="N85" s="184"/>
      <c r="O85" s="95"/>
      <c r="P85" s="185">
        <f>P86</f>
        <v>0</v>
      </c>
      <c r="Q85" s="95"/>
      <c r="R85" s="185">
        <f>R86</f>
        <v>50.9196</v>
      </c>
      <c r="S85" s="95"/>
      <c r="T85" s="186">
        <f>T86</f>
        <v>23.349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71</v>
      </c>
      <c r="AU85" s="16" t="s">
        <v>99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71</v>
      </c>
      <c r="E86" s="191" t="s">
        <v>119</v>
      </c>
      <c r="F86" s="191" t="s">
        <v>120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P87+P92+P111+P217</f>
        <v>0</v>
      </c>
      <c r="Q86" s="196"/>
      <c r="R86" s="197">
        <f>R87+R92+R111+R217</f>
        <v>50.9196</v>
      </c>
      <c r="S86" s="196"/>
      <c r="T86" s="198">
        <f>T87+T92+T111+T217</f>
        <v>23.349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80</v>
      </c>
      <c r="AT86" s="200" t="s">
        <v>71</v>
      </c>
      <c r="AU86" s="200" t="s">
        <v>72</v>
      </c>
      <c r="AY86" s="199" t="s">
        <v>121</v>
      </c>
      <c r="BK86" s="201">
        <f>BK87+BK92+BK111+BK217</f>
        <v>0</v>
      </c>
    </row>
    <row r="87" spans="1:63" s="12" customFormat="1" ht="22.8" customHeight="1">
      <c r="A87" s="12"/>
      <c r="B87" s="188"/>
      <c r="C87" s="189"/>
      <c r="D87" s="190" t="s">
        <v>71</v>
      </c>
      <c r="E87" s="202" t="s">
        <v>80</v>
      </c>
      <c r="F87" s="202" t="s">
        <v>122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SUM(P88:P91)</f>
        <v>0</v>
      </c>
      <c r="Q87" s="196"/>
      <c r="R87" s="197">
        <f>SUM(R88:R91)</f>
        <v>0</v>
      </c>
      <c r="S87" s="196"/>
      <c r="T87" s="198">
        <f>SUM(T88:T91)</f>
        <v>1.225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80</v>
      </c>
      <c r="AT87" s="200" t="s">
        <v>71</v>
      </c>
      <c r="AU87" s="200" t="s">
        <v>80</v>
      </c>
      <c r="AY87" s="199" t="s">
        <v>121</v>
      </c>
      <c r="BK87" s="201">
        <f>SUM(BK88:BK91)</f>
        <v>0</v>
      </c>
    </row>
    <row r="88" spans="1:65" s="2" customFormat="1" ht="16.5" customHeight="1">
      <c r="A88" s="37"/>
      <c r="B88" s="38"/>
      <c r="C88" s="204" t="s">
        <v>80</v>
      </c>
      <c r="D88" s="204" t="s">
        <v>123</v>
      </c>
      <c r="E88" s="205" t="s">
        <v>124</v>
      </c>
      <c r="F88" s="206" t="s">
        <v>125</v>
      </c>
      <c r="G88" s="207" t="s">
        <v>126</v>
      </c>
      <c r="H88" s="208">
        <v>12.5</v>
      </c>
      <c r="I88" s="209"/>
      <c r="J88" s="210">
        <f>ROUND(I88*H88,2)</f>
        <v>0</v>
      </c>
      <c r="K88" s="211"/>
      <c r="L88" s="43"/>
      <c r="M88" s="212" t="s">
        <v>19</v>
      </c>
      <c r="N88" s="213" t="s">
        <v>43</v>
      </c>
      <c r="O88" s="83"/>
      <c r="P88" s="214">
        <f>O88*H88</f>
        <v>0</v>
      </c>
      <c r="Q88" s="214">
        <v>0</v>
      </c>
      <c r="R88" s="214">
        <f>Q88*H88</f>
        <v>0</v>
      </c>
      <c r="S88" s="214">
        <v>0.098</v>
      </c>
      <c r="T88" s="215">
        <f>S88*H88</f>
        <v>1.225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6" t="s">
        <v>127</v>
      </c>
      <c r="AT88" s="216" t="s">
        <v>123</v>
      </c>
      <c r="AU88" s="216" t="s">
        <v>83</v>
      </c>
      <c r="AY88" s="16" t="s">
        <v>121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6" t="s">
        <v>80</v>
      </c>
      <c r="BK88" s="217">
        <f>ROUND(I88*H88,2)</f>
        <v>0</v>
      </c>
      <c r="BL88" s="16" t="s">
        <v>127</v>
      </c>
      <c r="BM88" s="216" t="s">
        <v>128</v>
      </c>
    </row>
    <row r="89" spans="1:47" s="2" customFormat="1" ht="12">
      <c r="A89" s="37"/>
      <c r="B89" s="38"/>
      <c r="C89" s="39"/>
      <c r="D89" s="218" t="s">
        <v>129</v>
      </c>
      <c r="E89" s="39"/>
      <c r="F89" s="219" t="s">
        <v>130</v>
      </c>
      <c r="G89" s="39"/>
      <c r="H89" s="39"/>
      <c r="I89" s="220"/>
      <c r="J89" s="39"/>
      <c r="K89" s="39"/>
      <c r="L89" s="43"/>
      <c r="M89" s="221"/>
      <c r="N89" s="222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129</v>
      </c>
      <c r="AU89" s="16" t="s">
        <v>83</v>
      </c>
    </row>
    <row r="90" spans="1:47" s="2" customFormat="1" ht="12">
      <c r="A90" s="37"/>
      <c r="B90" s="38"/>
      <c r="C90" s="39"/>
      <c r="D90" s="223" t="s">
        <v>131</v>
      </c>
      <c r="E90" s="39"/>
      <c r="F90" s="224" t="s">
        <v>132</v>
      </c>
      <c r="G90" s="39"/>
      <c r="H90" s="39"/>
      <c r="I90" s="220"/>
      <c r="J90" s="39"/>
      <c r="K90" s="39"/>
      <c r="L90" s="43"/>
      <c r="M90" s="221"/>
      <c r="N90" s="222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131</v>
      </c>
      <c r="AU90" s="16" t="s">
        <v>83</v>
      </c>
    </row>
    <row r="91" spans="1:51" s="13" customFormat="1" ht="12">
      <c r="A91" s="13"/>
      <c r="B91" s="225"/>
      <c r="C91" s="226"/>
      <c r="D91" s="218" t="s">
        <v>133</v>
      </c>
      <c r="E91" s="227" t="s">
        <v>19</v>
      </c>
      <c r="F91" s="228" t="s">
        <v>134</v>
      </c>
      <c r="G91" s="226"/>
      <c r="H91" s="229">
        <v>12.5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133</v>
      </c>
      <c r="AU91" s="235" t="s">
        <v>83</v>
      </c>
      <c r="AV91" s="13" t="s">
        <v>83</v>
      </c>
      <c r="AW91" s="13" t="s">
        <v>32</v>
      </c>
      <c r="AX91" s="13" t="s">
        <v>80</v>
      </c>
      <c r="AY91" s="235" t="s">
        <v>121</v>
      </c>
    </row>
    <row r="92" spans="1:63" s="12" customFormat="1" ht="22.8" customHeight="1">
      <c r="A92" s="12"/>
      <c r="B92" s="188"/>
      <c r="C92" s="189"/>
      <c r="D92" s="190" t="s">
        <v>71</v>
      </c>
      <c r="E92" s="202" t="s">
        <v>135</v>
      </c>
      <c r="F92" s="202" t="s">
        <v>136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SUM(P93:P110)</f>
        <v>0</v>
      </c>
      <c r="Q92" s="196"/>
      <c r="R92" s="197">
        <f>SUM(R93:R110)</f>
        <v>47.1306</v>
      </c>
      <c r="S92" s="196"/>
      <c r="T92" s="198">
        <f>SUM(T93:T110)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80</v>
      </c>
      <c r="AT92" s="200" t="s">
        <v>71</v>
      </c>
      <c r="AU92" s="200" t="s">
        <v>80</v>
      </c>
      <c r="AY92" s="199" t="s">
        <v>121</v>
      </c>
      <c r="BK92" s="201">
        <f>SUM(BK93:BK110)</f>
        <v>0</v>
      </c>
    </row>
    <row r="93" spans="1:65" s="2" customFormat="1" ht="16.5" customHeight="1">
      <c r="A93" s="37"/>
      <c r="B93" s="38"/>
      <c r="C93" s="204" t="s">
        <v>83</v>
      </c>
      <c r="D93" s="204" t="s">
        <v>123</v>
      </c>
      <c r="E93" s="205" t="s">
        <v>137</v>
      </c>
      <c r="F93" s="206" t="s">
        <v>138</v>
      </c>
      <c r="G93" s="207" t="s">
        <v>126</v>
      </c>
      <c r="H93" s="208">
        <v>12.5</v>
      </c>
      <c r="I93" s="209"/>
      <c r="J93" s="210">
        <f>ROUND(I93*H93,2)</f>
        <v>0</v>
      </c>
      <c r="K93" s="211"/>
      <c r="L93" s="43"/>
      <c r="M93" s="212" t="s">
        <v>19</v>
      </c>
      <c r="N93" s="213" t="s">
        <v>43</v>
      </c>
      <c r="O93" s="83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6" t="s">
        <v>127</v>
      </c>
      <c r="AT93" s="216" t="s">
        <v>123</v>
      </c>
      <c r="AU93" s="216" t="s">
        <v>83</v>
      </c>
      <c r="AY93" s="16" t="s">
        <v>121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6" t="s">
        <v>80</v>
      </c>
      <c r="BK93" s="217">
        <f>ROUND(I93*H93,2)</f>
        <v>0</v>
      </c>
      <c r="BL93" s="16" t="s">
        <v>127</v>
      </c>
      <c r="BM93" s="216" t="s">
        <v>139</v>
      </c>
    </row>
    <row r="94" spans="1:47" s="2" customFormat="1" ht="12">
      <c r="A94" s="37"/>
      <c r="B94" s="38"/>
      <c r="C94" s="39"/>
      <c r="D94" s="218" t="s">
        <v>129</v>
      </c>
      <c r="E94" s="39"/>
      <c r="F94" s="219" t="s">
        <v>140</v>
      </c>
      <c r="G94" s="39"/>
      <c r="H94" s="39"/>
      <c r="I94" s="220"/>
      <c r="J94" s="39"/>
      <c r="K94" s="39"/>
      <c r="L94" s="43"/>
      <c r="M94" s="221"/>
      <c r="N94" s="222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129</v>
      </c>
      <c r="AU94" s="16" t="s">
        <v>83</v>
      </c>
    </row>
    <row r="95" spans="1:47" s="2" customFormat="1" ht="12">
      <c r="A95" s="37"/>
      <c r="B95" s="38"/>
      <c r="C95" s="39"/>
      <c r="D95" s="223" t="s">
        <v>131</v>
      </c>
      <c r="E95" s="39"/>
      <c r="F95" s="224" t="s">
        <v>141</v>
      </c>
      <c r="G95" s="39"/>
      <c r="H95" s="39"/>
      <c r="I95" s="220"/>
      <c r="J95" s="39"/>
      <c r="K95" s="39"/>
      <c r="L95" s="43"/>
      <c r="M95" s="221"/>
      <c r="N95" s="222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131</v>
      </c>
      <c r="AU95" s="16" t="s">
        <v>83</v>
      </c>
    </row>
    <row r="96" spans="1:51" s="13" customFormat="1" ht="12">
      <c r="A96" s="13"/>
      <c r="B96" s="225"/>
      <c r="C96" s="226"/>
      <c r="D96" s="218" t="s">
        <v>133</v>
      </c>
      <c r="E96" s="227" t="s">
        <v>19</v>
      </c>
      <c r="F96" s="228" t="s">
        <v>134</v>
      </c>
      <c r="G96" s="226"/>
      <c r="H96" s="229">
        <v>12.5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133</v>
      </c>
      <c r="AU96" s="235" t="s">
        <v>83</v>
      </c>
      <c r="AV96" s="13" t="s">
        <v>83</v>
      </c>
      <c r="AW96" s="13" t="s">
        <v>32</v>
      </c>
      <c r="AX96" s="13" t="s">
        <v>80</v>
      </c>
      <c r="AY96" s="235" t="s">
        <v>121</v>
      </c>
    </row>
    <row r="97" spans="1:65" s="2" customFormat="1" ht="16.5" customHeight="1">
      <c r="A97" s="37"/>
      <c r="B97" s="38"/>
      <c r="C97" s="204" t="s">
        <v>142</v>
      </c>
      <c r="D97" s="204" t="s">
        <v>123</v>
      </c>
      <c r="E97" s="205" t="s">
        <v>143</v>
      </c>
      <c r="F97" s="206" t="s">
        <v>144</v>
      </c>
      <c r="G97" s="207" t="s">
        <v>126</v>
      </c>
      <c r="H97" s="208">
        <v>12.5</v>
      </c>
      <c r="I97" s="209"/>
      <c r="J97" s="210">
        <f>ROUND(I97*H97,2)</f>
        <v>0</v>
      </c>
      <c r="K97" s="211"/>
      <c r="L97" s="43"/>
      <c r="M97" s="212" t="s">
        <v>19</v>
      </c>
      <c r="N97" s="213" t="s">
        <v>43</v>
      </c>
      <c r="O97" s="83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6" t="s">
        <v>127</v>
      </c>
      <c r="AT97" s="216" t="s">
        <v>123</v>
      </c>
      <c r="AU97" s="216" t="s">
        <v>83</v>
      </c>
      <c r="AY97" s="16" t="s">
        <v>121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6" t="s">
        <v>80</v>
      </c>
      <c r="BK97" s="217">
        <f>ROUND(I97*H97,2)</f>
        <v>0</v>
      </c>
      <c r="BL97" s="16" t="s">
        <v>127</v>
      </c>
      <c r="BM97" s="216" t="s">
        <v>145</v>
      </c>
    </row>
    <row r="98" spans="1:47" s="2" customFormat="1" ht="12">
      <c r="A98" s="37"/>
      <c r="B98" s="38"/>
      <c r="C98" s="39"/>
      <c r="D98" s="218" t="s">
        <v>129</v>
      </c>
      <c r="E98" s="39"/>
      <c r="F98" s="219" t="s">
        <v>146</v>
      </c>
      <c r="G98" s="39"/>
      <c r="H98" s="39"/>
      <c r="I98" s="220"/>
      <c r="J98" s="39"/>
      <c r="K98" s="39"/>
      <c r="L98" s="43"/>
      <c r="M98" s="221"/>
      <c r="N98" s="222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129</v>
      </c>
      <c r="AU98" s="16" t="s">
        <v>83</v>
      </c>
    </row>
    <row r="99" spans="1:47" s="2" customFormat="1" ht="12">
      <c r="A99" s="37"/>
      <c r="B99" s="38"/>
      <c r="C99" s="39"/>
      <c r="D99" s="223" t="s">
        <v>131</v>
      </c>
      <c r="E99" s="39"/>
      <c r="F99" s="224" t="s">
        <v>147</v>
      </c>
      <c r="G99" s="39"/>
      <c r="H99" s="39"/>
      <c r="I99" s="220"/>
      <c r="J99" s="39"/>
      <c r="K99" s="39"/>
      <c r="L99" s="43"/>
      <c r="M99" s="221"/>
      <c r="N99" s="222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131</v>
      </c>
      <c r="AU99" s="16" t="s">
        <v>83</v>
      </c>
    </row>
    <row r="100" spans="1:51" s="13" customFormat="1" ht="12">
      <c r="A100" s="13"/>
      <c r="B100" s="225"/>
      <c r="C100" s="226"/>
      <c r="D100" s="218" t="s">
        <v>133</v>
      </c>
      <c r="E100" s="227" t="s">
        <v>19</v>
      </c>
      <c r="F100" s="228" t="s">
        <v>134</v>
      </c>
      <c r="G100" s="226"/>
      <c r="H100" s="229">
        <v>12.5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133</v>
      </c>
      <c r="AU100" s="235" t="s">
        <v>83</v>
      </c>
      <c r="AV100" s="13" t="s">
        <v>83</v>
      </c>
      <c r="AW100" s="13" t="s">
        <v>32</v>
      </c>
      <c r="AX100" s="13" t="s">
        <v>80</v>
      </c>
      <c r="AY100" s="235" t="s">
        <v>121</v>
      </c>
    </row>
    <row r="101" spans="1:65" s="2" customFormat="1" ht="16.5" customHeight="1">
      <c r="A101" s="37"/>
      <c r="B101" s="38"/>
      <c r="C101" s="204" t="s">
        <v>127</v>
      </c>
      <c r="D101" s="204" t="s">
        <v>123</v>
      </c>
      <c r="E101" s="205" t="s">
        <v>148</v>
      </c>
      <c r="F101" s="206" t="s">
        <v>149</v>
      </c>
      <c r="G101" s="207" t="s">
        <v>126</v>
      </c>
      <c r="H101" s="208">
        <v>858</v>
      </c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43</v>
      </c>
      <c r="O101" s="83"/>
      <c r="P101" s="214">
        <f>O101*H101</f>
        <v>0</v>
      </c>
      <c r="Q101" s="214">
        <v>0.02442</v>
      </c>
      <c r="R101" s="214">
        <f>Q101*H101</f>
        <v>20.952360000000002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127</v>
      </c>
      <c r="AT101" s="216" t="s">
        <v>123</v>
      </c>
      <c r="AU101" s="216" t="s">
        <v>83</v>
      </c>
      <c r="AY101" s="16" t="s">
        <v>121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80</v>
      </c>
      <c r="BK101" s="217">
        <f>ROUND(I101*H101,2)</f>
        <v>0</v>
      </c>
      <c r="BL101" s="16" t="s">
        <v>127</v>
      </c>
      <c r="BM101" s="216" t="s">
        <v>150</v>
      </c>
    </row>
    <row r="102" spans="1:47" s="2" customFormat="1" ht="12">
      <c r="A102" s="37"/>
      <c r="B102" s="38"/>
      <c r="C102" s="39"/>
      <c r="D102" s="218" t="s">
        <v>129</v>
      </c>
      <c r="E102" s="39"/>
      <c r="F102" s="219" t="s">
        <v>149</v>
      </c>
      <c r="G102" s="39"/>
      <c r="H102" s="39"/>
      <c r="I102" s="220"/>
      <c r="J102" s="39"/>
      <c r="K102" s="39"/>
      <c r="L102" s="43"/>
      <c r="M102" s="221"/>
      <c r="N102" s="222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129</v>
      </c>
      <c r="AU102" s="16" t="s">
        <v>83</v>
      </c>
    </row>
    <row r="103" spans="1:51" s="13" customFormat="1" ht="12">
      <c r="A103" s="13"/>
      <c r="B103" s="225"/>
      <c r="C103" s="226"/>
      <c r="D103" s="218" t="s">
        <v>133</v>
      </c>
      <c r="E103" s="227" t="s">
        <v>19</v>
      </c>
      <c r="F103" s="228" t="s">
        <v>151</v>
      </c>
      <c r="G103" s="226"/>
      <c r="H103" s="229">
        <v>858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133</v>
      </c>
      <c r="AU103" s="235" t="s">
        <v>83</v>
      </c>
      <c r="AV103" s="13" t="s">
        <v>83</v>
      </c>
      <c r="AW103" s="13" t="s">
        <v>32</v>
      </c>
      <c r="AX103" s="13" t="s">
        <v>80</v>
      </c>
      <c r="AY103" s="235" t="s">
        <v>121</v>
      </c>
    </row>
    <row r="104" spans="1:65" s="2" customFormat="1" ht="24.15" customHeight="1">
      <c r="A104" s="37"/>
      <c r="B104" s="38"/>
      <c r="C104" s="204" t="s">
        <v>135</v>
      </c>
      <c r="D104" s="204" t="s">
        <v>123</v>
      </c>
      <c r="E104" s="205" t="s">
        <v>152</v>
      </c>
      <c r="F104" s="206" t="s">
        <v>153</v>
      </c>
      <c r="G104" s="207" t="s">
        <v>126</v>
      </c>
      <c r="H104" s="208">
        <v>858</v>
      </c>
      <c r="I104" s="209"/>
      <c r="J104" s="210">
        <f>ROUND(I104*H104,2)</f>
        <v>0</v>
      </c>
      <c r="K104" s="211"/>
      <c r="L104" s="43"/>
      <c r="M104" s="212" t="s">
        <v>19</v>
      </c>
      <c r="N104" s="213" t="s">
        <v>43</v>
      </c>
      <c r="O104" s="83"/>
      <c r="P104" s="214">
        <f>O104*H104</f>
        <v>0</v>
      </c>
      <c r="Q104" s="214">
        <v>0.02442</v>
      </c>
      <c r="R104" s="214">
        <f>Q104*H104</f>
        <v>20.952360000000002</v>
      </c>
      <c r="S104" s="214">
        <v>0</v>
      </c>
      <c r="T104" s="21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6" t="s">
        <v>127</v>
      </c>
      <c r="AT104" s="216" t="s">
        <v>123</v>
      </c>
      <c r="AU104" s="216" t="s">
        <v>83</v>
      </c>
      <c r="AY104" s="16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6" t="s">
        <v>80</v>
      </c>
      <c r="BK104" s="217">
        <f>ROUND(I104*H104,2)</f>
        <v>0</v>
      </c>
      <c r="BL104" s="16" t="s">
        <v>127</v>
      </c>
      <c r="BM104" s="216" t="s">
        <v>154</v>
      </c>
    </row>
    <row r="105" spans="1:47" s="2" customFormat="1" ht="12">
      <c r="A105" s="37"/>
      <c r="B105" s="38"/>
      <c r="C105" s="39"/>
      <c r="D105" s="218" t="s">
        <v>129</v>
      </c>
      <c r="E105" s="39"/>
      <c r="F105" s="219" t="s">
        <v>155</v>
      </c>
      <c r="G105" s="39"/>
      <c r="H105" s="39"/>
      <c r="I105" s="220"/>
      <c r="J105" s="39"/>
      <c r="K105" s="39"/>
      <c r="L105" s="43"/>
      <c r="M105" s="221"/>
      <c r="N105" s="222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129</v>
      </c>
      <c r="AU105" s="16" t="s">
        <v>83</v>
      </c>
    </row>
    <row r="106" spans="1:47" s="2" customFormat="1" ht="12">
      <c r="A106" s="37"/>
      <c r="B106" s="38"/>
      <c r="C106" s="39"/>
      <c r="D106" s="218" t="s">
        <v>156</v>
      </c>
      <c r="E106" s="39"/>
      <c r="F106" s="236" t="s">
        <v>157</v>
      </c>
      <c r="G106" s="39"/>
      <c r="H106" s="39"/>
      <c r="I106" s="220"/>
      <c r="J106" s="39"/>
      <c r="K106" s="39"/>
      <c r="L106" s="43"/>
      <c r="M106" s="221"/>
      <c r="N106" s="222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156</v>
      </c>
      <c r="AU106" s="16" t="s">
        <v>83</v>
      </c>
    </row>
    <row r="107" spans="1:51" s="13" customFormat="1" ht="12">
      <c r="A107" s="13"/>
      <c r="B107" s="225"/>
      <c r="C107" s="226"/>
      <c r="D107" s="218" t="s">
        <v>133</v>
      </c>
      <c r="E107" s="227" t="s">
        <v>19</v>
      </c>
      <c r="F107" s="228" t="s">
        <v>151</v>
      </c>
      <c r="G107" s="226"/>
      <c r="H107" s="229">
        <v>858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133</v>
      </c>
      <c r="AU107" s="235" t="s">
        <v>83</v>
      </c>
      <c r="AV107" s="13" t="s">
        <v>83</v>
      </c>
      <c r="AW107" s="13" t="s">
        <v>32</v>
      </c>
      <c r="AX107" s="13" t="s">
        <v>80</v>
      </c>
      <c r="AY107" s="235" t="s">
        <v>121</v>
      </c>
    </row>
    <row r="108" spans="1:65" s="2" customFormat="1" ht="16.5" customHeight="1">
      <c r="A108" s="37"/>
      <c r="B108" s="38"/>
      <c r="C108" s="204" t="s">
        <v>158</v>
      </c>
      <c r="D108" s="204" t="s">
        <v>123</v>
      </c>
      <c r="E108" s="205" t="s">
        <v>159</v>
      </c>
      <c r="F108" s="206" t="s">
        <v>160</v>
      </c>
      <c r="G108" s="207" t="s">
        <v>161</v>
      </c>
      <c r="H108" s="208">
        <v>214</v>
      </c>
      <c r="I108" s="209"/>
      <c r="J108" s="210">
        <f>ROUND(I108*H108,2)</f>
        <v>0</v>
      </c>
      <c r="K108" s="211"/>
      <c r="L108" s="43"/>
      <c r="M108" s="212" t="s">
        <v>19</v>
      </c>
      <c r="N108" s="213" t="s">
        <v>43</v>
      </c>
      <c r="O108" s="83"/>
      <c r="P108" s="214">
        <f>O108*H108</f>
        <v>0</v>
      </c>
      <c r="Q108" s="214">
        <v>0.02442</v>
      </c>
      <c r="R108" s="214">
        <f>Q108*H108</f>
        <v>5.22588</v>
      </c>
      <c r="S108" s="214">
        <v>0</v>
      </c>
      <c r="T108" s="215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6" t="s">
        <v>127</v>
      </c>
      <c r="AT108" s="216" t="s">
        <v>123</v>
      </c>
      <c r="AU108" s="216" t="s">
        <v>83</v>
      </c>
      <c r="AY108" s="16" t="s">
        <v>121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6" t="s">
        <v>80</v>
      </c>
      <c r="BK108" s="217">
        <f>ROUND(I108*H108,2)</f>
        <v>0</v>
      </c>
      <c r="BL108" s="16" t="s">
        <v>127</v>
      </c>
      <c r="BM108" s="216" t="s">
        <v>162</v>
      </c>
    </row>
    <row r="109" spans="1:47" s="2" customFormat="1" ht="12">
      <c r="A109" s="37"/>
      <c r="B109" s="38"/>
      <c r="C109" s="39"/>
      <c r="D109" s="218" t="s">
        <v>129</v>
      </c>
      <c r="E109" s="39"/>
      <c r="F109" s="219" t="s">
        <v>160</v>
      </c>
      <c r="G109" s="39"/>
      <c r="H109" s="39"/>
      <c r="I109" s="220"/>
      <c r="J109" s="39"/>
      <c r="K109" s="39"/>
      <c r="L109" s="43"/>
      <c r="M109" s="221"/>
      <c r="N109" s="222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129</v>
      </c>
      <c r="AU109" s="16" t="s">
        <v>83</v>
      </c>
    </row>
    <row r="110" spans="1:51" s="13" customFormat="1" ht="12">
      <c r="A110" s="13"/>
      <c r="B110" s="225"/>
      <c r="C110" s="226"/>
      <c r="D110" s="218" t="s">
        <v>133</v>
      </c>
      <c r="E110" s="227" t="s">
        <v>19</v>
      </c>
      <c r="F110" s="228" t="s">
        <v>163</v>
      </c>
      <c r="G110" s="226"/>
      <c r="H110" s="229">
        <v>214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133</v>
      </c>
      <c r="AU110" s="235" t="s">
        <v>83</v>
      </c>
      <c r="AV110" s="13" t="s">
        <v>83</v>
      </c>
      <c r="AW110" s="13" t="s">
        <v>32</v>
      </c>
      <c r="AX110" s="13" t="s">
        <v>80</v>
      </c>
      <c r="AY110" s="235" t="s">
        <v>121</v>
      </c>
    </row>
    <row r="111" spans="1:63" s="12" customFormat="1" ht="22.8" customHeight="1">
      <c r="A111" s="12"/>
      <c r="B111" s="188"/>
      <c r="C111" s="189"/>
      <c r="D111" s="190" t="s">
        <v>71</v>
      </c>
      <c r="E111" s="202" t="s">
        <v>164</v>
      </c>
      <c r="F111" s="202" t="s">
        <v>165</v>
      </c>
      <c r="G111" s="189"/>
      <c r="H111" s="189"/>
      <c r="I111" s="192"/>
      <c r="J111" s="203">
        <f>BK111</f>
        <v>0</v>
      </c>
      <c r="K111" s="189"/>
      <c r="L111" s="194"/>
      <c r="M111" s="195"/>
      <c r="N111" s="196"/>
      <c r="O111" s="196"/>
      <c r="P111" s="197">
        <f>P112+SUM(P113:P203)</f>
        <v>0</v>
      </c>
      <c r="Q111" s="196"/>
      <c r="R111" s="197">
        <f>R112+SUM(R113:R203)</f>
        <v>3.789</v>
      </c>
      <c r="S111" s="196"/>
      <c r="T111" s="198">
        <f>T112+SUM(T113:T203)</f>
        <v>22.124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9" t="s">
        <v>80</v>
      </c>
      <c r="AT111" s="200" t="s">
        <v>71</v>
      </c>
      <c r="AU111" s="200" t="s">
        <v>80</v>
      </c>
      <c r="AY111" s="199" t="s">
        <v>121</v>
      </c>
      <c r="BK111" s="201">
        <f>BK112+SUM(BK113:BK203)</f>
        <v>0</v>
      </c>
    </row>
    <row r="112" spans="1:65" s="2" customFormat="1" ht="16.5" customHeight="1">
      <c r="A112" s="37"/>
      <c r="B112" s="38"/>
      <c r="C112" s="204" t="s">
        <v>166</v>
      </c>
      <c r="D112" s="204" t="s">
        <v>123</v>
      </c>
      <c r="E112" s="205" t="s">
        <v>167</v>
      </c>
      <c r="F112" s="206" t="s">
        <v>168</v>
      </c>
      <c r="G112" s="207" t="s">
        <v>161</v>
      </c>
      <c r="H112" s="208">
        <v>25</v>
      </c>
      <c r="I112" s="209"/>
      <c r="J112" s="210">
        <f>ROUND(I112*H112,2)</f>
        <v>0</v>
      </c>
      <c r="K112" s="211"/>
      <c r="L112" s="43"/>
      <c r="M112" s="212" t="s">
        <v>19</v>
      </c>
      <c r="N112" s="213" t="s">
        <v>43</v>
      </c>
      <c r="O112" s="83"/>
      <c r="P112" s="214">
        <f>O112*H112</f>
        <v>0</v>
      </c>
      <c r="Q112" s="214">
        <v>0.1295</v>
      </c>
      <c r="R112" s="214">
        <f>Q112*H112</f>
        <v>3.2375000000000003</v>
      </c>
      <c r="S112" s="214">
        <v>0</v>
      </c>
      <c r="T112" s="215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6" t="s">
        <v>127</v>
      </c>
      <c r="AT112" s="216" t="s">
        <v>123</v>
      </c>
      <c r="AU112" s="216" t="s">
        <v>83</v>
      </c>
      <c r="AY112" s="16" t="s">
        <v>121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6" t="s">
        <v>80</v>
      </c>
      <c r="BK112" s="217">
        <f>ROUND(I112*H112,2)</f>
        <v>0</v>
      </c>
      <c r="BL112" s="16" t="s">
        <v>127</v>
      </c>
      <c r="BM112" s="216" t="s">
        <v>169</v>
      </c>
    </row>
    <row r="113" spans="1:47" s="2" customFormat="1" ht="12">
      <c r="A113" s="37"/>
      <c r="B113" s="38"/>
      <c r="C113" s="39"/>
      <c r="D113" s="218" t="s">
        <v>129</v>
      </c>
      <c r="E113" s="39"/>
      <c r="F113" s="219" t="s">
        <v>170</v>
      </c>
      <c r="G113" s="39"/>
      <c r="H113" s="39"/>
      <c r="I113" s="220"/>
      <c r="J113" s="39"/>
      <c r="K113" s="39"/>
      <c r="L113" s="43"/>
      <c r="M113" s="221"/>
      <c r="N113" s="222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129</v>
      </c>
      <c r="AU113" s="16" t="s">
        <v>83</v>
      </c>
    </row>
    <row r="114" spans="1:47" s="2" customFormat="1" ht="12">
      <c r="A114" s="37"/>
      <c r="B114" s="38"/>
      <c r="C114" s="39"/>
      <c r="D114" s="223" t="s">
        <v>131</v>
      </c>
      <c r="E114" s="39"/>
      <c r="F114" s="224" t="s">
        <v>171</v>
      </c>
      <c r="G114" s="39"/>
      <c r="H114" s="39"/>
      <c r="I114" s="220"/>
      <c r="J114" s="39"/>
      <c r="K114" s="39"/>
      <c r="L114" s="43"/>
      <c r="M114" s="221"/>
      <c r="N114" s="222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131</v>
      </c>
      <c r="AU114" s="16" t="s">
        <v>83</v>
      </c>
    </row>
    <row r="115" spans="1:47" s="2" customFormat="1" ht="12">
      <c r="A115" s="37"/>
      <c r="B115" s="38"/>
      <c r="C115" s="39"/>
      <c r="D115" s="218" t="s">
        <v>156</v>
      </c>
      <c r="E115" s="39"/>
      <c r="F115" s="236" t="s">
        <v>172</v>
      </c>
      <c r="G115" s="39"/>
      <c r="H115" s="39"/>
      <c r="I115" s="220"/>
      <c r="J115" s="39"/>
      <c r="K115" s="39"/>
      <c r="L115" s="43"/>
      <c r="M115" s="221"/>
      <c r="N115" s="222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156</v>
      </c>
      <c r="AU115" s="16" t="s">
        <v>83</v>
      </c>
    </row>
    <row r="116" spans="1:51" s="13" customFormat="1" ht="12">
      <c r="A116" s="13"/>
      <c r="B116" s="225"/>
      <c r="C116" s="226"/>
      <c r="D116" s="218" t="s">
        <v>133</v>
      </c>
      <c r="E116" s="227" t="s">
        <v>19</v>
      </c>
      <c r="F116" s="228" t="s">
        <v>173</v>
      </c>
      <c r="G116" s="226"/>
      <c r="H116" s="229">
        <v>25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133</v>
      </c>
      <c r="AU116" s="235" t="s">
        <v>83</v>
      </c>
      <c r="AV116" s="13" t="s">
        <v>83</v>
      </c>
      <c r="AW116" s="13" t="s">
        <v>32</v>
      </c>
      <c r="AX116" s="13" t="s">
        <v>80</v>
      </c>
      <c r="AY116" s="235" t="s">
        <v>121</v>
      </c>
    </row>
    <row r="117" spans="1:65" s="2" customFormat="1" ht="16.5" customHeight="1">
      <c r="A117" s="37"/>
      <c r="B117" s="38"/>
      <c r="C117" s="237" t="s">
        <v>174</v>
      </c>
      <c r="D117" s="237" t="s">
        <v>175</v>
      </c>
      <c r="E117" s="238" t="s">
        <v>176</v>
      </c>
      <c r="F117" s="239" t="s">
        <v>177</v>
      </c>
      <c r="G117" s="240" t="s">
        <v>161</v>
      </c>
      <c r="H117" s="241">
        <v>25</v>
      </c>
      <c r="I117" s="242"/>
      <c r="J117" s="243">
        <f>ROUND(I117*H117,2)</f>
        <v>0</v>
      </c>
      <c r="K117" s="244"/>
      <c r="L117" s="245"/>
      <c r="M117" s="246" t="s">
        <v>19</v>
      </c>
      <c r="N117" s="247" t="s">
        <v>43</v>
      </c>
      <c r="O117" s="83"/>
      <c r="P117" s="214">
        <f>O117*H117</f>
        <v>0</v>
      </c>
      <c r="Q117" s="214">
        <v>0.022</v>
      </c>
      <c r="R117" s="214">
        <f>Q117*H117</f>
        <v>0.5499999999999999</v>
      </c>
      <c r="S117" s="214">
        <v>0</v>
      </c>
      <c r="T117" s="215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6" t="s">
        <v>174</v>
      </c>
      <c r="AT117" s="216" t="s">
        <v>175</v>
      </c>
      <c r="AU117" s="216" t="s">
        <v>83</v>
      </c>
      <c r="AY117" s="16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6" t="s">
        <v>80</v>
      </c>
      <c r="BK117" s="217">
        <f>ROUND(I117*H117,2)</f>
        <v>0</v>
      </c>
      <c r="BL117" s="16" t="s">
        <v>127</v>
      </c>
      <c r="BM117" s="216" t="s">
        <v>178</v>
      </c>
    </row>
    <row r="118" spans="1:47" s="2" customFormat="1" ht="12">
      <c r="A118" s="37"/>
      <c r="B118" s="38"/>
      <c r="C118" s="39"/>
      <c r="D118" s="218" t="s">
        <v>129</v>
      </c>
      <c r="E118" s="39"/>
      <c r="F118" s="219" t="s">
        <v>179</v>
      </c>
      <c r="G118" s="39"/>
      <c r="H118" s="39"/>
      <c r="I118" s="220"/>
      <c r="J118" s="39"/>
      <c r="K118" s="39"/>
      <c r="L118" s="43"/>
      <c r="M118" s="221"/>
      <c r="N118" s="222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129</v>
      </c>
      <c r="AU118" s="16" t="s">
        <v>83</v>
      </c>
    </row>
    <row r="119" spans="1:47" s="2" customFormat="1" ht="12">
      <c r="A119" s="37"/>
      <c r="B119" s="38"/>
      <c r="C119" s="39"/>
      <c r="D119" s="218" t="s">
        <v>156</v>
      </c>
      <c r="E119" s="39"/>
      <c r="F119" s="236" t="s">
        <v>172</v>
      </c>
      <c r="G119" s="39"/>
      <c r="H119" s="39"/>
      <c r="I119" s="220"/>
      <c r="J119" s="39"/>
      <c r="K119" s="39"/>
      <c r="L119" s="43"/>
      <c r="M119" s="221"/>
      <c r="N119" s="222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156</v>
      </c>
      <c r="AU119" s="16" t="s">
        <v>83</v>
      </c>
    </row>
    <row r="120" spans="1:51" s="13" customFormat="1" ht="12">
      <c r="A120" s="13"/>
      <c r="B120" s="225"/>
      <c r="C120" s="226"/>
      <c r="D120" s="218" t="s">
        <v>133</v>
      </c>
      <c r="E120" s="227" t="s">
        <v>19</v>
      </c>
      <c r="F120" s="228" t="s">
        <v>173</v>
      </c>
      <c r="G120" s="226"/>
      <c r="H120" s="229">
        <v>25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133</v>
      </c>
      <c r="AU120" s="235" t="s">
        <v>83</v>
      </c>
      <c r="AV120" s="13" t="s">
        <v>83</v>
      </c>
      <c r="AW120" s="13" t="s">
        <v>32</v>
      </c>
      <c r="AX120" s="13" t="s">
        <v>80</v>
      </c>
      <c r="AY120" s="235" t="s">
        <v>121</v>
      </c>
    </row>
    <row r="121" spans="1:65" s="2" customFormat="1" ht="16.5" customHeight="1">
      <c r="A121" s="37"/>
      <c r="B121" s="38"/>
      <c r="C121" s="204" t="s">
        <v>164</v>
      </c>
      <c r="D121" s="204" t="s">
        <v>123</v>
      </c>
      <c r="E121" s="205" t="s">
        <v>180</v>
      </c>
      <c r="F121" s="206" t="s">
        <v>181</v>
      </c>
      <c r="G121" s="207" t="s">
        <v>161</v>
      </c>
      <c r="H121" s="208">
        <v>50</v>
      </c>
      <c r="I121" s="209"/>
      <c r="J121" s="210">
        <f>ROUND(I121*H121,2)</f>
        <v>0</v>
      </c>
      <c r="K121" s="211"/>
      <c r="L121" s="43"/>
      <c r="M121" s="212" t="s">
        <v>19</v>
      </c>
      <c r="N121" s="213" t="s">
        <v>43</v>
      </c>
      <c r="O121" s="83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6" t="s">
        <v>127</v>
      </c>
      <c r="AT121" s="216" t="s">
        <v>123</v>
      </c>
      <c r="AU121" s="216" t="s">
        <v>83</v>
      </c>
      <c r="AY121" s="16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6" t="s">
        <v>80</v>
      </c>
      <c r="BK121" s="217">
        <f>ROUND(I121*H121,2)</f>
        <v>0</v>
      </c>
      <c r="BL121" s="16" t="s">
        <v>127</v>
      </c>
      <c r="BM121" s="216" t="s">
        <v>182</v>
      </c>
    </row>
    <row r="122" spans="1:47" s="2" customFormat="1" ht="12">
      <c r="A122" s="37"/>
      <c r="B122" s="38"/>
      <c r="C122" s="39"/>
      <c r="D122" s="218" t="s">
        <v>129</v>
      </c>
      <c r="E122" s="39"/>
      <c r="F122" s="219" t="s">
        <v>183</v>
      </c>
      <c r="G122" s="39"/>
      <c r="H122" s="39"/>
      <c r="I122" s="220"/>
      <c r="J122" s="39"/>
      <c r="K122" s="39"/>
      <c r="L122" s="43"/>
      <c r="M122" s="221"/>
      <c r="N122" s="222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129</v>
      </c>
      <c r="AU122" s="16" t="s">
        <v>83</v>
      </c>
    </row>
    <row r="123" spans="1:47" s="2" customFormat="1" ht="12">
      <c r="A123" s="37"/>
      <c r="B123" s="38"/>
      <c r="C123" s="39"/>
      <c r="D123" s="223" t="s">
        <v>131</v>
      </c>
      <c r="E123" s="39"/>
      <c r="F123" s="224" t="s">
        <v>184</v>
      </c>
      <c r="G123" s="39"/>
      <c r="H123" s="39"/>
      <c r="I123" s="220"/>
      <c r="J123" s="39"/>
      <c r="K123" s="39"/>
      <c r="L123" s="43"/>
      <c r="M123" s="221"/>
      <c r="N123" s="222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131</v>
      </c>
      <c r="AU123" s="16" t="s">
        <v>83</v>
      </c>
    </row>
    <row r="124" spans="1:51" s="13" customFormat="1" ht="12">
      <c r="A124" s="13"/>
      <c r="B124" s="225"/>
      <c r="C124" s="226"/>
      <c r="D124" s="218" t="s">
        <v>133</v>
      </c>
      <c r="E124" s="227" t="s">
        <v>19</v>
      </c>
      <c r="F124" s="228" t="s">
        <v>185</v>
      </c>
      <c r="G124" s="226"/>
      <c r="H124" s="229">
        <v>50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133</v>
      </c>
      <c r="AU124" s="235" t="s">
        <v>83</v>
      </c>
      <c r="AV124" s="13" t="s">
        <v>83</v>
      </c>
      <c r="AW124" s="13" t="s">
        <v>32</v>
      </c>
      <c r="AX124" s="13" t="s">
        <v>80</v>
      </c>
      <c r="AY124" s="235" t="s">
        <v>121</v>
      </c>
    </row>
    <row r="125" spans="1:65" s="2" customFormat="1" ht="16.5" customHeight="1">
      <c r="A125" s="37"/>
      <c r="B125" s="38"/>
      <c r="C125" s="204" t="s">
        <v>186</v>
      </c>
      <c r="D125" s="204" t="s">
        <v>123</v>
      </c>
      <c r="E125" s="205" t="s">
        <v>187</v>
      </c>
      <c r="F125" s="206" t="s">
        <v>188</v>
      </c>
      <c r="G125" s="207" t="s">
        <v>161</v>
      </c>
      <c r="H125" s="208">
        <v>25</v>
      </c>
      <c r="I125" s="209"/>
      <c r="J125" s="210">
        <f>ROUND(I125*H125,2)</f>
        <v>0</v>
      </c>
      <c r="K125" s="211"/>
      <c r="L125" s="43"/>
      <c r="M125" s="212" t="s">
        <v>19</v>
      </c>
      <c r="N125" s="213" t="s">
        <v>43</v>
      </c>
      <c r="O125" s="83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6" t="s">
        <v>127</v>
      </c>
      <c r="AT125" s="216" t="s">
        <v>123</v>
      </c>
      <c r="AU125" s="216" t="s">
        <v>83</v>
      </c>
      <c r="AY125" s="16" t="s">
        <v>121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6" t="s">
        <v>80</v>
      </c>
      <c r="BK125" s="217">
        <f>ROUND(I125*H125,2)</f>
        <v>0</v>
      </c>
      <c r="BL125" s="16" t="s">
        <v>127</v>
      </c>
      <c r="BM125" s="216" t="s">
        <v>189</v>
      </c>
    </row>
    <row r="126" spans="1:47" s="2" customFormat="1" ht="12">
      <c r="A126" s="37"/>
      <c r="B126" s="38"/>
      <c r="C126" s="39"/>
      <c r="D126" s="218" t="s">
        <v>129</v>
      </c>
      <c r="E126" s="39"/>
      <c r="F126" s="219" t="s">
        <v>190</v>
      </c>
      <c r="G126" s="39"/>
      <c r="H126" s="39"/>
      <c r="I126" s="220"/>
      <c r="J126" s="39"/>
      <c r="K126" s="39"/>
      <c r="L126" s="43"/>
      <c r="M126" s="221"/>
      <c r="N126" s="222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129</v>
      </c>
      <c r="AU126" s="16" t="s">
        <v>83</v>
      </c>
    </row>
    <row r="127" spans="1:47" s="2" customFormat="1" ht="12">
      <c r="A127" s="37"/>
      <c r="B127" s="38"/>
      <c r="C127" s="39"/>
      <c r="D127" s="223" t="s">
        <v>131</v>
      </c>
      <c r="E127" s="39"/>
      <c r="F127" s="224" t="s">
        <v>191</v>
      </c>
      <c r="G127" s="39"/>
      <c r="H127" s="39"/>
      <c r="I127" s="220"/>
      <c r="J127" s="39"/>
      <c r="K127" s="39"/>
      <c r="L127" s="43"/>
      <c r="M127" s="221"/>
      <c r="N127" s="222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131</v>
      </c>
      <c r="AU127" s="16" t="s">
        <v>83</v>
      </c>
    </row>
    <row r="128" spans="1:47" s="2" customFormat="1" ht="12">
      <c r="A128" s="37"/>
      <c r="B128" s="38"/>
      <c r="C128" s="39"/>
      <c r="D128" s="218" t="s">
        <v>156</v>
      </c>
      <c r="E128" s="39"/>
      <c r="F128" s="236" t="s">
        <v>192</v>
      </c>
      <c r="G128" s="39"/>
      <c r="H128" s="39"/>
      <c r="I128" s="220"/>
      <c r="J128" s="39"/>
      <c r="K128" s="39"/>
      <c r="L128" s="43"/>
      <c r="M128" s="221"/>
      <c r="N128" s="222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156</v>
      </c>
      <c r="AU128" s="16" t="s">
        <v>83</v>
      </c>
    </row>
    <row r="129" spans="1:51" s="13" customFormat="1" ht="12">
      <c r="A129" s="13"/>
      <c r="B129" s="225"/>
      <c r="C129" s="226"/>
      <c r="D129" s="218" t="s">
        <v>133</v>
      </c>
      <c r="E129" s="227" t="s">
        <v>19</v>
      </c>
      <c r="F129" s="228" t="s">
        <v>173</v>
      </c>
      <c r="G129" s="226"/>
      <c r="H129" s="229">
        <v>25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133</v>
      </c>
      <c r="AU129" s="235" t="s">
        <v>83</v>
      </c>
      <c r="AV129" s="13" t="s">
        <v>83</v>
      </c>
      <c r="AW129" s="13" t="s">
        <v>32</v>
      </c>
      <c r="AX129" s="13" t="s">
        <v>80</v>
      </c>
      <c r="AY129" s="235" t="s">
        <v>121</v>
      </c>
    </row>
    <row r="130" spans="1:65" s="2" customFormat="1" ht="16.5" customHeight="1">
      <c r="A130" s="37"/>
      <c r="B130" s="38"/>
      <c r="C130" s="204" t="s">
        <v>193</v>
      </c>
      <c r="D130" s="204" t="s">
        <v>123</v>
      </c>
      <c r="E130" s="205" t="s">
        <v>194</v>
      </c>
      <c r="F130" s="206" t="s">
        <v>195</v>
      </c>
      <c r="G130" s="207" t="s">
        <v>161</v>
      </c>
      <c r="H130" s="208">
        <v>25</v>
      </c>
      <c r="I130" s="209"/>
      <c r="J130" s="210">
        <f>ROUND(I130*H130,2)</f>
        <v>0</v>
      </c>
      <c r="K130" s="211"/>
      <c r="L130" s="43"/>
      <c r="M130" s="212" t="s">
        <v>19</v>
      </c>
      <c r="N130" s="213" t="s">
        <v>43</v>
      </c>
      <c r="O130" s="83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6" t="s">
        <v>127</v>
      </c>
      <c r="AT130" s="216" t="s">
        <v>123</v>
      </c>
      <c r="AU130" s="216" t="s">
        <v>83</v>
      </c>
      <c r="AY130" s="16" t="s">
        <v>121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6" t="s">
        <v>80</v>
      </c>
      <c r="BK130" s="217">
        <f>ROUND(I130*H130,2)</f>
        <v>0</v>
      </c>
      <c r="BL130" s="16" t="s">
        <v>127</v>
      </c>
      <c r="BM130" s="216" t="s">
        <v>196</v>
      </c>
    </row>
    <row r="131" spans="1:47" s="2" customFormat="1" ht="12">
      <c r="A131" s="37"/>
      <c r="B131" s="38"/>
      <c r="C131" s="39"/>
      <c r="D131" s="218" t="s">
        <v>129</v>
      </c>
      <c r="E131" s="39"/>
      <c r="F131" s="219" t="s">
        <v>197</v>
      </c>
      <c r="G131" s="39"/>
      <c r="H131" s="39"/>
      <c r="I131" s="220"/>
      <c r="J131" s="39"/>
      <c r="K131" s="39"/>
      <c r="L131" s="43"/>
      <c r="M131" s="221"/>
      <c r="N131" s="222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129</v>
      </c>
      <c r="AU131" s="16" t="s">
        <v>83</v>
      </c>
    </row>
    <row r="132" spans="1:47" s="2" customFormat="1" ht="12">
      <c r="A132" s="37"/>
      <c r="B132" s="38"/>
      <c r="C132" s="39"/>
      <c r="D132" s="223" t="s">
        <v>131</v>
      </c>
      <c r="E132" s="39"/>
      <c r="F132" s="224" t="s">
        <v>198</v>
      </c>
      <c r="G132" s="39"/>
      <c r="H132" s="39"/>
      <c r="I132" s="220"/>
      <c r="J132" s="39"/>
      <c r="K132" s="39"/>
      <c r="L132" s="43"/>
      <c r="M132" s="221"/>
      <c r="N132" s="222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131</v>
      </c>
      <c r="AU132" s="16" t="s">
        <v>83</v>
      </c>
    </row>
    <row r="133" spans="1:51" s="13" customFormat="1" ht="12">
      <c r="A133" s="13"/>
      <c r="B133" s="225"/>
      <c r="C133" s="226"/>
      <c r="D133" s="218" t="s">
        <v>133</v>
      </c>
      <c r="E133" s="227" t="s">
        <v>19</v>
      </c>
      <c r="F133" s="228" t="s">
        <v>173</v>
      </c>
      <c r="G133" s="226"/>
      <c r="H133" s="229">
        <v>25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133</v>
      </c>
      <c r="AU133" s="235" t="s">
        <v>83</v>
      </c>
      <c r="AV133" s="13" t="s">
        <v>83</v>
      </c>
      <c r="AW133" s="13" t="s">
        <v>32</v>
      </c>
      <c r="AX133" s="13" t="s">
        <v>80</v>
      </c>
      <c r="AY133" s="235" t="s">
        <v>121</v>
      </c>
    </row>
    <row r="134" spans="1:65" s="2" customFormat="1" ht="16.5" customHeight="1">
      <c r="A134" s="37"/>
      <c r="B134" s="38"/>
      <c r="C134" s="204" t="s">
        <v>199</v>
      </c>
      <c r="D134" s="204" t="s">
        <v>123</v>
      </c>
      <c r="E134" s="205" t="s">
        <v>200</v>
      </c>
      <c r="F134" s="206" t="s">
        <v>201</v>
      </c>
      <c r="G134" s="207" t="s">
        <v>161</v>
      </c>
      <c r="H134" s="208">
        <v>25</v>
      </c>
      <c r="I134" s="209"/>
      <c r="J134" s="210">
        <f>ROUND(I134*H134,2)</f>
        <v>0</v>
      </c>
      <c r="K134" s="211"/>
      <c r="L134" s="43"/>
      <c r="M134" s="212" t="s">
        <v>19</v>
      </c>
      <c r="N134" s="213" t="s">
        <v>43</v>
      </c>
      <c r="O134" s="83"/>
      <c r="P134" s="214">
        <f>O134*H134</f>
        <v>0</v>
      </c>
      <c r="Q134" s="214">
        <v>6E-05</v>
      </c>
      <c r="R134" s="214">
        <f>Q134*H134</f>
        <v>0.0015</v>
      </c>
      <c r="S134" s="214">
        <v>0</v>
      </c>
      <c r="T134" s="215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16" t="s">
        <v>127</v>
      </c>
      <c r="AT134" s="216" t="s">
        <v>123</v>
      </c>
      <c r="AU134" s="216" t="s">
        <v>83</v>
      </c>
      <c r="AY134" s="16" t="s">
        <v>121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6" t="s">
        <v>80</v>
      </c>
      <c r="BK134" s="217">
        <f>ROUND(I134*H134,2)</f>
        <v>0</v>
      </c>
      <c r="BL134" s="16" t="s">
        <v>127</v>
      </c>
      <c r="BM134" s="216" t="s">
        <v>202</v>
      </c>
    </row>
    <row r="135" spans="1:47" s="2" customFormat="1" ht="12">
      <c r="A135" s="37"/>
      <c r="B135" s="38"/>
      <c r="C135" s="39"/>
      <c r="D135" s="218" t="s">
        <v>129</v>
      </c>
      <c r="E135" s="39"/>
      <c r="F135" s="219" t="s">
        <v>203</v>
      </c>
      <c r="G135" s="39"/>
      <c r="H135" s="39"/>
      <c r="I135" s="220"/>
      <c r="J135" s="39"/>
      <c r="K135" s="39"/>
      <c r="L135" s="43"/>
      <c r="M135" s="221"/>
      <c r="N135" s="222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129</v>
      </c>
      <c r="AU135" s="16" t="s">
        <v>83</v>
      </c>
    </row>
    <row r="136" spans="1:47" s="2" customFormat="1" ht="12">
      <c r="A136" s="37"/>
      <c r="B136" s="38"/>
      <c r="C136" s="39"/>
      <c r="D136" s="223" t="s">
        <v>131</v>
      </c>
      <c r="E136" s="39"/>
      <c r="F136" s="224" t="s">
        <v>204</v>
      </c>
      <c r="G136" s="39"/>
      <c r="H136" s="39"/>
      <c r="I136" s="220"/>
      <c r="J136" s="39"/>
      <c r="K136" s="39"/>
      <c r="L136" s="43"/>
      <c r="M136" s="221"/>
      <c r="N136" s="222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131</v>
      </c>
      <c r="AU136" s="16" t="s">
        <v>83</v>
      </c>
    </row>
    <row r="137" spans="1:51" s="13" customFormat="1" ht="12">
      <c r="A137" s="13"/>
      <c r="B137" s="225"/>
      <c r="C137" s="226"/>
      <c r="D137" s="218" t="s">
        <v>133</v>
      </c>
      <c r="E137" s="227" t="s">
        <v>19</v>
      </c>
      <c r="F137" s="228" t="s">
        <v>173</v>
      </c>
      <c r="G137" s="226"/>
      <c r="H137" s="229">
        <v>25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133</v>
      </c>
      <c r="AU137" s="235" t="s">
        <v>83</v>
      </c>
      <c r="AV137" s="13" t="s">
        <v>83</v>
      </c>
      <c r="AW137" s="13" t="s">
        <v>32</v>
      </c>
      <c r="AX137" s="13" t="s">
        <v>72</v>
      </c>
      <c r="AY137" s="235" t="s">
        <v>121</v>
      </c>
    </row>
    <row r="138" spans="1:65" s="2" customFormat="1" ht="16.5" customHeight="1">
      <c r="A138" s="37"/>
      <c r="B138" s="38"/>
      <c r="C138" s="204" t="s">
        <v>205</v>
      </c>
      <c r="D138" s="204" t="s">
        <v>123</v>
      </c>
      <c r="E138" s="205" t="s">
        <v>206</v>
      </c>
      <c r="F138" s="206" t="s">
        <v>207</v>
      </c>
      <c r="G138" s="207" t="s">
        <v>208</v>
      </c>
      <c r="H138" s="208">
        <v>2</v>
      </c>
      <c r="I138" s="209"/>
      <c r="J138" s="210">
        <f>ROUND(I138*H138,2)</f>
        <v>0</v>
      </c>
      <c r="K138" s="211"/>
      <c r="L138" s="43"/>
      <c r="M138" s="212" t="s">
        <v>19</v>
      </c>
      <c r="N138" s="213" t="s">
        <v>43</v>
      </c>
      <c r="O138" s="83"/>
      <c r="P138" s="214">
        <f>O138*H138</f>
        <v>0</v>
      </c>
      <c r="Q138" s="214">
        <v>0</v>
      </c>
      <c r="R138" s="214">
        <f>Q138*H138</f>
        <v>0</v>
      </c>
      <c r="S138" s="214">
        <v>0.02</v>
      </c>
      <c r="T138" s="215">
        <f>S138*H138</f>
        <v>0.04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6" t="s">
        <v>127</v>
      </c>
      <c r="AT138" s="216" t="s">
        <v>123</v>
      </c>
      <c r="AU138" s="216" t="s">
        <v>83</v>
      </c>
      <c r="AY138" s="16" t="s">
        <v>121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6" t="s">
        <v>80</v>
      </c>
      <c r="BK138" s="217">
        <f>ROUND(I138*H138,2)</f>
        <v>0</v>
      </c>
      <c r="BL138" s="16" t="s">
        <v>127</v>
      </c>
      <c r="BM138" s="216" t="s">
        <v>209</v>
      </c>
    </row>
    <row r="139" spans="1:47" s="2" customFormat="1" ht="12">
      <c r="A139" s="37"/>
      <c r="B139" s="38"/>
      <c r="C139" s="39"/>
      <c r="D139" s="218" t="s">
        <v>129</v>
      </c>
      <c r="E139" s="39"/>
      <c r="F139" s="219" t="s">
        <v>210</v>
      </c>
      <c r="G139" s="39"/>
      <c r="H139" s="39"/>
      <c r="I139" s="220"/>
      <c r="J139" s="39"/>
      <c r="K139" s="39"/>
      <c r="L139" s="43"/>
      <c r="M139" s="221"/>
      <c r="N139" s="222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129</v>
      </c>
      <c r="AU139" s="16" t="s">
        <v>83</v>
      </c>
    </row>
    <row r="140" spans="1:51" s="13" customFormat="1" ht="12">
      <c r="A140" s="13"/>
      <c r="B140" s="225"/>
      <c r="C140" s="226"/>
      <c r="D140" s="218" t="s">
        <v>133</v>
      </c>
      <c r="E140" s="227" t="s">
        <v>19</v>
      </c>
      <c r="F140" s="228" t="s">
        <v>83</v>
      </c>
      <c r="G140" s="226"/>
      <c r="H140" s="229">
        <v>2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133</v>
      </c>
      <c r="AU140" s="235" t="s">
        <v>83</v>
      </c>
      <c r="AV140" s="13" t="s">
        <v>83</v>
      </c>
      <c r="AW140" s="13" t="s">
        <v>32</v>
      </c>
      <c r="AX140" s="13" t="s">
        <v>80</v>
      </c>
      <c r="AY140" s="235" t="s">
        <v>121</v>
      </c>
    </row>
    <row r="141" spans="1:65" s="2" customFormat="1" ht="16.5" customHeight="1">
      <c r="A141" s="37"/>
      <c r="B141" s="38"/>
      <c r="C141" s="204" t="s">
        <v>211</v>
      </c>
      <c r="D141" s="204" t="s">
        <v>123</v>
      </c>
      <c r="E141" s="205" t="s">
        <v>212</v>
      </c>
      <c r="F141" s="206" t="s">
        <v>213</v>
      </c>
      <c r="G141" s="207" t="s">
        <v>214</v>
      </c>
      <c r="H141" s="208">
        <v>1</v>
      </c>
      <c r="I141" s="209"/>
      <c r="J141" s="210">
        <f>ROUND(I141*H141,2)</f>
        <v>0</v>
      </c>
      <c r="K141" s="211"/>
      <c r="L141" s="43"/>
      <c r="M141" s="212" t="s">
        <v>19</v>
      </c>
      <c r="N141" s="213" t="s">
        <v>43</v>
      </c>
      <c r="O141" s="83"/>
      <c r="P141" s="214">
        <f>O141*H141</f>
        <v>0</v>
      </c>
      <c r="Q141" s="214">
        <v>0</v>
      </c>
      <c r="R141" s="214">
        <f>Q141*H141</f>
        <v>0</v>
      </c>
      <c r="S141" s="214">
        <v>0.02</v>
      </c>
      <c r="T141" s="215">
        <f>S141*H141</f>
        <v>0.02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6" t="s">
        <v>127</v>
      </c>
      <c r="AT141" s="216" t="s">
        <v>123</v>
      </c>
      <c r="AU141" s="216" t="s">
        <v>83</v>
      </c>
      <c r="AY141" s="16" t="s">
        <v>121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6" t="s">
        <v>80</v>
      </c>
      <c r="BK141" s="217">
        <f>ROUND(I141*H141,2)</f>
        <v>0</v>
      </c>
      <c r="BL141" s="16" t="s">
        <v>127</v>
      </c>
      <c r="BM141" s="216" t="s">
        <v>215</v>
      </c>
    </row>
    <row r="142" spans="1:47" s="2" customFormat="1" ht="12">
      <c r="A142" s="37"/>
      <c r="B142" s="38"/>
      <c r="C142" s="39"/>
      <c r="D142" s="218" t="s">
        <v>129</v>
      </c>
      <c r="E142" s="39"/>
      <c r="F142" s="219" t="s">
        <v>213</v>
      </c>
      <c r="G142" s="39"/>
      <c r="H142" s="39"/>
      <c r="I142" s="220"/>
      <c r="J142" s="39"/>
      <c r="K142" s="39"/>
      <c r="L142" s="43"/>
      <c r="M142" s="221"/>
      <c r="N142" s="222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129</v>
      </c>
      <c r="AU142" s="16" t="s">
        <v>83</v>
      </c>
    </row>
    <row r="143" spans="1:51" s="13" customFormat="1" ht="12">
      <c r="A143" s="13"/>
      <c r="B143" s="225"/>
      <c r="C143" s="226"/>
      <c r="D143" s="218" t="s">
        <v>133</v>
      </c>
      <c r="E143" s="227" t="s">
        <v>19</v>
      </c>
      <c r="F143" s="228" t="s">
        <v>80</v>
      </c>
      <c r="G143" s="226"/>
      <c r="H143" s="229">
        <v>1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133</v>
      </c>
      <c r="AU143" s="235" t="s">
        <v>83</v>
      </c>
      <c r="AV143" s="13" t="s">
        <v>83</v>
      </c>
      <c r="AW143" s="13" t="s">
        <v>32</v>
      </c>
      <c r="AX143" s="13" t="s">
        <v>80</v>
      </c>
      <c r="AY143" s="235" t="s">
        <v>121</v>
      </c>
    </row>
    <row r="144" spans="1:65" s="2" customFormat="1" ht="16.5" customHeight="1">
      <c r="A144" s="37"/>
      <c r="B144" s="38"/>
      <c r="C144" s="204" t="s">
        <v>8</v>
      </c>
      <c r="D144" s="204" t="s">
        <v>123</v>
      </c>
      <c r="E144" s="205" t="s">
        <v>216</v>
      </c>
      <c r="F144" s="206" t="s">
        <v>217</v>
      </c>
      <c r="G144" s="207" t="s">
        <v>214</v>
      </c>
      <c r="H144" s="208">
        <v>1</v>
      </c>
      <c r="I144" s="209"/>
      <c r="J144" s="210">
        <f>ROUND(I144*H144,2)</f>
        <v>0</v>
      </c>
      <c r="K144" s="211"/>
      <c r="L144" s="43"/>
      <c r="M144" s="212" t="s">
        <v>19</v>
      </c>
      <c r="N144" s="213" t="s">
        <v>43</v>
      </c>
      <c r="O144" s="83"/>
      <c r="P144" s="214">
        <f>O144*H144</f>
        <v>0</v>
      </c>
      <c r="Q144" s="214">
        <v>0</v>
      </c>
      <c r="R144" s="214">
        <f>Q144*H144</f>
        <v>0</v>
      </c>
      <c r="S144" s="214">
        <v>0.02</v>
      </c>
      <c r="T144" s="215">
        <f>S144*H144</f>
        <v>0.02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6" t="s">
        <v>127</v>
      </c>
      <c r="AT144" s="216" t="s">
        <v>123</v>
      </c>
      <c r="AU144" s="216" t="s">
        <v>83</v>
      </c>
      <c r="AY144" s="16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6" t="s">
        <v>80</v>
      </c>
      <c r="BK144" s="217">
        <f>ROUND(I144*H144,2)</f>
        <v>0</v>
      </c>
      <c r="BL144" s="16" t="s">
        <v>127</v>
      </c>
      <c r="BM144" s="216" t="s">
        <v>218</v>
      </c>
    </row>
    <row r="145" spans="1:47" s="2" customFormat="1" ht="12">
      <c r="A145" s="37"/>
      <c r="B145" s="38"/>
      <c r="C145" s="39"/>
      <c r="D145" s="218" t="s">
        <v>129</v>
      </c>
      <c r="E145" s="39"/>
      <c r="F145" s="219" t="s">
        <v>217</v>
      </c>
      <c r="G145" s="39"/>
      <c r="H145" s="39"/>
      <c r="I145" s="220"/>
      <c r="J145" s="39"/>
      <c r="K145" s="39"/>
      <c r="L145" s="43"/>
      <c r="M145" s="221"/>
      <c r="N145" s="222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129</v>
      </c>
      <c r="AU145" s="16" t="s">
        <v>83</v>
      </c>
    </row>
    <row r="146" spans="1:47" s="2" customFormat="1" ht="12">
      <c r="A146" s="37"/>
      <c r="B146" s="38"/>
      <c r="C146" s="39"/>
      <c r="D146" s="218" t="s">
        <v>156</v>
      </c>
      <c r="E146" s="39"/>
      <c r="F146" s="236" t="s">
        <v>219</v>
      </c>
      <c r="G146" s="39"/>
      <c r="H146" s="39"/>
      <c r="I146" s="220"/>
      <c r="J146" s="39"/>
      <c r="K146" s="39"/>
      <c r="L146" s="43"/>
      <c r="M146" s="221"/>
      <c r="N146" s="222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156</v>
      </c>
      <c r="AU146" s="16" t="s">
        <v>83</v>
      </c>
    </row>
    <row r="147" spans="1:51" s="13" customFormat="1" ht="12">
      <c r="A147" s="13"/>
      <c r="B147" s="225"/>
      <c r="C147" s="226"/>
      <c r="D147" s="218" t="s">
        <v>133</v>
      </c>
      <c r="E147" s="227" t="s">
        <v>19</v>
      </c>
      <c r="F147" s="228" t="s">
        <v>80</v>
      </c>
      <c r="G147" s="226"/>
      <c r="H147" s="229">
        <v>1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133</v>
      </c>
      <c r="AU147" s="235" t="s">
        <v>83</v>
      </c>
      <c r="AV147" s="13" t="s">
        <v>83</v>
      </c>
      <c r="AW147" s="13" t="s">
        <v>32</v>
      </c>
      <c r="AX147" s="13" t="s">
        <v>80</v>
      </c>
      <c r="AY147" s="235" t="s">
        <v>121</v>
      </c>
    </row>
    <row r="148" spans="1:65" s="2" customFormat="1" ht="16.5" customHeight="1">
      <c r="A148" s="37"/>
      <c r="B148" s="38"/>
      <c r="C148" s="204" t="s">
        <v>220</v>
      </c>
      <c r="D148" s="204" t="s">
        <v>123</v>
      </c>
      <c r="E148" s="205" t="s">
        <v>221</v>
      </c>
      <c r="F148" s="206" t="s">
        <v>222</v>
      </c>
      <c r="G148" s="207" t="s">
        <v>214</v>
      </c>
      <c r="H148" s="208">
        <v>1</v>
      </c>
      <c r="I148" s="209"/>
      <c r="J148" s="210">
        <f>ROUND(I148*H148,2)</f>
        <v>0</v>
      </c>
      <c r="K148" s="211"/>
      <c r="L148" s="43"/>
      <c r="M148" s="212" t="s">
        <v>19</v>
      </c>
      <c r="N148" s="213" t="s">
        <v>43</v>
      </c>
      <c r="O148" s="83"/>
      <c r="P148" s="214">
        <f>O148*H148</f>
        <v>0</v>
      </c>
      <c r="Q148" s="214">
        <v>0</v>
      </c>
      <c r="R148" s="214">
        <f>Q148*H148</f>
        <v>0</v>
      </c>
      <c r="S148" s="214">
        <v>0.02</v>
      </c>
      <c r="T148" s="215">
        <f>S148*H148</f>
        <v>0.02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6" t="s">
        <v>127</v>
      </c>
      <c r="AT148" s="216" t="s">
        <v>123</v>
      </c>
      <c r="AU148" s="216" t="s">
        <v>83</v>
      </c>
      <c r="AY148" s="16" t="s">
        <v>121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6" t="s">
        <v>80</v>
      </c>
      <c r="BK148" s="217">
        <f>ROUND(I148*H148,2)</f>
        <v>0</v>
      </c>
      <c r="BL148" s="16" t="s">
        <v>127</v>
      </c>
      <c r="BM148" s="216" t="s">
        <v>223</v>
      </c>
    </row>
    <row r="149" spans="1:47" s="2" customFormat="1" ht="12">
      <c r="A149" s="37"/>
      <c r="B149" s="38"/>
      <c r="C149" s="39"/>
      <c r="D149" s="218" t="s">
        <v>129</v>
      </c>
      <c r="E149" s="39"/>
      <c r="F149" s="219" t="s">
        <v>224</v>
      </c>
      <c r="G149" s="39"/>
      <c r="H149" s="39"/>
      <c r="I149" s="220"/>
      <c r="J149" s="39"/>
      <c r="K149" s="39"/>
      <c r="L149" s="43"/>
      <c r="M149" s="221"/>
      <c r="N149" s="222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129</v>
      </c>
      <c r="AU149" s="16" t="s">
        <v>83</v>
      </c>
    </row>
    <row r="150" spans="1:51" s="13" customFormat="1" ht="12">
      <c r="A150" s="13"/>
      <c r="B150" s="225"/>
      <c r="C150" s="226"/>
      <c r="D150" s="218" t="s">
        <v>133</v>
      </c>
      <c r="E150" s="227" t="s">
        <v>19</v>
      </c>
      <c r="F150" s="228" t="s">
        <v>80</v>
      </c>
      <c r="G150" s="226"/>
      <c r="H150" s="229">
        <v>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133</v>
      </c>
      <c r="AU150" s="235" t="s">
        <v>83</v>
      </c>
      <c r="AV150" s="13" t="s">
        <v>83</v>
      </c>
      <c r="AW150" s="13" t="s">
        <v>32</v>
      </c>
      <c r="AX150" s="13" t="s">
        <v>80</v>
      </c>
      <c r="AY150" s="235" t="s">
        <v>121</v>
      </c>
    </row>
    <row r="151" spans="1:65" s="2" customFormat="1" ht="33" customHeight="1">
      <c r="A151" s="37"/>
      <c r="B151" s="38"/>
      <c r="C151" s="204" t="s">
        <v>225</v>
      </c>
      <c r="D151" s="204" t="s">
        <v>123</v>
      </c>
      <c r="E151" s="205" t="s">
        <v>226</v>
      </c>
      <c r="F151" s="206" t="s">
        <v>227</v>
      </c>
      <c r="G151" s="207" t="s">
        <v>214</v>
      </c>
      <c r="H151" s="208">
        <v>1</v>
      </c>
      <c r="I151" s="209"/>
      <c r="J151" s="210">
        <f>ROUND(I151*H151,2)</f>
        <v>0</v>
      </c>
      <c r="K151" s="211"/>
      <c r="L151" s="43"/>
      <c r="M151" s="212" t="s">
        <v>19</v>
      </c>
      <c r="N151" s="213" t="s">
        <v>43</v>
      </c>
      <c r="O151" s="83"/>
      <c r="P151" s="214">
        <f>O151*H151</f>
        <v>0</v>
      </c>
      <c r="Q151" s="214">
        <v>0</v>
      </c>
      <c r="R151" s="214">
        <f>Q151*H151</f>
        <v>0</v>
      </c>
      <c r="S151" s="214">
        <v>0.02</v>
      </c>
      <c r="T151" s="215">
        <f>S151*H151</f>
        <v>0.02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6" t="s">
        <v>127</v>
      </c>
      <c r="AT151" s="216" t="s">
        <v>123</v>
      </c>
      <c r="AU151" s="216" t="s">
        <v>83</v>
      </c>
      <c r="AY151" s="16" t="s">
        <v>121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6" t="s">
        <v>80</v>
      </c>
      <c r="BK151" s="217">
        <f>ROUND(I151*H151,2)</f>
        <v>0</v>
      </c>
      <c r="BL151" s="16" t="s">
        <v>127</v>
      </c>
      <c r="BM151" s="216" t="s">
        <v>228</v>
      </c>
    </row>
    <row r="152" spans="1:47" s="2" customFormat="1" ht="12">
      <c r="A152" s="37"/>
      <c r="B152" s="38"/>
      <c r="C152" s="39"/>
      <c r="D152" s="218" t="s">
        <v>129</v>
      </c>
      <c r="E152" s="39"/>
      <c r="F152" s="219" t="s">
        <v>229</v>
      </c>
      <c r="G152" s="39"/>
      <c r="H152" s="39"/>
      <c r="I152" s="220"/>
      <c r="J152" s="39"/>
      <c r="K152" s="39"/>
      <c r="L152" s="43"/>
      <c r="M152" s="221"/>
      <c r="N152" s="222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129</v>
      </c>
      <c r="AU152" s="16" t="s">
        <v>83</v>
      </c>
    </row>
    <row r="153" spans="1:47" s="2" customFormat="1" ht="12">
      <c r="A153" s="37"/>
      <c r="B153" s="38"/>
      <c r="C153" s="39"/>
      <c r="D153" s="218" t="s">
        <v>156</v>
      </c>
      <c r="E153" s="39"/>
      <c r="F153" s="236" t="s">
        <v>230</v>
      </c>
      <c r="G153" s="39"/>
      <c r="H153" s="39"/>
      <c r="I153" s="220"/>
      <c r="J153" s="39"/>
      <c r="K153" s="39"/>
      <c r="L153" s="43"/>
      <c r="M153" s="221"/>
      <c r="N153" s="222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156</v>
      </c>
      <c r="AU153" s="16" t="s">
        <v>83</v>
      </c>
    </row>
    <row r="154" spans="1:51" s="13" customFormat="1" ht="12">
      <c r="A154" s="13"/>
      <c r="B154" s="225"/>
      <c r="C154" s="226"/>
      <c r="D154" s="218" t="s">
        <v>133</v>
      </c>
      <c r="E154" s="227" t="s">
        <v>19</v>
      </c>
      <c r="F154" s="228" t="s">
        <v>80</v>
      </c>
      <c r="G154" s="226"/>
      <c r="H154" s="229">
        <v>1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133</v>
      </c>
      <c r="AU154" s="235" t="s">
        <v>83</v>
      </c>
      <c r="AV154" s="13" t="s">
        <v>83</v>
      </c>
      <c r="AW154" s="13" t="s">
        <v>32</v>
      </c>
      <c r="AX154" s="13" t="s">
        <v>80</v>
      </c>
      <c r="AY154" s="235" t="s">
        <v>121</v>
      </c>
    </row>
    <row r="155" spans="1:65" s="2" customFormat="1" ht="16.5" customHeight="1">
      <c r="A155" s="37"/>
      <c r="B155" s="38"/>
      <c r="C155" s="204" t="s">
        <v>231</v>
      </c>
      <c r="D155" s="204" t="s">
        <v>123</v>
      </c>
      <c r="E155" s="205" t="s">
        <v>232</v>
      </c>
      <c r="F155" s="206" t="s">
        <v>233</v>
      </c>
      <c r="G155" s="207" t="s">
        <v>126</v>
      </c>
      <c r="H155" s="208">
        <v>858</v>
      </c>
      <c r="I155" s="209"/>
      <c r="J155" s="210">
        <f>ROUND(I155*H155,2)</f>
        <v>0</v>
      </c>
      <c r="K155" s="211"/>
      <c r="L155" s="43"/>
      <c r="M155" s="212" t="s">
        <v>19</v>
      </c>
      <c r="N155" s="213" t="s">
        <v>43</v>
      </c>
      <c r="O155" s="83"/>
      <c r="P155" s="214">
        <f>O155*H155</f>
        <v>0</v>
      </c>
      <c r="Q155" s="214">
        <v>0</v>
      </c>
      <c r="R155" s="214">
        <f>Q155*H155</f>
        <v>0</v>
      </c>
      <c r="S155" s="214">
        <v>0.02</v>
      </c>
      <c r="T155" s="215">
        <f>S155*H155</f>
        <v>17.16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16" t="s">
        <v>127</v>
      </c>
      <c r="AT155" s="216" t="s">
        <v>123</v>
      </c>
      <c r="AU155" s="216" t="s">
        <v>83</v>
      </c>
      <c r="AY155" s="16" t="s">
        <v>121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6" t="s">
        <v>80</v>
      </c>
      <c r="BK155" s="217">
        <f>ROUND(I155*H155,2)</f>
        <v>0</v>
      </c>
      <c r="BL155" s="16" t="s">
        <v>127</v>
      </c>
      <c r="BM155" s="216" t="s">
        <v>234</v>
      </c>
    </row>
    <row r="156" spans="1:47" s="2" customFormat="1" ht="12">
      <c r="A156" s="37"/>
      <c r="B156" s="38"/>
      <c r="C156" s="39"/>
      <c r="D156" s="218" t="s">
        <v>129</v>
      </c>
      <c r="E156" s="39"/>
      <c r="F156" s="219" t="s">
        <v>233</v>
      </c>
      <c r="G156" s="39"/>
      <c r="H156" s="39"/>
      <c r="I156" s="220"/>
      <c r="J156" s="39"/>
      <c r="K156" s="39"/>
      <c r="L156" s="43"/>
      <c r="M156" s="221"/>
      <c r="N156" s="222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129</v>
      </c>
      <c r="AU156" s="16" t="s">
        <v>83</v>
      </c>
    </row>
    <row r="157" spans="1:51" s="13" customFormat="1" ht="12">
      <c r="A157" s="13"/>
      <c r="B157" s="225"/>
      <c r="C157" s="226"/>
      <c r="D157" s="218" t="s">
        <v>133</v>
      </c>
      <c r="E157" s="227" t="s">
        <v>19</v>
      </c>
      <c r="F157" s="228" t="s">
        <v>151</v>
      </c>
      <c r="G157" s="226"/>
      <c r="H157" s="229">
        <v>858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133</v>
      </c>
      <c r="AU157" s="235" t="s">
        <v>83</v>
      </c>
      <c r="AV157" s="13" t="s">
        <v>83</v>
      </c>
      <c r="AW157" s="13" t="s">
        <v>32</v>
      </c>
      <c r="AX157" s="13" t="s">
        <v>80</v>
      </c>
      <c r="AY157" s="235" t="s">
        <v>121</v>
      </c>
    </row>
    <row r="158" spans="1:65" s="2" customFormat="1" ht="16.5" customHeight="1">
      <c r="A158" s="37"/>
      <c r="B158" s="38"/>
      <c r="C158" s="204" t="s">
        <v>235</v>
      </c>
      <c r="D158" s="204" t="s">
        <v>123</v>
      </c>
      <c r="E158" s="205" t="s">
        <v>236</v>
      </c>
      <c r="F158" s="206" t="s">
        <v>237</v>
      </c>
      <c r="G158" s="207" t="s">
        <v>161</v>
      </c>
      <c r="H158" s="208">
        <v>91</v>
      </c>
      <c r="I158" s="209"/>
      <c r="J158" s="210">
        <f>ROUND(I158*H158,2)</f>
        <v>0</v>
      </c>
      <c r="K158" s="211"/>
      <c r="L158" s="43"/>
      <c r="M158" s="212" t="s">
        <v>19</v>
      </c>
      <c r="N158" s="213" t="s">
        <v>43</v>
      </c>
      <c r="O158" s="83"/>
      <c r="P158" s="214">
        <f>O158*H158</f>
        <v>0</v>
      </c>
      <c r="Q158" s="214">
        <v>0</v>
      </c>
      <c r="R158" s="214">
        <f>Q158*H158</f>
        <v>0</v>
      </c>
      <c r="S158" s="214">
        <v>0.02</v>
      </c>
      <c r="T158" s="215">
        <f>S158*H158</f>
        <v>1.82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16" t="s">
        <v>127</v>
      </c>
      <c r="AT158" s="216" t="s">
        <v>123</v>
      </c>
      <c r="AU158" s="216" t="s">
        <v>83</v>
      </c>
      <c r="AY158" s="16" t="s">
        <v>121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6" t="s">
        <v>80</v>
      </c>
      <c r="BK158" s="217">
        <f>ROUND(I158*H158,2)</f>
        <v>0</v>
      </c>
      <c r="BL158" s="16" t="s">
        <v>127</v>
      </c>
      <c r="BM158" s="216" t="s">
        <v>238</v>
      </c>
    </row>
    <row r="159" spans="1:47" s="2" customFormat="1" ht="12">
      <c r="A159" s="37"/>
      <c r="B159" s="38"/>
      <c r="C159" s="39"/>
      <c r="D159" s="218" t="s">
        <v>129</v>
      </c>
      <c r="E159" s="39"/>
      <c r="F159" s="219" t="s">
        <v>239</v>
      </c>
      <c r="G159" s="39"/>
      <c r="H159" s="39"/>
      <c r="I159" s="220"/>
      <c r="J159" s="39"/>
      <c r="K159" s="39"/>
      <c r="L159" s="43"/>
      <c r="M159" s="221"/>
      <c r="N159" s="222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129</v>
      </c>
      <c r="AU159" s="16" t="s">
        <v>83</v>
      </c>
    </row>
    <row r="160" spans="1:51" s="13" customFormat="1" ht="12">
      <c r="A160" s="13"/>
      <c r="B160" s="225"/>
      <c r="C160" s="226"/>
      <c r="D160" s="218" t="s">
        <v>133</v>
      </c>
      <c r="E160" s="227" t="s">
        <v>19</v>
      </c>
      <c r="F160" s="228" t="s">
        <v>240</v>
      </c>
      <c r="G160" s="226"/>
      <c r="H160" s="229">
        <v>91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133</v>
      </c>
      <c r="AU160" s="235" t="s">
        <v>83</v>
      </c>
      <c r="AV160" s="13" t="s">
        <v>83</v>
      </c>
      <c r="AW160" s="13" t="s">
        <v>32</v>
      </c>
      <c r="AX160" s="13" t="s">
        <v>80</v>
      </c>
      <c r="AY160" s="235" t="s">
        <v>121</v>
      </c>
    </row>
    <row r="161" spans="1:65" s="2" customFormat="1" ht="16.5" customHeight="1">
      <c r="A161" s="37"/>
      <c r="B161" s="38"/>
      <c r="C161" s="204" t="s">
        <v>241</v>
      </c>
      <c r="D161" s="204" t="s">
        <v>123</v>
      </c>
      <c r="E161" s="205" t="s">
        <v>242</v>
      </c>
      <c r="F161" s="206" t="s">
        <v>243</v>
      </c>
      <c r="G161" s="207" t="s">
        <v>214</v>
      </c>
      <c r="H161" s="208">
        <v>1</v>
      </c>
      <c r="I161" s="209"/>
      <c r="J161" s="210">
        <f>ROUND(I161*H161,2)</f>
        <v>0</v>
      </c>
      <c r="K161" s="211"/>
      <c r="L161" s="43"/>
      <c r="M161" s="212" t="s">
        <v>19</v>
      </c>
      <c r="N161" s="213" t="s">
        <v>43</v>
      </c>
      <c r="O161" s="83"/>
      <c r="P161" s="214">
        <f>O161*H161</f>
        <v>0</v>
      </c>
      <c r="Q161" s="214">
        <v>0</v>
      </c>
      <c r="R161" s="214">
        <f>Q161*H161</f>
        <v>0</v>
      </c>
      <c r="S161" s="214">
        <v>0.02</v>
      </c>
      <c r="T161" s="215">
        <f>S161*H161</f>
        <v>0.02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6" t="s">
        <v>127</v>
      </c>
      <c r="AT161" s="216" t="s">
        <v>123</v>
      </c>
      <c r="AU161" s="216" t="s">
        <v>83</v>
      </c>
      <c r="AY161" s="16" t="s">
        <v>121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6" t="s">
        <v>80</v>
      </c>
      <c r="BK161" s="217">
        <f>ROUND(I161*H161,2)</f>
        <v>0</v>
      </c>
      <c r="BL161" s="16" t="s">
        <v>127</v>
      </c>
      <c r="BM161" s="216" t="s">
        <v>244</v>
      </c>
    </row>
    <row r="162" spans="1:47" s="2" customFormat="1" ht="12">
      <c r="A162" s="37"/>
      <c r="B162" s="38"/>
      <c r="C162" s="39"/>
      <c r="D162" s="218" t="s">
        <v>129</v>
      </c>
      <c r="E162" s="39"/>
      <c r="F162" s="219" t="s">
        <v>243</v>
      </c>
      <c r="G162" s="39"/>
      <c r="H162" s="39"/>
      <c r="I162" s="220"/>
      <c r="J162" s="39"/>
      <c r="K162" s="39"/>
      <c r="L162" s="43"/>
      <c r="M162" s="221"/>
      <c r="N162" s="222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129</v>
      </c>
      <c r="AU162" s="16" t="s">
        <v>83</v>
      </c>
    </row>
    <row r="163" spans="1:47" s="2" customFormat="1" ht="12">
      <c r="A163" s="37"/>
      <c r="B163" s="38"/>
      <c r="C163" s="39"/>
      <c r="D163" s="218" t="s">
        <v>156</v>
      </c>
      <c r="E163" s="39"/>
      <c r="F163" s="236" t="s">
        <v>245</v>
      </c>
      <c r="G163" s="39"/>
      <c r="H163" s="39"/>
      <c r="I163" s="220"/>
      <c r="J163" s="39"/>
      <c r="K163" s="39"/>
      <c r="L163" s="43"/>
      <c r="M163" s="221"/>
      <c r="N163" s="222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156</v>
      </c>
      <c r="AU163" s="16" t="s">
        <v>83</v>
      </c>
    </row>
    <row r="164" spans="1:51" s="13" customFormat="1" ht="12">
      <c r="A164" s="13"/>
      <c r="B164" s="225"/>
      <c r="C164" s="226"/>
      <c r="D164" s="218" t="s">
        <v>133</v>
      </c>
      <c r="E164" s="227" t="s">
        <v>19</v>
      </c>
      <c r="F164" s="228" t="s">
        <v>80</v>
      </c>
      <c r="G164" s="226"/>
      <c r="H164" s="229">
        <v>1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133</v>
      </c>
      <c r="AU164" s="235" t="s">
        <v>83</v>
      </c>
      <c r="AV164" s="13" t="s">
        <v>83</v>
      </c>
      <c r="AW164" s="13" t="s">
        <v>32</v>
      </c>
      <c r="AX164" s="13" t="s">
        <v>80</v>
      </c>
      <c r="AY164" s="235" t="s">
        <v>121</v>
      </c>
    </row>
    <row r="165" spans="1:65" s="2" customFormat="1" ht="16.5" customHeight="1">
      <c r="A165" s="37"/>
      <c r="B165" s="38"/>
      <c r="C165" s="204" t="s">
        <v>7</v>
      </c>
      <c r="D165" s="204" t="s">
        <v>123</v>
      </c>
      <c r="E165" s="205" t="s">
        <v>246</v>
      </c>
      <c r="F165" s="206" t="s">
        <v>247</v>
      </c>
      <c r="G165" s="207" t="s">
        <v>161</v>
      </c>
      <c r="H165" s="208">
        <v>42.2</v>
      </c>
      <c r="I165" s="209"/>
      <c r="J165" s="210">
        <f>ROUND(I165*H165,2)</f>
        <v>0</v>
      </c>
      <c r="K165" s="211"/>
      <c r="L165" s="43"/>
      <c r="M165" s="212" t="s">
        <v>19</v>
      </c>
      <c r="N165" s="213" t="s">
        <v>43</v>
      </c>
      <c r="O165" s="83"/>
      <c r="P165" s="214">
        <f>O165*H165</f>
        <v>0</v>
      </c>
      <c r="Q165" s="214">
        <v>0</v>
      </c>
      <c r="R165" s="214">
        <f>Q165*H165</f>
        <v>0</v>
      </c>
      <c r="S165" s="214">
        <v>0.02</v>
      </c>
      <c r="T165" s="215">
        <f>S165*H165</f>
        <v>0.8440000000000001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6" t="s">
        <v>127</v>
      </c>
      <c r="AT165" s="216" t="s">
        <v>123</v>
      </c>
      <c r="AU165" s="216" t="s">
        <v>83</v>
      </c>
      <c r="AY165" s="16" t="s">
        <v>121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6" t="s">
        <v>80</v>
      </c>
      <c r="BK165" s="217">
        <f>ROUND(I165*H165,2)</f>
        <v>0</v>
      </c>
      <c r="BL165" s="16" t="s">
        <v>127</v>
      </c>
      <c r="BM165" s="216" t="s">
        <v>248</v>
      </c>
    </row>
    <row r="166" spans="1:47" s="2" customFormat="1" ht="12">
      <c r="A166" s="37"/>
      <c r="B166" s="38"/>
      <c r="C166" s="39"/>
      <c r="D166" s="218" t="s">
        <v>129</v>
      </c>
      <c r="E166" s="39"/>
      <c r="F166" s="219" t="s">
        <v>247</v>
      </c>
      <c r="G166" s="39"/>
      <c r="H166" s="39"/>
      <c r="I166" s="220"/>
      <c r="J166" s="39"/>
      <c r="K166" s="39"/>
      <c r="L166" s="43"/>
      <c r="M166" s="221"/>
      <c r="N166" s="222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129</v>
      </c>
      <c r="AU166" s="16" t="s">
        <v>83</v>
      </c>
    </row>
    <row r="167" spans="1:51" s="13" customFormat="1" ht="12">
      <c r="A167" s="13"/>
      <c r="B167" s="225"/>
      <c r="C167" s="226"/>
      <c r="D167" s="218" t="s">
        <v>133</v>
      </c>
      <c r="E167" s="227" t="s">
        <v>19</v>
      </c>
      <c r="F167" s="228" t="s">
        <v>249</v>
      </c>
      <c r="G167" s="226"/>
      <c r="H167" s="229">
        <v>42.2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133</v>
      </c>
      <c r="AU167" s="235" t="s">
        <v>83</v>
      </c>
      <c r="AV167" s="13" t="s">
        <v>83</v>
      </c>
      <c r="AW167" s="13" t="s">
        <v>32</v>
      </c>
      <c r="AX167" s="13" t="s">
        <v>80</v>
      </c>
      <c r="AY167" s="235" t="s">
        <v>121</v>
      </c>
    </row>
    <row r="168" spans="1:65" s="2" customFormat="1" ht="16.5" customHeight="1">
      <c r="A168" s="37"/>
      <c r="B168" s="38"/>
      <c r="C168" s="204" t="s">
        <v>250</v>
      </c>
      <c r="D168" s="204" t="s">
        <v>123</v>
      </c>
      <c r="E168" s="205" t="s">
        <v>251</v>
      </c>
      <c r="F168" s="206" t="s">
        <v>252</v>
      </c>
      <c r="G168" s="207" t="s">
        <v>208</v>
      </c>
      <c r="H168" s="208">
        <v>100</v>
      </c>
      <c r="I168" s="209"/>
      <c r="J168" s="210">
        <f>ROUND(I168*H168,2)</f>
        <v>0</v>
      </c>
      <c r="K168" s="211"/>
      <c r="L168" s="43"/>
      <c r="M168" s="212" t="s">
        <v>19</v>
      </c>
      <c r="N168" s="213" t="s">
        <v>43</v>
      </c>
      <c r="O168" s="83"/>
      <c r="P168" s="214">
        <f>O168*H168</f>
        <v>0</v>
      </c>
      <c r="Q168" s="214">
        <v>0</v>
      </c>
      <c r="R168" s="214">
        <f>Q168*H168</f>
        <v>0</v>
      </c>
      <c r="S168" s="214">
        <v>0.02</v>
      </c>
      <c r="T168" s="215">
        <f>S168*H168</f>
        <v>2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6" t="s">
        <v>127</v>
      </c>
      <c r="AT168" s="216" t="s">
        <v>123</v>
      </c>
      <c r="AU168" s="216" t="s">
        <v>83</v>
      </c>
      <c r="AY168" s="16" t="s">
        <v>121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6" t="s">
        <v>80</v>
      </c>
      <c r="BK168" s="217">
        <f>ROUND(I168*H168,2)</f>
        <v>0</v>
      </c>
      <c r="BL168" s="16" t="s">
        <v>127</v>
      </c>
      <c r="BM168" s="216" t="s">
        <v>253</v>
      </c>
    </row>
    <row r="169" spans="1:47" s="2" customFormat="1" ht="12">
      <c r="A169" s="37"/>
      <c r="B169" s="38"/>
      <c r="C169" s="39"/>
      <c r="D169" s="218" t="s">
        <v>129</v>
      </c>
      <c r="E169" s="39"/>
      <c r="F169" s="219" t="s">
        <v>252</v>
      </c>
      <c r="G169" s="39"/>
      <c r="H169" s="39"/>
      <c r="I169" s="220"/>
      <c r="J169" s="39"/>
      <c r="K169" s="39"/>
      <c r="L169" s="43"/>
      <c r="M169" s="221"/>
      <c r="N169" s="222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129</v>
      </c>
      <c r="AU169" s="16" t="s">
        <v>83</v>
      </c>
    </row>
    <row r="170" spans="1:47" s="2" customFormat="1" ht="12">
      <c r="A170" s="37"/>
      <c r="B170" s="38"/>
      <c r="C170" s="39"/>
      <c r="D170" s="218" t="s">
        <v>156</v>
      </c>
      <c r="E170" s="39"/>
      <c r="F170" s="236" t="s">
        <v>254</v>
      </c>
      <c r="G170" s="39"/>
      <c r="H170" s="39"/>
      <c r="I170" s="220"/>
      <c r="J170" s="39"/>
      <c r="K170" s="39"/>
      <c r="L170" s="43"/>
      <c r="M170" s="221"/>
      <c r="N170" s="222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156</v>
      </c>
      <c r="AU170" s="16" t="s">
        <v>83</v>
      </c>
    </row>
    <row r="171" spans="1:51" s="13" customFormat="1" ht="12">
      <c r="A171" s="13"/>
      <c r="B171" s="225"/>
      <c r="C171" s="226"/>
      <c r="D171" s="218" t="s">
        <v>133</v>
      </c>
      <c r="E171" s="227" t="s">
        <v>19</v>
      </c>
      <c r="F171" s="228" t="s">
        <v>255</v>
      </c>
      <c r="G171" s="226"/>
      <c r="H171" s="229">
        <v>100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133</v>
      </c>
      <c r="AU171" s="235" t="s">
        <v>83</v>
      </c>
      <c r="AV171" s="13" t="s">
        <v>83</v>
      </c>
      <c r="AW171" s="13" t="s">
        <v>32</v>
      </c>
      <c r="AX171" s="13" t="s">
        <v>80</v>
      </c>
      <c r="AY171" s="235" t="s">
        <v>121</v>
      </c>
    </row>
    <row r="172" spans="1:65" s="2" customFormat="1" ht="24.15" customHeight="1">
      <c r="A172" s="37"/>
      <c r="B172" s="38"/>
      <c r="C172" s="204" t="s">
        <v>256</v>
      </c>
      <c r="D172" s="204" t="s">
        <v>123</v>
      </c>
      <c r="E172" s="205" t="s">
        <v>257</v>
      </c>
      <c r="F172" s="206" t="s">
        <v>258</v>
      </c>
      <c r="G172" s="207" t="s">
        <v>208</v>
      </c>
      <c r="H172" s="208">
        <v>1</v>
      </c>
      <c r="I172" s="209"/>
      <c r="J172" s="210">
        <f>ROUND(I172*H172,2)</f>
        <v>0</v>
      </c>
      <c r="K172" s="211"/>
      <c r="L172" s="43"/>
      <c r="M172" s="212" t="s">
        <v>19</v>
      </c>
      <c r="N172" s="213" t="s">
        <v>43</v>
      </c>
      <c r="O172" s="83"/>
      <c r="P172" s="214">
        <f>O172*H172</f>
        <v>0</v>
      </c>
      <c r="Q172" s="214">
        <v>0</v>
      </c>
      <c r="R172" s="214">
        <f>Q172*H172</f>
        <v>0</v>
      </c>
      <c r="S172" s="214">
        <v>0.02</v>
      </c>
      <c r="T172" s="215">
        <f>S172*H172</f>
        <v>0.02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6" t="s">
        <v>127</v>
      </c>
      <c r="AT172" s="216" t="s">
        <v>123</v>
      </c>
      <c r="AU172" s="216" t="s">
        <v>83</v>
      </c>
      <c r="AY172" s="16" t="s">
        <v>121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6" t="s">
        <v>80</v>
      </c>
      <c r="BK172" s="217">
        <f>ROUND(I172*H172,2)</f>
        <v>0</v>
      </c>
      <c r="BL172" s="16" t="s">
        <v>127</v>
      </c>
      <c r="BM172" s="216" t="s">
        <v>259</v>
      </c>
    </row>
    <row r="173" spans="1:47" s="2" customFormat="1" ht="12">
      <c r="A173" s="37"/>
      <c r="B173" s="38"/>
      <c r="C173" s="39"/>
      <c r="D173" s="218" t="s">
        <v>129</v>
      </c>
      <c r="E173" s="39"/>
      <c r="F173" s="219" t="s">
        <v>260</v>
      </c>
      <c r="G173" s="39"/>
      <c r="H173" s="39"/>
      <c r="I173" s="220"/>
      <c r="J173" s="39"/>
      <c r="K173" s="39"/>
      <c r="L173" s="43"/>
      <c r="M173" s="221"/>
      <c r="N173" s="222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129</v>
      </c>
      <c r="AU173" s="16" t="s">
        <v>83</v>
      </c>
    </row>
    <row r="174" spans="1:47" s="2" customFormat="1" ht="12">
      <c r="A174" s="37"/>
      <c r="B174" s="38"/>
      <c r="C174" s="39"/>
      <c r="D174" s="218" t="s">
        <v>156</v>
      </c>
      <c r="E174" s="39"/>
      <c r="F174" s="236" t="s">
        <v>230</v>
      </c>
      <c r="G174" s="39"/>
      <c r="H174" s="39"/>
      <c r="I174" s="220"/>
      <c r="J174" s="39"/>
      <c r="K174" s="39"/>
      <c r="L174" s="43"/>
      <c r="M174" s="221"/>
      <c r="N174" s="222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156</v>
      </c>
      <c r="AU174" s="16" t="s">
        <v>83</v>
      </c>
    </row>
    <row r="175" spans="1:51" s="13" customFormat="1" ht="12">
      <c r="A175" s="13"/>
      <c r="B175" s="225"/>
      <c r="C175" s="226"/>
      <c r="D175" s="218" t="s">
        <v>133</v>
      </c>
      <c r="E175" s="227" t="s">
        <v>19</v>
      </c>
      <c r="F175" s="228" t="s">
        <v>80</v>
      </c>
      <c r="G175" s="226"/>
      <c r="H175" s="229">
        <v>1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133</v>
      </c>
      <c r="AU175" s="235" t="s">
        <v>83</v>
      </c>
      <c r="AV175" s="13" t="s">
        <v>83</v>
      </c>
      <c r="AW175" s="13" t="s">
        <v>32</v>
      </c>
      <c r="AX175" s="13" t="s">
        <v>80</v>
      </c>
      <c r="AY175" s="235" t="s">
        <v>121</v>
      </c>
    </row>
    <row r="176" spans="1:65" s="2" customFormat="1" ht="21.75" customHeight="1">
      <c r="A176" s="37"/>
      <c r="B176" s="38"/>
      <c r="C176" s="204" t="s">
        <v>261</v>
      </c>
      <c r="D176" s="204" t="s">
        <v>123</v>
      </c>
      <c r="E176" s="205" t="s">
        <v>262</v>
      </c>
      <c r="F176" s="206" t="s">
        <v>263</v>
      </c>
      <c r="G176" s="207" t="s">
        <v>264</v>
      </c>
      <c r="H176" s="208">
        <v>1</v>
      </c>
      <c r="I176" s="209"/>
      <c r="J176" s="210">
        <f>ROUND(I176*H176,2)</f>
        <v>0</v>
      </c>
      <c r="K176" s="211"/>
      <c r="L176" s="43"/>
      <c r="M176" s="212" t="s">
        <v>19</v>
      </c>
      <c r="N176" s="213" t="s">
        <v>43</v>
      </c>
      <c r="O176" s="83"/>
      <c r="P176" s="214">
        <f>O176*H176</f>
        <v>0</v>
      </c>
      <c r="Q176" s="214">
        <v>0</v>
      </c>
      <c r="R176" s="214">
        <f>Q176*H176</f>
        <v>0</v>
      </c>
      <c r="S176" s="214">
        <v>0.02</v>
      </c>
      <c r="T176" s="215">
        <f>S176*H176</f>
        <v>0.02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16" t="s">
        <v>127</v>
      </c>
      <c r="AT176" s="216" t="s">
        <v>123</v>
      </c>
      <c r="AU176" s="216" t="s">
        <v>83</v>
      </c>
      <c r="AY176" s="16" t="s">
        <v>121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6" t="s">
        <v>80</v>
      </c>
      <c r="BK176" s="217">
        <f>ROUND(I176*H176,2)</f>
        <v>0</v>
      </c>
      <c r="BL176" s="16" t="s">
        <v>127</v>
      </c>
      <c r="BM176" s="216" t="s">
        <v>265</v>
      </c>
    </row>
    <row r="177" spans="1:47" s="2" customFormat="1" ht="12">
      <c r="A177" s="37"/>
      <c r="B177" s="38"/>
      <c r="C177" s="39"/>
      <c r="D177" s="218" t="s">
        <v>129</v>
      </c>
      <c r="E177" s="39"/>
      <c r="F177" s="219" t="s">
        <v>266</v>
      </c>
      <c r="G177" s="39"/>
      <c r="H177" s="39"/>
      <c r="I177" s="220"/>
      <c r="J177" s="39"/>
      <c r="K177" s="39"/>
      <c r="L177" s="43"/>
      <c r="M177" s="221"/>
      <c r="N177" s="222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129</v>
      </c>
      <c r="AU177" s="16" t="s">
        <v>83</v>
      </c>
    </row>
    <row r="178" spans="1:51" s="13" customFormat="1" ht="12">
      <c r="A178" s="13"/>
      <c r="B178" s="225"/>
      <c r="C178" s="226"/>
      <c r="D178" s="218" t="s">
        <v>133</v>
      </c>
      <c r="E178" s="227" t="s">
        <v>19</v>
      </c>
      <c r="F178" s="228" t="s">
        <v>80</v>
      </c>
      <c r="G178" s="226"/>
      <c r="H178" s="229">
        <v>1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133</v>
      </c>
      <c r="AU178" s="235" t="s">
        <v>83</v>
      </c>
      <c r="AV178" s="13" t="s">
        <v>83</v>
      </c>
      <c r="AW178" s="13" t="s">
        <v>32</v>
      </c>
      <c r="AX178" s="13" t="s">
        <v>80</v>
      </c>
      <c r="AY178" s="235" t="s">
        <v>121</v>
      </c>
    </row>
    <row r="179" spans="1:65" s="2" customFormat="1" ht="21.75" customHeight="1">
      <c r="A179" s="37"/>
      <c r="B179" s="38"/>
      <c r="C179" s="204" t="s">
        <v>173</v>
      </c>
      <c r="D179" s="204" t="s">
        <v>123</v>
      </c>
      <c r="E179" s="205" t="s">
        <v>267</v>
      </c>
      <c r="F179" s="206" t="s">
        <v>268</v>
      </c>
      <c r="G179" s="207" t="s">
        <v>208</v>
      </c>
      <c r="H179" s="208">
        <v>1</v>
      </c>
      <c r="I179" s="209"/>
      <c r="J179" s="210">
        <f>ROUND(I179*H179,2)</f>
        <v>0</v>
      </c>
      <c r="K179" s="211"/>
      <c r="L179" s="43"/>
      <c r="M179" s="212" t="s">
        <v>19</v>
      </c>
      <c r="N179" s="213" t="s">
        <v>43</v>
      </c>
      <c r="O179" s="83"/>
      <c r="P179" s="214">
        <f>O179*H179</f>
        <v>0</v>
      </c>
      <c r="Q179" s="214">
        <v>0</v>
      </c>
      <c r="R179" s="214">
        <f>Q179*H179</f>
        <v>0</v>
      </c>
      <c r="S179" s="214">
        <v>0.02</v>
      </c>
      <c r="T179" s="215">
        <f>S179*H179</f>
        <v>0.02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16" t="s">
        <v>127</v>
      </c>
      <c r="AT179" s="216" t="s">
        <v>123</v>
      </c>
      <c r="AU179" s="216" t="s">
        <v>83</v>
      </c>
      <c r="AY179" s="16" t="s">
        <v>121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6" t="s">
        <v>80</v>
      </c>
      <c r="BK179" s="217">
        <f>ROUND(I179*H179,2)</f>
        <v>0</v>
      </c>
      <c r="BL179" s="16" t="s">
        <v>127</v>
      </c>
      <c r="BM179" s="216" t="s">
        <v>269</v>
      </c>
    </row>
    <row r="180" spans="1:47" s="2" customFormat="1" ht="12">
      <c r="A180" s="37"/>
      <c r="B180" s="38"/>
      <c r="C180" s="39"/>
      <c r="D180" s="218" t="s">
        <v>129</v>
      </c>
      <c r="E180" s="39"/>
      <c r="F180" s="219" t="s">
        <v>270</v>
      </c>
      <c r="G180" s="39"/>
      <c r="H180" s="39"/>
      <c r="I180" s="220"/>
      <c r="J180" s="39"/>
      <c r="K180" s="39"/>
      <c r="L180" s="43"/>
      <c r="M180" s="221"/>
      <c r="N180" s="222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129</v>
      </c>
      <c r="AU180" s="16" t="s">
        <v>83</v>
      </c>
    </row>
    <row r="181" spans="1:47" s="2" customFormat="1" ht="12">
      <c r="A181" s="37"/>
      <c r="B181" s="38"/>
      <c r="C181" s="39"/>
      <c r="D181" s="218" t="s">
        <v>156</v>
      </c>
      <c r="E181" s="39"/>
      <c r="F181" s="236" t="s">
        <v>271</v>
      </c>
      <c r="G181" s="39"/>
      <c r="H181" s="39"/>
      <c r="I181" s="220"/>
      <c r="J181" s="39"/>
      <c r="K181" s="39"/>
      <c r="L181" s="43"/>
      <c r="M181" s="221"/>
      <c r="N181" s="222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156</v>
      </c>
      <c r="AU181" s="16" t="s">
        <v>83</v>
      </c>
    </row>
    <row r="182" spans="1:51" s="13" customFormat="1" ht="12">
      <c r="A182" s="13"/>
      <c r="B182" s="225"/>
      <c r="C182" s="226"/>
      <c r="D182" s="218" t="s">
        <v>133</v>
      </c>
      <c r="E182" s="227" t="s">
        <v>19</v>
      </c>
      <c r="F182" s="228" t="s">
        <v>80</v>
      </c>
      <c r="G182" s="226"/>
      <c r="H182" s="229">
        <v>1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133</v>
      </c>
      <c r="AU182" s="235" t="s">
        <v>83</v>
      </c>
      <c r="AV182" s="13" t="s">
        <v>83</v>
      </c>
      <c r="AW182" s="13" t="s">
        <v>32</v>
      </c>
      <c r="AX182" s="13" t="s">
        <v>80</v>
      </c>
      <c r="AY182" s="235" t="s">
        <v>121</v>
      </c>
    </row>
    <row r="183" spans="1:65" s="2" customFormat="1" ht="16.5" customHeight="1">
      <c r="A183" s="37"/>
      <c r="B183" s="38"/>
      <c r="C183" s="204" t="s">
        <v>272</v>
      </c>
      <c r="D183" s="204" t="s">
        <v>123</v>
      </c>
      <c r="E183" s="205" t="s">
        <v>273</v>
      </c>
      <c r="F183" s="206" t="s">
        <v>274</v>
      </c>
      <c r="G183" s="207" t="s">
        <v>208</v>
      </c>
      <c r="H183" s="208">
        <v>1</v>
      </c>
      <c r="I183" s="209"/>
      <c r="J183" s="210">
        <f>ROUND(I183*H183,2)</f>
        <v>0</v>
      </c>
      <c r="K183" s="211"/>
      <c r="L183" s="43"/>
      <c r="M183" s="212" t="s">
        <v>19</v>
      </c>
      <c r="N183" s="213" t="s">
        <v>43</v>
      </c>
      <c r="O183" s="83"/>
      <c r="P183" s="214">
        <f>O183*H183</f>
        <v>0</v>
      </c>
      <c r="Q183" s="214">
        <v>0</v>
      </c>
      <c r="R183" s="214">
        <f>Q183*H183</f>
        <v>0</v>
      </c>
      <c r="S183" s="214">
        <v>0.02</v>
      </c>
      <c r="T183" s="215">
        <f>S183*H183</f>
        <v>0.02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6" t="s">
        <v>127</v>
      </c>
      <c r="AT183" s="216" t="s">
        <v>123</v>
      </c>
      <c r="AU183" s="216" t="s">
        <v>83</v>
      </c>
      <c r="AY183" s="16" t="s">
        <v>121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6" t="s">
        <v>80</v>
      </c>
      <c r="BK183" s="217">
        <f>ROUND(I183*H183,2)</f>
        <v>0</v>
      </c>
      <c r="BL183" s="16" t="s">
        <v>127</v>
      </c>
      <c r="BM183" s="216" t="s">
        <v>275</v>
      </c>
    </row>
    <row r="184" spans="1:47" s="2" customFormat="1" ht="12">
      <c r="A184" s="37"/>
      <c r="B184" s="38"/>
      <c r="C184" s="39"/>
      <c r="D184" s="218" t="s">
        <v>129</v>
      </c>
      <c r="E184" s="39"/>
      <c r="F184" s="219" t="s">
        <v>276</v>
      </c>
      <c r="G184" s="39"/>
      <c r="H184" s="39"/>
      <c r="I184" s="220"/>
      <c r="J184" s="39"/>
      <c r="K184" s="39"/>
      <c r="L184" s="43"/>
      <c r="M184" s="221"/>
      <c r="N184" s="222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129</v>
      </c>
      <c r="AU184" s="16" t="s">
        <v>83</v>
      </c>
    </row>
    <row r="185" spans="1:47" s="2" customFormat="1" ht="12">
      <c r="A185" s="37"/>
      <c r="B185" s="38"/>
      <c r="C185" s="39"/>
      <c r="D185" s="218" t="s">
        <v>156</v>
      </c>
      <c r="E185" s="39"/>
      <c r="F185" s="236" t="s">
        <v>271</v>
      </c>
      <c r="G185" s="39"/>
      <c r="H185" s="39"/>
      <c r="I185" s="220"/>
      <c r="J185" s="39"/>
      <c r="K185" s="39"/>
      <c r="L185" s="43"/>
      <c r="M185" s="221"/>
      <c r="N185" s="222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156</v>
      </c>
      <c r="AU185" s="16" t="s">
        <v>83</v>
      </c>
    </row>
    <row r="186" spans="1:51" s="13" customFormat="1" ht="12">
      <c r="A186" s="13"/>
      <c r="B186" s="225"/>
      <c r="C186" s="226"/>
      <c r="D186" s="218" t="s">
        <v>133</v>
      </c>
      <c r="E186" s="227" t="s">
        <v>19</v>
      </c>
      <c r="F186" s="228" t="s">
        <v>80</v>
      </c>
      <c r="G186" s="226"/>
      <c r="H186" s="229">
        <v>1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133</v>
      </c>
      <c r="AU186" s="235" t="s">
        <v>83</v>
      </c>
      <c r="AV186" s="13" t="s">
        <v>83</v>
      </c>
      <c r="AW186" s="13" t="s">
        <v>32</v>
      </c>
      <c r="AX186" s="13" t="s">
        <v>80</v>
      </c>
      <c r="AY186" s="235" t="s">
        <v>121</v>
      </c>
    </row>
    <row r="187" spans="1:65" s="2" customFormat="1" ht="24.15" customHeight="1">
      <c r="A187" s="37"/>
      <c r="B187" s="38"/>
      <c r="C187" s="204" t="s">
        <v>277</v>
      </c>
      <c r="D187" s="204" t="s">
        <v>123</v>
      </c>
      <c r="E187" s="205" t="s">
        <v>278</v>
      </c>
      <c r="F187" s="206" t="s">
        <v>279</v>
      </c>
      <c r="G187" s="207" t="s">
        <v>208</v>
      </c>
      <c r="H187" s="208">
        <v>1</v>
      </c>
      <c r="I187" s="209"/>
      <c r="J187" s="210">
        <f>ROUND(I187*H187,2)</f>
        <v>0</v>
      </c>
      <c r="K187" s="211"/>
      <c r="L187" s="43"/>
      <c r="M187" s="212" t="s">
        <v>19</v>
      </c>
      <c r="N187" s="213" t="s">
        <v>43</v>
      </c>
      <c r="O187" s="83"/>
      <c r="P187" s="214">
        <f>O187*H187</f>
        <v>0</v>
      </c>
      <c r="Q187" s="214">
        <v>0</v>
      </c>
      <c r="R187" s="214">
        <f>Q187*H187</f>
        <v>0</v>
      </c>
      <c r="S187" s="214">
        <v>0.02</v>
      </c>
      <c r="T187" s="215">
        <f>S187*H187</f>
        <v>0.02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16" t="s">
        <v>127</v>
      </c>
      <c r="AT187" s="216" t="s">
        <v>123</v>
      </c>
      <c r="AU187" s="216" t="s">
        <v>83</v>
      </c>
      <c r="AY187" s="16" t="s">
        <v>121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6" t="s">
        <v>80</v>
      </c>
      <c r="BK187" s="217">
        <f>ROUND(I187*H187,2)</f>
        <v>0</v>
      </c>
      <c r="BL187" s="16" t="s">
        <v>127</v>
      </c>
      <c r="BM187" s="216" t="s">
        <v>280</v>
      </c>
    </row>
    <row r="188" spans="1:47" s="2" customFormat="1" ht="12">
      <c r="A188" s="37"/>
      <c r="B188" s="38"/>
      <c r="C188" s="39"/>
      <c r="D188" s="218" t="s">
        <v>129</v>
      </c>
      <c r="E188" s="39"/>
      <c r="F188" s="219" t="s">
        <v>281</v>
      </c>
      <c r="G188" s="39"/>
      <c r="H188" s="39"/>
      <c r="I188" s="220"/>
      <c r="J188" s="39"/>
      <c r="K188" s="39"/>
      <c r="L188" s="43"/>
      <c r="M188" s="221"/>
      <c r="N188" s="222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129</v>
      </c>
      <c r="AU188" s="16" t="s">
        <v>83</v>
      </c>
    </row>
    <row r="189" spans="1:47" s="2" customFormat="1" ht="12">
      <c r="A189" s="37"/>
      <c r="B189" s="38"/>
      <c r="C189" s="39"/>
      <c r="D189" s="218" t="s">
        <v>156</v>
      </c>
      <c r="E189" s="39"/>
      <c r="F189" s="236" t="s">
        <v>271</v>
      </c>
      <c r="G189" s="39"/>
      <c r="H189" s="39"/>
      <c r="I189" s="220"/>
      <c r="J189" s="39"/>
      <c r="K189" s="39"/>
      <c r="L189" s="43"/>
      <c r="M189" s="221"/>
      <c r="N189" s="222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156</v>
      </c>
      <c r="AU189" s="16" t="s">
        <v>83</v>
      </c>
    </row>
    <row r="190" spans="1:51" s="13" customFormat="1" ht="12">
      <c r="A190" s="13"/>
      <c r="B190" s="225"/>
      <c r="C190" s="226"/>
      <c r="D190" s="218" t="s">
        <v>133</v>
      </c>
      <c r="E190" s="227" t="s">
        <v>19</v>
      </c>
      <c r="F190" s="228" t="s">
        <v>80</v>
      </c>
      <c r="G190" s="226"/>
      <c r="H190" s="229">
        <v>1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133</v>
      </c>
      <c r="AU190" s="235" t="s">
        <v>83</v>
      </c>
      <c r="AV190" s="13" t="s">
        <v>83</v>
      </c>
      <c r="AW190" s="13" t="s">
        <v>32</v>
      </c>
      <c r="AX190" s="13" t="s">
        <v>80</v>
      </c>
      <c r="AY190" s="235" t="s">
        <v>121</v>
      </c>
    </row>
    <row r="191" spans="1:65" s="2" customFormat="1" ht="21.75" customHeight="1">
      <c r="A191" s="37"/>
      <c r="B191" s="38"/>
      <c r="C191" s="204" t="s">
        <v>282</v>
      </c>
      <c r="D191" s="204" t="s">
        <v>123</v>
      </c>
      <c r="E191" s="205" t="s">
        <v>283</v>
      </c>
      <c r="F191" s="206" t="s">
        <v>284</v>
      </c>
      <c r="G191" s="207" t="s">
        <v>208</v>
      </c>
      <c r="H191" s="208">
        <v>1</v>
      </c>
      <c r="I191" s="209"/>
      <c r="J191" s="210">
        <f>ROUND(I191*H191,2)</f>
        <v>0</v>
      </c>
      <c r="K191" s="211"/>
      <c r="L191" s="43"/>
      <c r="M191" s="212" t="s">
        <v>19</v>
      </c>
      <c r="N191" s="213" t="s">
        <v>43</v>
      </c>
      <c r="O191" s="83"/>
      <c r="P191" s="214">
        <f>O191*H191</f>
        <v>0</v>
      </c>
      <c r="Q191" s="214">
        <v>0</v>
      </c>
      <c r="R191" s="214">
        <f>Q191*H191</f>
        <v>0</v>
      </c>
      <c r="S191" s="214">
        <v>0.02</v>
      </c>
      <c r="T191" s="215">
        <f>S191*H191</f>
        <v>0.02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16" t="s">
        <v>127</v>
      </c>
      <c r="AT191" s="216" t="s">
        <v>123</v>
      </c>
      <c r="AU191" s="216" t="s">
        <v>83</v>
      </c>
      <c r="AY191" s="16" t="s">
        <v>121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6" t="s">
        <v>80</v>
      </c>
      <c r="BK191" s="217">
        <f>ROUND(I191*H191,2)</f>
        <v>0</v>
      </c>
      <c r="BL191" s="16" t="s">
        <v>127</v>
      </c>
      <c r="BM191" s="216" t="s">
        <v>285</v>
      </c>
    </row>
    <row r="192" spans="1:47" s="2" customFormat="1" ht="12">
      <c r="A192" s="37"/>
      <c r="B192" s="38"/>
      <c r="C192" s="39"/>
      <c r="D192" s="218" t="s">
        <v>129</v>
      </c>
      <c r="E192" s="39"/>
      <c r="F192" s="219" t="s">
        <v>286</v>
      </c>
      <c r="G192" s="39"/>
      <c r="H192" s="39"/>
      <c r="I192" s="220"/>
      <c r="J192" s="39"/>
      <c r="K192" s="39"/>
      <c r="L192" s="43"/>
      <c r="M192" s="221"/>
      <c r="N192" s="222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129</v>
      </c>
      <c r="AU192" s="16" t="s">
        <v>83</v>
      </c>
    </row>
    <row r="193" spans="1:47" s="2" customFormat="1" ht="12">
      <c r="A193" s="37"/>
      <c r="B193" s="38"/>
      <c r="C193" s="39"/>
      <c r="D193" s="218" t="s">
        <v>156</v>
      </c>
      <c r="E193" s="39"/>
      <c r="F193" s="236" t="s">
        <v>271</v>
      </c>
      <c r="G193" s="39"/>
      <c r="H193" s="39"/>
      <c r="I193" s="220"/>
      <c r="J193" s="39"/>
      <c r="K193" s="39"/>
      <c r="L193" s="43"/>
      <c r="M193" s="221"/>
      <c r="N193" s="222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156</v>
      </c>
      <c r="AU193" s="16" t="s">
        <v>83</v>
      </c>
    </row>
    <row r="194" spans="1:51" s="13" customFormat="1" ht="12">
      <c r="A194" s="13"/>
      <c r="B194" s="225"/>
      <c r="C194" s="226"/>
      <c r="D194" s="218" t="s">
        <v>133</v>
      </c>
      <c r="E194" s="227" t="s">
        <v>19</v>
      </c>
      <c r="F194" s="228" t="s">
        <v>80</v>
      </c>
      <c r="G194" s="226"/>
      <c r="H194" s="229">
        <v>1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133</v>
      </c>
      <c r="AU194" s="235" t="s">
        <v>83</v>
      </c>
      <c r="AV194" s="13" t="s">
        <v>83</v>
      </c>
      <c r="AW194" s="13" t="s">
        <v>32</v>
      </c>
      <c r="AX194" s="13" t="s">
        <v>80</v>
      </c>
      <c r="AY194" s="235" t="s">
        <v>121</v>
      </c>
    </row>
    <row r="195" spans="1:65" s="2" customFormat="1" ht="21.75" customHeight="1">
      <c r="A195" s="37"/>
      <c r="B195" s="38"/>
      <c r="C195" s="204" t="s">
        <v>287</v>
      </c>
      <c r="D195" s="204" t="s">
        <v>123</v>
      </c>
      <c r="E195" s="205" t="s">
        <v>288</v>
      </c>
      <c r="F195" s="206" t="s">
        <v>289</v>
      </c>
      <c r="G195" s="207" t="s">
        <v>208</v>
      </c>
      <c r="H195" s="208">
        <v>1</v>
      </c>
      <c r="I195" s="209"/>
      <c r="J195" s="210">
        <f>ROUND(I195*H195,2)</f>
        <v>0</v>
      </c>
      <c r="K195" s="211"/>
      <c r="L195" s="43"/>
      <c r="M195" s="212" t="s">
        <v>19</v>
      </c>
      <c r="N195" s="213" t="s">
        <v>43</v>
      </c>
      <c r="O195" s="83"/>
      <c r="P195" s="214">
        <f>O195*H195</f>
        <v>0</v>
      </c>
      <c r="Q195" s="214">
        <v>0</v>
      </c>
      <c r="R195" s="214">
        <f>Q195*H195</f>
        <v>0</v>
      </c>
      <c r="S195" s="214">
        <v>0.02</v>
      </c>
      <c r="T195" s="215">
        <f>S195*H195</f>
        <v>0.02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16" t="s">
        <v>127</v>
      </c>
      <c r="AT195" s="216" t="s">
        <v>123</v>
      </c>
      <c r="AU195" s="216" t="s">
        <v>83</v>
      </c>
      <c r="AY195" s="16" t="s">
        <v>121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6" t="s">
        <v>80</v>
      </c>
      <c r="BK195" s="217">
        <f>ROUND(I195*H195,2)</f>
        <v>0</v>
      </c>
      <c r="BL195" s="16" t="s">
        <v>127</v>
      </c>
      <c r="BM195" s="216" t="s">
        <v>290</v>
      </c>
    </row>
    <row r="196" spans="1:47" s="2" customFormat="1" ht="12">
      <c r="A196" s="37"/>
      <c r="B196" s="38"/>
      <c r="C196" s="39"/>
      <c r="D196" s="218" t="s">
        <v>129</v>
      </c>
      <c r="E196" s="39"/>
      <c r="F196" s="219" t="s">
        <v>291</v>
      </c>
      <c r="G196" s="39"/>
      <c r="H196" s="39"/>
      <c r="I196" s="220"/>
      <c r="J196" s="39"/>
      <c r="K196" s="39"/>
      <c r="L196" s="43"/>
      <c r="M196" s="221"/>
      <c r="N196" s="222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129</v>
      </c>
      <c r="AU196" s="16" t="s">
        <v>83</v>
      </c>
    </row>
    <row r="197" spans="1:47" s="2" customFormat="1" ht="12">
      <c r="A197" s="37"/>
      <c r="B197" s="38"/>
      <c r="C197" s="39"/>
      <c r="D197" s="218" t="s">
        <v>156</v>
      </c>
      <c r="E197" s="39"/>
      <c r="F197" s="236" t="s">
        <v>271</v>
      </c>
      <c r="G197" s="39"/>
      <c r="H197" s="39"/>
      <c r="I197" s="220"/>
      <c r="J197" s="39"/>
      <c r="K197" s="39"/>
      <c r="L197" s="43"/>
      <c r="M197" s="221"/>
      <c r="N197" s="222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156</v>
      </c>
      <c r="AU197" s="16" t="s">
        <v>83</v>
      </c>
    </row>
    <row r="198" spans="1:51" s="13" customFormat="1" ht="12">
      <c r="A198" s="13"/>
      <c r="B198" s="225"/>
      <c r="C198" s="226"/>
      <c r="D198" s="218" t="s">
        <v>133</v>
      </c>
      <c r="E198" s="227" t="s">
        <v>19</v>
      </c>
      <c r="F198" s="228" t="s">
        <v>80</v>
      </c>
      <c r="G198" s="226"/>
      <c r="H198" s="229">
        <v>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133</v>
      </c>
      <c r="AU198" s="235" t="s">
        <v>83</v>
      </c>
      <c r="AV198" s="13" t="s">
        <v>83</v>
      </c>
      <c r="AW198" s="13" t="s">
        <v>32</v>
      </c>
      <c r="AX198" s="13" t="s">
        <v>80</v>
      </c>
      <c r="AY198" s="235" t="s">
        <v>121</v>
      </c>
    </row>
    <row r="199" spans="1:65" s="2" customFormat="1" ht="24.15" customHeight="1">
      <c r="A199" s="37"/>
      <c r="B199" s="38"/>
      <c r="C199" s="204" t="s">
        <v>292</v>
      </c>
      <c r="D199" s="204" t="s">
        <v>123</v>
      </c>
      <c r="E199" s="205" t="s">
        <v>293</v>
      </c>
      <c r="F199" s="206" t="s">
        <v>294</v>
      </c>
      <c r="G199" s="207" t="s">
        <v>208</v>
      </c>
      <c r="H199" s="208">
        <v>1</v>
      </c>
      <c r="I199" s="209"/>
      <c r="J199" s="210">
        <f>ROUND(I199*H199,2)</f>
        <v>0</v>
      </c>
      <c r="K199" s="211"/>
      <c r="L199" s="43"/>
      <c r="M199" s="212" t="s">
        <v>19</v>
      </c>
      <c r="N199" s="213" t="s">
        <v>43</v>
      </c>
      <c r="O199" s="83"/>
      <c r="P199" s="214">
        <f>O199*H199</f>
        <v>0</v>
      </c>
      <c r="Q199" s="214">
        <v>0</v>
      </c>
      <c r="R199" s="214">
        <f>Q199*H199</f>
        <v>0</v>
      </c>
      <c r="S199" s="214">
        <v>0.02</v>
      </c>
      <c r="T199" s="215">
        <f>S199*H199</f>
        <v>0.02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16" t="s">
        <v>127</v>
      </c>
      <c r="AT199" s="216" t="s">
        <v>123</v>
      </c>
      <c r="AU199" s="216" t="s">
        <v>83</v>
      </c>
      <c r="AY199" s="16" t="s">
        <v>121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6" t="s">
        <v>80</v>
      </c>
      <c r="BK199" s="217">
        <f>ROUND(I199*H199,2)</f>
        <v>0</v>
      </c>
      <c r="BL199" s="16" t="s">
        <v>127</v>
      </c>
      <c r="BM199" s="216" t="s">
        <v>295</v>
      </c>
    </row>
    <row r="200" spans="1:47" s="2" customFormat="1" ht="12">
      <c r="A200" s="37"/>
      <c r="B200" s="38"/>
      <c r="C200" s="39"/>
      <c r="D200" s="218" t="s">
        <v>129</v>
      </c>
      <c r="E200" s="39"/>
      <c r="F200" s="219" t="s">
        <v>296</v>
      </c>
      <c r="G200" s="39"/>
      <c r="H200" s="39"/>
      <c r="I200" s="220"/>
      <c r="J200" s="39"/>
      <c r="K200" s="39"/>
      <c r="L200" s="43"/>
      <c r="M200" s="221"/>
      <c r="N200" s="222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129</v>
      </c>
      <c r="AU200" s="16" t="s">
        <v>83</v>
      </c>
    </row>
    <row r="201" spans="1:47" s="2" customFormat="1" ht="12">
      <c r="A201" s="37"/>
      <c r="B201" s="38"/>
      <c r="C201" s="39"/>
      <c r="D201" s="218" t="s">
        <v>156</v>
      </c>
      <c r="E201" s="39"/>
      <c r="F201" s="236" t="s">
        <v>271</v>
      </c>
      <c r="G201" s="39"/>
      <c r="H201" s="39"/>
      <c r="I201" s="220"/>
      <c r="J201" s="39"/>
      <c r="K201" s="39"/>
      <c r="L201" s="43"/>
      <c r="M201" s="221"/>
      <c r="N201" s="222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156</v>
      </c>
      <c r="AU201" s="16" t="s">
        <v>83</v>
      </c>
    </row>
    <row r="202" spans="1:51" s="13" customFormat="1" ht="12">
      <c r="A202" s="13"/>
      <c r="B202" s="225"/>
      <c r="C202" s="226"/>
      <c r="D202" s="218" t="s">
        <v>133</v>
      </c>
      <c r="E202" s="227" t="s">
        <v>19</v>
      </c>
      <c r="F202" s="228" t="s">
        <v>80</v>
      </c>
      <c r="G202" s="226"/>
      <c r="H202" s="229">
        <v>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133</v>
      </c>
      <c r="AU202" s="235" t="s">
        <v>83</v>
      </c>
      <c r="AV202" s="13" t="s">
        <v>83</v>
      </c>
      <c r="AW202" s="13" t="s">
        <v>32</v>
      </c>
      <c r="AX202" s="13" t="s">
        <v>80</v>
      </c>
      <c r="AY202" s="235" t="s">
        <v>121</v>
      </c>
    </row>
    <row r="203" spans="1:63" s="12" customFormat="1" ht="20.85" customHeight="1">
      <c r="A203" s="12"/>
      <c r="B203" s="188"/>
      <c r="C203" s="189"/>
      <c r="D203" s="190" t="s">
        <v>71</v>
      </c>
      <c r="E203" s="202" t="s">
        <v>297</v>
      </c>
      <c r="F203" s="202" t="s">
        <v>298</v>
      </c>
      <c r="G203" s="189"/>
      <c r="H203" s="189"/>
      <c r="I203" s="192"/>
      <c r="J203" s="203">
        <f>BK203</f>
        <v>0</v>
      </c>
      <c r="K203" s="189"/>
      <c r="L203" s="194"/>
      <c r="M203" s="195"/>
      <c r="N203" s="196"/>
      <c r="O203" s="196"/>
      <c r="P203" s="197">
        <f>SUM(P204:P216)</f>
        <v>0</v>
      </c>
      <c r="Q203" s="196"/>
      <c r="R203" s="197">
        <f>SUM(R204:R216)</f>
        <v>0</v>
      </c>
      <c r="S203" s="196"/>
      <c r="T203" s="198">
        <f>SUM(T204:T216)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9" t="s">
        <v>80</v>
      </c>
      <c r="AT203" s="200" t="s">
        <v>71</v>
      </c>
      <c r="AU203" s="200" t="s">
        <v>83</v>
      </c>
      <c r="AY203" s="199" t="s">
        <v>121</v>
      </c>
      <c r="BK203" s="201">
        <f>SUM(BK204:BK216)</f>
        <v>0</v>
      </c>
    </row>
    <row r="204" spans="1:65" s="2" customFormat="1" ht="16.5" customHeight="1">
      <c r="A204" s="37"/>
      <c r="B204" s="38"/>
      <c r="C204" s="204" t="s">
        <v>299</v>
      </c>
      <c r="D204" s="204" t="s">
        <v>123</v>
      </c>
      <c r="E204" s="205" t="s">
        <v>300</v>
      </c>
      <c r="F204" s="206" t="s">
        <v>301</v>
      </c>
      <c r="G204" s="207" t="s">
        <v>302</v>
      </c>
      <c r="H204" s="208">
        <v>1.225</v>
      </c>
      <c r="I204" s="209"/>
      <c r="J204" s="210">
        <f>ROUND(I204*H204,2)</f>
        <v>0</v>
      </c>
      <c r="K204" s="211"/>
      <c r="L204" s="43"/>
      <c r="M204" s="212" t="s">
        <v>19</v>
      </c>
      <c r="N204" s="213" t="s">
        <v>43</v>
      </c>
      <c r="O204" s="83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16" t="s">
        <v>127</v>
      </c>
      <c r="AT204" s="216" t="s">
        <v>123</v>
      </c>
      <c r="AU204" s="216" t="s">
        <v>142</v>
      </c>
      <c r="AY204" s="16" t="s">
        <v>121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6" t="s">
        <v>80</v>
      </c>
      <c r="BK204" s="217">
        <f>ROUND(I204*H204,2)</f>
        <v>0</v>
      </c>
      <c r="BL204" s="16" t="s">
        <v>127</v>
      </c>
      <c r="BM204" s="216" t="s">
        <v>303</v>
      </c>
    </row>
    <row r="205" spans="1:47" s="2" customFormat="1" ht="12">
      <c r="A205" s="37"/>
      <c r="B205" s="38"/>
      <c r="C205" s="39"/>
      <c r="D205" s="218" t="s">
        <v>129</v>
      </c>
      <c r="E205" s="39"/>
      <c r="F205" s="219" t="s">
        <v>304</v>
      </c>
      <c r="G205" s="39"/>
      <c r="H205" s="39"/>
      <c r="I205" s="220"/>
      <c r="J205" s="39"/>
      <c r="K205" s="39"/>
      <c r="L205" s="43"/>
      <c r="M205" s="221"/>
      <c r="N205" s="222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129</v>
      </c>
      <c r="AU205" s="16" t="s">
        <v>142</v>
      </c>
    </row>
    <row r="206" spans="1:47" s="2" customFormat="1" ht="12">
      <c r="A206" s="37"/>
      <c r="B206" s="38"/>
      <c r="C206" s="39"/>
      <c r="D206" s="223" t="s">
        <v>131</v>
      </c>
      <c r="E206" s="39"/>
      <c r="F206" s="224" t="s">
        <v>305</v>
      </c>
      <c r="G206" s="39"/>
      <c r="H206" s="39"/>
      <c r="I206" s="220"/>
      <c r="J206" s="39"/>
      <c r="K206" s="39"/>
      <c r="L206" s="43"/>
      <c r="M206" s="221"/>
      <c r="N206" s="222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131</v>
      </c>
      <c r="AU206" s="16" t="s">
        <v>142</v>
      </c>
    </row>
    <row r="207" spans="1:47" s="2" customFormat="1" ht="12">
      <c r="A207" s="37"/>
      <c r="B207" s="38"/>
      <c r="C207" s="39"/>
      <c r="D207" s="218" t="s">
        <v>156</v>
      </c>
      <c r="E207" s="39"/>
      <c r="F207" s="236" t="s">
        <v>306</v>
      </c>
      <c r="G207" s="39"/>
      <c r="H207" s="39"/>
      <c r="I207" s="220"/>
      <c r="J207" s="39"/>
      <c r="K207" s="39"/>
      <c r="L207" s="43"/>
      <c r="M207" s="221"/>
      <c r="N207" s="222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156</v>
      </c>
      <c r="AU207" s="16" t="s">
        <v>142</v>
      </c>
    </row>
    <row r="208" spans="1:51" s="13" customFormat="1" ht="12">
      <c r="A208" s="13"/>
      <c r="B208" s="225"/>
      <c r="C208" s="226"/>
      <c r="D208" s="218" t="s">
        <v>133</v>
      </c>
      <c r="E208" s="227" t="s">
        <v>19</v>
      </c>
      <c r="F208" s="228" t="s">
        <v>307</v>
      </c>
      <c r="G208" s="226"/>
      <c r="H208" s="229">
        <v>1.225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133</v>
      </c>
      <c r="AU208" s="235" t="s">
        <v>142</v>
      </c>
      <c r="AV208" s="13" t="s">
        <v>83</v>
      </c>
      <c r="AW208" s="13" t="s">
        <v>32</v>
      </c>
      <c r="AX208" s="13" t="s">
        <v>72</v>
      </c>
      <c r="AY208" s="235" t="s">
        <v>121</v>
      </c>
    </row>
    <row r="209" spans="1:65" s="2" customFormat="1" ht="16.5" customHeight="1">
      <c r="A209" s="37"/>
      <c r="B209" s="38"/>
      <c r="C209" s="204" t="s">
        <v>308</v>
      </c>
      <c r="D209" s="204" t="s">
        <v>123</v>
      </c>
      <c r="E209" s="205" t="s">
        <v>309</v>
      </c>
      <c r="F209" s="206" t="s">
        <v>310</v>
      </c>
      <c r="G209" s="207" t="s">
        <v>302</v>
      </c>
      <c r="H209" s="208">
        <v>60</v>
      </c>
      <c r="I209" s="209"/>
      <c r="J209" s="210">
        <f>ROUND(I209*H209,2)</f>
        <v>0</v>
      </c>
      <c r="K209" s="211"/>
      <c r="L209" s="43"/>
      <c r="M209" s="212" t="s">
        <v>19</v>
      </c>
      <c r="N209" s="213" t="s">
        <v>43</v>
      </c>
      <c r="O209" s="83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16" t="s">
        <v>127</v>
      </c>
      <c r="AT209" s="216" t="s">
        <v>123</v>
      </c>
      <c r="AU209" s="216" t="s">
        <v>142</v>
      </c>
      <c r="AY209" s="16" t="s">
        <v>121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6" t="s">
        <v>80</v>
      </c>
      <c r="BK209" s="217">
        <f>ROUND(I209*H209,2)</f>
        <v>0</v>
      </c>
      <c r="BL209" s="16" t="s">
        <v>127</v>
      </c>
      <c r="BM209" s="216" t="s">
        <v>311</v>
      </c>
    </row>
    <row r="210" spans="1:47" s="2" customFormat="1" ht="12">
      <c r="A210" s="37"/>
      <c r="B210" s="38"/>
      <c r="C210" s="39"/>
      <c r="D210" s="218" t="s">
        <v>129</v>
      </c>
      <c r="E210" s="39"/>
      <c r="F210" s="219" t="s">
        <v>312</v>
      </c>
      <c r="G210" s="39"/>
      <c r="H210" s="39"/>
      <c r="I210" s="220"/>
      <c r="J210" s="39"/>
      <c r="K210" s="39"/>
      <c r="L210" s="43"/>
      <c r="M210" s="221"/>
      <c r="N210" s="222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129</v>
      </c>
      <c r="AU210" s="16" t="s">
        <v>142</v>
      </c>
    </row>
    <row r="211" spans="1:47" s="2" customFormat="1" ht="12">
      <c r="A211" s="37"/>
      <c r="B211" s="38"/>
      <c r="C211" s="39"/>
      <c r="D211" s="223" t="s">
        <v>131</v>
      </c>
      <c r="E211" s="39"/>
      <c r="F211" s="224" t="s">
        <v>313</v>
      </c>
      <c r="G211" s="39"/>
      <c r="H211" s="39"/>
      <c r="I211" s="220"/>
      <c r="J211" s="39"/>
      <c r="K211" s="39"/>
      <c r="L211" s="43"/>
      <c r="M211" s="221"/>
      <c r="N211" s="222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131</v>
      </c>
      <c r="AU211" s="16" t="s">
        <v>142</v>
      </c>
    </row>
    <row r="212" spans="1:51" s="13" customFormat="1" ht="12">
      <c r="A212" s="13"/>
      <c r="B212" s="225"/>
      <c r="C212" s="226"/>
      <c r="D212" s="218" t="s">
        <v>133</v>
      </c>
      <c r="E212" s="227" t="s">
        <v>19</v>
      </c>
      <c r="F212" s="228" t="s">
        <v>314</v>
      </c>
      <c r="G212" s="226"/>
      <c r="H212" s="229">
        <v>60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133</v>
      </c>
      <c r="AU212" s="235" t="s">
        <v>142</v>
      </c>
      <c r="AV212" s="13" t="s">
        <v>83</v>
      </c>
      <c r="AW212" s="13" t="s">
        <v>32</v>
      </c>
      <c r="AX212" s="13" t="s">
        <v>80</v>
      </c>
      <c r="AY212" s="235" t="s">
        <v>121</v>
      </c>
    </row>
    <row r="213" spans="1:65" s="2" customFormat="1" ht="21.75" customHeight="1">
      <c r="A213" s="37"/>
      <c r="B213" s="38"/>
      <c r="C213" s="204" t="s">
        <v>315</v>
      </c>
      <c r="D213" s="204" t="s">
        <v>123</v>
      </c>
      <c r="E213" s="205" t="s">
        <v>316</v>
      </c>
      <c r="F213" s="206" t="s">
        <v>317</v>
      </c>
      <c r="G213" s="207" t="s">
        <v>302</v>
      </c>
      <c r="H213" s="208">
        <v>35.85</v>
      </c>
      <c r="I213" s="209"/>
      <c r="J213" s="210">
        <f>ROUND(I213*H213,2)</f>
        <v>0</v>
      </c>
      <c r="K213" s="211"/>
      <c r="L213" s="43"/>
      <c r="M213" s="212" t="s">
        <v>19</v>
      </c>
      <c r="N213" s="213" t="s">
        <v>43</v>
      </c>
      <c r="O213" s="83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16" t="s">
        <v>127</v>
      </c>
      <c r="AT213" s="216" t="s">
        <v>123</v>
      </c>
      <c r="AU213" s="216" t="s">
        <v>142</v>
      </c>
      <c r="AY213" s="16" t="s">
        <v>121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6" t="s">
        <v>80</v>
      </c>
      <c r="BK213" s="217">
        <f>ROUND(I213*H213,2)</f>
        <v>0</v>
      </c>
      <c r="BL213" s="16" t="s">
        <v>127</v>
      </c>
      <c r="BM213" s="216" t="s">
        <v>318</v>
      </c>
    </row>
    <row r="214" spans="1:47" s="2" customFormat="1" ht="12">
      <c r="A214" s="37"/>
      <c r="B214" s="38"/>
      <c r="C214" s="39"/>
      <c r="D214" s="218" t="s">
        <v>129</v>
      </c>
      <c r="E214" s="39"/>
      <c r="F214" s="219" t="s">
        <v>319</v>
      </c>
      <c r="G214" s="39"/>
      <c r="H214" s="39"/>
      <c r="I214" s="220"/>
      <c r="J214" s="39"/>
      <c r="K214" s="39"/>
      <c r="L214" s="43"/>
      <c r="M214" s="221"/>
      <c r="N214" s="222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129</v>
      </c>
      <c r="AU214" s="16" t="s">
        <v>142</v>
      </c>
    </row>
    <row r="215" spans="1:47" s="2" customFormat="1" ht="12">
      <c r="A215" s="37"/>
      <c r="B215" s="38"/>
      <c r="C215" s="39"/>
      <c r="D215" s="223" t="s">
        <v>131</v>
      </c>
      <c r="E215" s="39"/>
      <c r="F215" s="224" t="s">
        <v>320</v>
      </c>
      <c r="G215" s="39"/>
      <c r="H215" s="39"/>
      <c r="I215" s="220"/>
      <c r="J215" s="39"/>
      <c r="K215" s="39"/>
      <c r="L215" s="43"/>
      <c r="M215" s="221"/>
      <c r="N215" s="222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131</v>
      </c>
      <c r="AU215" s="16" t="s">
        <v>142</v>
      </c>
    </row>
    <row r="216" spans="1:51" s="13" customFormat="1" ht="12">
      <c r="A216" s="13"/>
      <c r="B216" s="225"/>
      <c r="C216" s="226"/>
      <c r="D216" s="218" t="s">
        <v>133</v>
      </c>
      <c r="E216" s="227" t="s">
        <v>19</v>
      </c>
      <c r="F216" s="228" t="s">
        <v>321</v>
      </c>
      <c r="G216" s="226"/>
      <c r="H216" s="229">
        <v>35.85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133</v>
      </c>
      <c r="AU216" s="235" t="s">
        <v>142</v>
      </c>
      <c r="AV216" s="13" t="s">
        <v>83</v>
      </c>
      <c r="AW216" s="13" t="s">
        <v>32</v>
      </c>
      <c r="AX216" s="13" t="s">
        <v>72</v>
      </c>
      <c r="AY216" s="235" t="s">
        <v>121</v>
      </c>
    </row>
    <row r="217" spans="1:63" s="12" customFormat="1" ht="22.8" customHeight="1">
      <c r="A217" s="12"/>
      <c r="B217" s="188"/>
      <c r="C217" s="189"/>
      <c r="D217" s="190" t="s">
        <v>71</v>
      </c>
      <c r="E217" s="202" t="s">
        <v>322</v>
      </c>
      <c r="F217" s="202" t="s">
        <v>323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SUM(P218:P229)</f>
        <v>0</v>
      </c>
      <c r="Q217" s="196"/>
      <c r="R217" s="197">
        <f>SUM(R218:R229)</f>
        <v>0</v>
      </c>
      <c r="S217" s="196"/>
      <c r="T217" s="198">
        <f>SUM(T218:T229)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9" t="s">
        <v>80</v>
      </c>
      <c r="AT217" s="200" t="s">
        <v>71</v>
      </c>
      <c r="AU217" s="200" t="s">
        <v>80</v>
      </c>
      <c r="AY217" s="199" t="s">
        <v>121</v>
      </c>
      <c r="BK217" s="201">
        <f>SUM(BK218:BK229)</f>
        <v>0</v>
      </c>
    </row>
    <row r="218" spans="1:65" s="2" customFormat="1" ht="16.5" customHeight="1">
      <c r="A218" s="37"/>
      <c r="B218" s="38"/>
      <c r="C218" s="204" t="s">
        <v>324</v>
      </c>
      <c r="D218" s="204" t="s">
        <v>123</v>
      </c>
      <c r="E218" s="205" t="s">
        <v>325</v>
      </c>
      <c r="F218" s="206" t="s">
        <v>326</v>
      </c>
      <c r="G218" s="207" t="s">
        <v>302</v>
      </c>
      <c r="H218" s="208">
        <v>1.225</v>
      </c>
      <c r="I218" s="209"/>
      <c r="J218" s="210">
        <f>ROUND(I218*H218,2)</f>
        <v>0</v>
      </c>
      <c r="K218" s="211"/>
      <c r="L218" s="43"/>
      <c r="M218" s="212" t="s">
        <v>19</v>
      </c>
      <c r="N218" s="213" t="s">
        <v>43</v>
      </c>
      <c r="O218" s="83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6" t="s">
        <v>127</v>
      </c>
      <c r="AT218" s="216" t="s">
        <v>123</v>
      </c>
      <c r="AU218" s="216" t="s">
        <v>83</v>
      </c>
      <c r="AY218" s="16" t="s">
        <v>121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6" t="s">
        <v>80</v>
      </c>
      <c r="BK218" s="217">
        <f>ROUND(I218*H218,2)</f>
        <v>0</v>
      </c>
      <c r="BL218" s="16" t="s">
        <v>127</v>
      </c>
      <c r="BM218" s="216" t="s">
        <v>327</v>
      </c>
    </row>
    <row r="219" spans="1:47" s="2" customFormat="1" ht="12">
      <c r="A219" s="37"/>
      <c r="B219" s="38"/>
      <c r="C219" s="39"/>
      <c r="D219" s="218" t="s">
        <v>129</v>
      </c>
      <c r="E219" s="39"/>
      <c r="F219" s="219" t="s">
        <v>328</v>
      </c>
      <c r="G219" s="39"/>
      <c r="H219" s="39"/>
      <c r="I219" s="220"/>
      <c r="J219" s="39"/>
      <c r="K219" s="39"/>
      <c r="L219" s="43"/>
      <c r="M219" s="221"/>
      <c r="N219" s="222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129</v>
      </c>
      <c r="AU219" s="16" t="s">
        <v>83</v>
      </c>
    </row>
    <row r="220" spans="1:47" s="2" customFormat="1" ht="12">
      <c r="A220" s="37"/>
      <c r="B220" s="38"/>
      <c r="C220" s="39"/>
      <c r="D220" s="223" t="s">
        <v>131</v>
      </c>
      <c r="E220" s="39"/>
      <c r="F220" s="224" t="s">
        <v>329</v>
      </c>
      <c r="G220" s="39"/>
      <c r="H220" s="39"/>
      <c r="I220" s="220"/>
      <c r="J220" s="39"/>
      <c r="K220" s="39"/>
      <c r="L220" s="43"/>
      <c r="M220" s="221"/>
      <c r="N220" s="222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131</v>
      </c>
      <c r="AU220" s="16" t="s">
        <v>83</v>
      </c>
    </row>
    <row r="221" spans="1:51" s="13" customFormat="1" ht="12">
      <c r="A221" s="13"/>
      <c r="B221" s="225"/>
      <c r="C221" s="226"/>
      <c r="D221" s="218" t="s">
        <v>133</v>
      </c>
      <c r="E221" s="227" t="s">
        <v>19</v>
      </c>
      <c r="F221" s="228" t="s">
        <v>307</v>
      </c>
      <c r="G221" s="226"/>
      <c r="H221" s="229">
        <v>1.225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133</v>
      </c>
      <c r="AU221" s="235" t="s">
        <v>83</v>
      </c>
      <c r="AV221" s="13" t="s">
        <v>83</v>
      </c>
      <c r="AW221" s="13" t="s">
        <v>32</v>
      </c>
      <c r="AX221" s="13" t="s">
        <v>80</v>
      </c>
      <c r="AY221" s="235" t="s">
        <v>121</v>
      </c>
    </row>
    <row r="222" spans="1:65" s="2" customFormat="1" ht="16.5" customHeight="1">
      <c r="A222" s="37"/>
      <c r="B222" s="38"/>
      <c r="C222" s="204" t="s">
        <v>330</v>
      </c>
      <c r="D222" s="204" t="s">
        <v>123</v>
      </c>
      <c r="E222" s="205" t="s">
        <v>331</v>
      </c>
      <c r="F222" s="206" t="s">
        <v>332</v>
      </c>
      <c r="G222" s="207" t="s">
        <v>302</v>
      </c>
      <c r="H222" s="208">
        <v>24.5</v>
      </c>
      <c r="I222" s="209"/>
      <c r="J222" s="210">
        <f>ROUND(I222*H222,2)</f>
        <v>0</v>
      </c>
      <c r="K222" s="211"/>
      <c r="L222" s="43"/>
      <c r="M222" s="212" t="s">
        <v>19</v>
      </c>
      <c r="N222" s="213" t="s">
        <v>43</v>
      </c>
      <c r="O222" s="83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16" t="s">
        <v>127</v>
      </c>
      <c r="AT222" s="216" t="s">
        <v>123</v>
      </c>
      <c r="AU222" s="216" t="s">
        <v>83</v>
      </c>
      <c r="AY222" s="16" t="s">
        <v>121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6" t="s">
        <v>80</v>
      </c>
      <c r="BK222" s="217">
        <f>ROUND(I222*H222,2)</f>
        <v>0</v>
      </c>
      <c r="BL222" s="16" t="s">
        <v>127</v>
      </c>
      <c r="BM222" s="216" t="s">
        <v>333</v>
      </c>
    </row>
    <row r="223" spans="1:47" s="2" customFormat="1" ht="12">
      <c r="A223" s="37"/>
      <c r="B223" s="38"/>
      <c r="C223" s="39"/>
      <c r="D223" s="218" t="s">
        <v>129</v>
      </c>
      <c r="E223" s="39"/>
      <c r="F223" s="219" t="s">
        <v>334</v>
      </c>
      <c r="G223" s="39"/>
      <c r="H223" s="39"/>
      <c r="I223" s="220"/>
      <c r="J223" s="39"/>
      <c r="K223" s="39"/>
      <c r="L223" s="43"/>
      <c r="M223" s="221"/>
      <c r="N223" s="222"/>
      <c r="O223" s="83"/>
      <c r="P223" s="83"/>
      <c r="Q223" s="83"/>
      <c r="R223" s="83"/>
      <c r="S223" s="83"/>
      <c r="T223" s="84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129</v>
      </c>
      <c r="AU223" s="16" t="s">
        <v>83</v>
      </c>
    </row>
    <row r="224" spans="1:47" s="2" customFormat="1" ht="12">
      <c r="A224" s="37"/>
      <c r="B224" s="38"/>
      <c r="C224" s="39"/>
      <c r="D224" s="223" t="s">
        <v>131</v>
      </c>
      <c r="E224" s="39"/>
      <c r="F224" s="224" t="s">
        <v>335</v>
      </c>
      <c r="G224" s="39"/>
      <c r="H224" s="39"/>
      <c r="I224" s="220"/>
      <c r="J224" s="39"/>
      <c r="K224" s="39"/>
      <c r="L224" s="43"/>
      <c r="M224" s="221"/>
      <c r="N224" s="222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131</v>
      </c>
      <c r="AU224" s="16" t="s">
        <v>83</v>
      </c>
    </row>
    <row r="225" spans="1:51" s="13" customFormat="1" ht="12">
      <c r="A225" s="13"/>
      <c r="B225" s="225"/>
      <c r="C225" s="226"/>
      <c r="D225" s="218" t="s">
        <v>133</v>
      </c>
      <c r="E225" s="227" t="s">
        <v>19</v>
      </c>
      <c r="F225" s="228" t="s">
        <v>336</v>
      </c>
      <c r="G225" s="226"/>
      <c r="H225" s="229">
        <v>24.5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133</v>
      </c>
      <c r="AU225" s="235" t="s">
        <v>83</v>
      </c>
      <c r="AV225" s="13" t="s">
        <v>83</v>
      </c>
      <c r="AW225" s="13" t="s">
        <v>32</v>
      </c>
      <c r="AX225" s="13" t="s">
        <v>80</v>
      </c>
      <c r="AY225" s="235" t="s">
        <v>121</v>
      </c>
    </row>
    <row r="226" spans="1:65" s="2" customFormat="1" ht="21.75" customHeight="1">
      <c r="A226" s="37"/>
      <c r="B226" s="38"/>
      <c r="C226" s="204" t="s">
        <v>337</v>
      </c>
      <c r="D226" s="204" t="s">
        <v>123</v>
      </c>
      <c r="E226" s="205" t="s">
        <v>338</v>
      </c>
      <c r="F226" s="206" t="s">
        <v>339</v>
      </c>
      <c r="G226" s="207" t="s">
        <v>302</v>
      </c>
      <c r="H226" s="208">
        <v>1.225</v>
      </c>
      <c r="I226" s="209"/>
      <c r="J226" s="210">
        <f>ROUND(I226*H226,2)</f>
        <v>0</v>
      </c>
      <c r="K226" s="211"/>
      <c r="L226" s="43"/>
      <c r="M226" s="212" t="s">
        <v>19</v>
      </c>
      <c r="N226" s="213" t="s">
        <v>43</v>
      </c>
      <c r="O226" s="83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16" t="s">
        <v>127</v>
      </c>
      <c r="AT226" s="216" t="s">
        <v>123</v>
      </c>
      <c r="AU226" s="216" t="s">
        <v>83</v>
      </c>
      <c r="AY226" s="16" t="s">
        <v>121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6" t="s">
        <v>80</v>
      </c>
      <c r="BK226" s="217">
        <f>ROUND(I226*H226,2)</f>
        <v>0</v>
      </c>
      <c r="BL226" s="16" t="s">
        <v>127</v>
      </c>
      <c r="BM226" s="216" t="s">
        <v>340</v>
      </c>
    </row>
    <row r="227" spans="1:47" s="2" customFormat="1" ht="12">
      <c r="A227" s="37"/>
      <c r="B227" s="38"/>
      <c r="C227" s="39"/>
      <c r="D227" s="218" t="s">
        <v>129</v>
      </c>
      <c r="E227" s="39"/>
      <c r="F227" s="219" t="s">
        <v>341</v>
      </c>
      <c r="G227" s="39"/>
      <c r="H227" s="39"/>
      <c r="I227" s="220"/>
      <c r="J227" s="39"/>
      <c r="K227" s="39"/>
      <c r="L227" s="43"/>
      <c r="M227" s="221"/>
      <c r="N227" s="222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129</v>
      </c>
      <c r="AU227" s="16" t="s">
        <v>83</v>
      </c>
    </row>
    <row r="228" spans="1:47" s="2" customFormat="1" ht="12">
      <c r="A228" s="37"/>
      <c r="B228" s="38"/>
      <c r="C228" s="39"/>
      <c r="D228" s="223" t="s">
        <v>131</v>
      </c>
      <c r="E228" s="39"/>
      <c r="F228" s="224" t="s">
        <v>342</v>
      </c>
      <c r="G228" s="39"/>
      <c r="H228" s="39"/>
      <c r="I228" s="220"/>
      <c r="J228" s="39"/>
      <c r="K228" s="39"/>
      <c r="L228" s="43"/>
      <c r="M228" s="221"/>
      <c r="N228" s="222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131</v>
      </c>
      <c r="AU228" s="16" t="s">
        <v>83</v>
      </c>
    </row>
    <row r="229" spans="1:51" s="13" customFormat="1" ht="12">
      <c r="A229" s="13"/>
      <c r="B229" s="225"/>
      <c r="C229" s="226"/>
      <c r="D229" s="218" t="s">
        <v>133</v>
      </c>
      <c r="E229" s="227" t="s">
        <v>19</v>
      </c>
      <c r="F229" s="228" t="s">
        <v>307</v>
      </c>
      <c r="G229" s="226"/>
      <c r="H229" s="229">
        <v>1.225</v>
      </c>
      <c r="I229" s="230"/>
      <c r="J229" s="226"/>
      <c r="K229" s="226"/>
      <c r="L229" s="231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133</v>
      </c>
      <c r="AU229" s="235" t="s">
        <v>83</v>
      </c>
      <c r="AV229" s="13" t="s">
        <v>83</v>
      </c>
      <c r="AW229" s="13" t="s">
        <v>32</v>
      </c>
      <c r="AX229" s="13" t="s">
        <v>80</v>
      </c>
      <c r="AY229" s="235" t="s">
        <v>121</v>
      </c>
    </row>
    <row r="230" spans="1:31" s="2" customFormat="1" ht="6.95" customHeight="1">
      <c r="A230" s="37"/>
      <c r="B230" s="58"/>
      <c r="C230" s="59"/>
      <c r="D230" s="59"/>
      <c r="E230" s="59"/>
      <c r="F230" s="59"/>
      <c r="G230" s="59"/>
      <c r="H230" s="59"/>
      <c r="I230" s="59"/>
      <c r="J230" s="59"/>
      <c r="K230" s="59"/>
      <c r="L230" s="43"/>
      <c r="M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</sheetData>
  <sheetProtection password="CC35" sheet="1" objects="1" scenarios="1" formatColumns="0" formatRows="0" autoFilter="0"/>
  <autoFilter ref="C84:K22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1/113107541"/>
    <hyperlink ref="F95" r:id="rId2" display="https://podminky.urs.cz/item/CS_URS_2022_01/573191111"/>
    <hyperlink ref="F99" r:id="rId3" display="https://podminky.urs.cz/item/CS_URS_2022_01/577143111"/>
    <hyperlink ref="F114" r:id="rId4" display="https://podminky.urs.cz/item/CS_URS_2022_01/916231213"/>
    <hyperlink ref="F123" r:id="rId5" display="https://podminky.urs.cz/item/CS_URS_2022_01/919735111"/>
    <hyperlink ref="F127" r:id="rId6" display="https://podminky.urs.cz/item/CS_URS_2022_01/919731121"/>
    <hyperlink ref="F132" r:id="rId7" display="https://podminky.urs.cz/item/CS_URS_2022_01/919112212"/>
    <hyperlink ref="F136" r:id="rId8" display="https://podminky.urs.cz/item/CS_URS_2022_01/919121111"/>
    <hyperlink ref="F206" r:id="rId9" display="https://podminky.urs.cz/item/CS_URS_2022_01/997221551"/>
    <hyperlink ref="F211" r:id="rId10" display="https://podminky.urs.cz/item/CS_URS_2022_01/997221559"/>
    <hyperlink ref="F215" r:id="rId11" display="https://podminky.urs.cz/item/CS_URS_2022_01/998225111"/>
    <hyperlink ref="F220" r:id="rId12" display="https://podminky.urs.cz/item/CS_URS_2022_01/997221571"/>
    <hyperlink ref="F224" r:id="rId13" display="https://podminky.urs.cz/item/CS_URS_2022_01/997221579"/>
    <hyperlink ref="F228" r:id="rId14" display="https://podminky.urs.cz/item/CS_URS_2022_01/99722164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83</v>
      </c>
    </row>
    <row r="4" spans="2:46" s="1" customFormat="1" ht="24.95" customHeight="1">
      <c r="B4" s="19"/>
      <c r="D4" s="129" t="s">
        <v>89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Revitalizace sportoviště v Litvínvě - ul. Čapkova, Mostecká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90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343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88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15. 6. 2022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92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93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">
        <v>34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344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Revitalizace sportoviště v Litvínvě - ul. Čapkova, Mostecká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90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98.2 - VRN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Litvínov</v>
      </c>
      <c r="G52" s="39"/>
      <c r="H52" s="39"/>
      <c r="I52" s="31" t="s">
        <v>23</v>
      </c>
      <c r="J52" s="71" t="str">
        <f>IF(J12="","",J12)</f>
        <v>15. 6. 2022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Město Litvínov</v>
      </c>
      <c r="G54" s="39"/>
      <c r="H54" s="39"/>
      <c r="I54" s="31" t="s">
        <v>31</v>
      </c>
      <c r="J54" s="35" t="str">
        <f>E21</f>
        <v>Ing. Lucie Dvořáková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>S4A,s.r.o.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97</v>
      </c>
      <c r="D57" s="161"/>
      <c r="E57" s="161"/>
      <c r="F57" s="161"/>
      <c r="G57" s="161"/>
      <c r="H57" s="161"/>
      <c r="I57" s="161"/>
      <c r="J57" s="162" t="s">
        <v>98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99</v>
      </c>
    </row>
    <row r="60" spans="1:31" s="9" customFormat="1" ht="24.95" customHeight="1">
      <c r="A60" s="9"/>
      <c r="B60" s="164"/>
      <c r="C60" s="165"/>
      <c r="D60" s="166" t="s">
        <v>345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346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106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Revitalizace sportoviště v Litvínvě - ul. Čapkova, Mostecká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90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98.2 - VRN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Litvínov</v>
      </c>
      <c r="G75" s="39"/>
      <c r="H75" s="39"/>
      <c r="I75" s="31" t="s">
        <v>23</v>
      </c>
      <c r="J75" s="71" t="str">
        <f>IF(J12="","",J12)</f>
        <v>15. 6. 2022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Město Litvínov</v>
      </c>
      <c r="G77" s="39"/>
      <c r="H77" s="39"/>
      <c r="I77" s="31" t="s">
        <v>31</v>
      </c>
      <c r="J77" s="35" t="str">
        <f>E21</f>
        <v>Ing. Lucie Dvořáková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33</v>
      </c>
      <c r="J78" s="35" t="str">
        <f>E24</f>
        <v>S4A,s.r.o.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107</v>
      </c>
      <c r="D80" s="179" t="s">
        <v>57</v>
      </c>
      <c r="E80" s="179" t="s">
        <v>53</v>
      </c>
      <c r="F80" s="179" t="s">
        <v>54</v>
      </c>
      <c r="G80" s="179" t="s">
        <v>108</v>
      </c>
      <c r="H80" s="179" t="s">
        <v>109</v>
      </c>
      <c r="I80" s="179" t="s">
        <v>110</v>
      </c>
      <c r="J80" s="180" t="s">
        <v>98</v>
      </c>
      <c r="K80" s="181" t="s">
        <v>111</v>
      </c>
      <c r="L80" s="182"/>
      <c r="M80" s="91" t="s">
        <v>19</v>
      </c>
      <c r="N80" s="92" t="s">
        <v>42</v>
      </c>
      <c r="O80" s="92" t="s">
        <v>112</v>
      </c>
      <c r="P80" s="92" t="s">
        <v>113</v>
      </c>
      <c r="Q80" s="92" t="s">
        <v>114</v>
      </c>
      <c r="R80" s="92" t="s">
        <v>115</v>
      </c>
      <c r="S80" s="92" t="s">
        <v>116</v>
      </c>
      <c r="T80" s="93" t="s">
        <v>117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118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4"/>
      <c r="N81" s="184"/>
      <c r="O81" s="95"/>
      <c r="P81" s="185">
        <f>P82</f>
        <v>0</v>
      </c>
      <c r="Q81" s="95"/>
      <c r="R81" s="185">
        <f>R82</f>
        <v>0</v>
      </c>
      <c r="S81" s="95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99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85</v>
      </c>
      <c r="F82" s="191" t="s">
        <v>347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135</v>
      </c>
      <c r="AT82" s="200" t="s">
        <v>71</v>
      </c>
      <c r="AU82" s="200" t="s">
        <v>72</v>
      </c>
      <c r="AY82" s="199" t="s">
        <v>121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72</v>
      </c>
      <c r="F83" s="202" t="s">
        <v>347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SUM(P84:P105)</f>
        <v>0</v>
      </c>
      <c r="Q83" s="196"/>
      <c r="R83" s="197">
        <f>SUM(R84:R105)</f>
        <v>0</v>
      </c>
      <c r="S83" s="196"/>
      <c r="T83" s="198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135</v>
      </c>
      <c r="AT83" s="200" t="s">
        <v>71</v>
      </c>
      <c r="AU83" s="200" t="s">
        <v>80</v>
      </c>
      <c r="AY83" s="199" t="s">
        <v>121</v>
      </c>
      <c r="BK83" s="201">
        <f>SUM(BK84:BK105)</f>
        <v>0</v>
      </c>
    </row>
    <row r="84" spans="1:65" s="2" customFormat="1" ht="16.5" customHeight="1">
      <c r="A84" s="37"/>
      <c r="B84" s="38"/>
      <c r="C84" s="204" t="s">
        <v>80</v>
      </c>
      <c r="D84" s="204" t="s">
        <v>123</v>
      </c>
      <c r="E84" s="205" t="s">
        <v>348</v>
      </c>
      <c r="F84" s="206" t="s">
        <v>349</v>
      </c>
      <c r="G84" s="207" t="s">
        <v>350</v>
      </c>
      <c r="H84" s="208">
        <v>1</v>
      </c>
      <c r="I84" s="209"/>
      <c r="J84" s="210">
        <f>ROUND(I84*H84,2)</f>
        <v>0</v>
      </c>
      <c r="K84" s="211"/>
      <c r="L84" s="43"/>
      <c r="M84" s="212" t="s">
        <v>19</v>
      </c>
      <c r="N84" s="213" t="s">
        <v>43</v>
      </c>
      <c r="O84" s="83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6" t="s">
        <v>351</v>
      </c>
      <c r="AT84" s="216" t="s">
        <v>123</v>
      </c>
      <c r="AU84" s="216" t="s">
        <v>83</v>
      </c>
      <c r="AY84" s="16" t="s">
        <v>121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6" t="s">
        <v>80</v>
      </c>
      <c r="BK84" s="217">
        <f>ROUND(I84*H84,2)</f>
        <v>0</v>
      </c>
      <c r="BL84" s="16" t="s">
        <v>351</v>
      </c>
      <c r="BM84" s="216" t="s">
        <v>352</v>
      </c>
    </row>
    <row r="85" spans="1:47" s="2" customFormat="1" ht="12">
      <c r="A85" s="37"/>
      <c r="B85" s="38"/>
      <c r="C85" s="39"/>
      <c r="D85" s="218" t="s">
        <v>129</v>
      </c>
      <c r="E85" s="39"/>
      <c r="F85" s="219" t="s">
        <v>353</v>
      </c>
      <c r="G85" s="39"/>
      <c r="H85" s="39"/>
      <c r="I85" s="220"/>
      <c r="J85" s="39"/>
      <c r="K85" s="39"/>
      <c r="L85" s="43"/>
      <c r="M85" s="221"/>
      <c r="N85" s="222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129</v>
      </c>
      <c r="AU85" s="16" t="s">
        <v>83</v>
      </c>
    </row>
    <row r="86" spans="1:47" s="2" customFormat="1" ht="12">
      <c r="A86" s="37"/>
      <c r="B86" s="38"/>
      <c r="C86" s="39"/>
      <c r="D86" s="218" t="s">
        <v>156</v>
      </c>
      <c r="E86" s="39"/>
      <c r="F86" s="236" t="s">
        <v>354</v>
      </c>
      <c r="G86" s="39"/>
      <c r="H86" s="39"/>
      <c r="I86" s="220"/>
      <c r="J86" s="39"/>
      <c r="K86" s="39"/>
      <c r="L86" s="43"/>
      <c r="M86" s="221"/>
      <c r="N86" s="222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156</v>
      </c>
      <c r="AU86" s="16" t="s">
        <v>83</v>
      </c>
    </row>
    <row r="87" spans="1:65" s="2" customFormat="1" ht="16.5" customHeight="1">
      <c r="A87" s="37"/>
      <c r="B87" s="38"/>
      <c r="C87" s="204" t="s">
        <v>83</v>
      </c>
      <c r="D87" s="204" t="s">
        <v>123</v>
      </c>
      <c r="E87" s="205" t="s">
        <v>355</v>
      </c>
      <c r="F87" s="206" t="s">
        <v>356</v>
      </c>
      <c r="G87" s="207" t="s">
        <v>350</v>
      </c>
      <c r="H87" s="208">
        <v>1</v>
      </c>
      <c r="I87" s="209"/>
      <c r="J87" s="210">
        <f>ROUND(I87*H87,2)</f>
        <v>0</v>
      </c>
      <c r="K87" s="211"/>
      <c r="L87" s="43"/>
      <c r="M87" s="212" t="s">
        <v>19</v>
      </c>
      <c r="N87" s="213" t="s">
        <v>43</v>
      </c>
      <c r="O87" s="8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6" t="s">
        <v>351</v>
      </c>
      <c r="AT87" s="216" t="s">
        <v>123</v>
      </c>
      <c r="AU87" s="216" t="s">
        <v>83</v>
      </c>
      <c r="AY87" s="16" t="s">
        <v>121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6" t="s">
        <v>80</v>
      </c>
      <c r="BK87" s="217">
        <f>ROUND(I87*H87,2)</f>
        <v>0</v>
      </c>
      <c r="BL87" s="16" t="s">
        <v>351</v>
      </c>
      <c r="BM87" s="216" t="s">
        <v>357</v>
      </c>
    </row>
    <row r="88" spans="1:47" s="2" customFormat="1" ht="12">
      <c r="A88" s="37"/>
      <c r="B88" s="38"/>
      <c r="C88" s="39"/>
      <c r="D88" s="218" t="s">
        <v>129</v>
      </c>
      <c r="E88" s="39"/>
      <c r="F88" s="219" t="s">
        <v>358</v>
      </c>
      <c r="G88" s="39"/>
      <c r="H88" s="39"/>
      <c r="I88" s="220"/>
      <c r="J88" s="39"/>
      <c r="K88" s="39"/>
      <c r="L88" s="43"/>
      <c r="M88" s="221"/>
      <c r="N88" s="222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83</v>
      </c>
    </row>
    <row r="89" spans="1:47" s="2" customFormat="1" ht="12">
      <c r="A89" s="37"/>
      <c r="B89" s="38"/>
      <c r="C89" s="39"/>
      <c r="D89" s="218" t="s">
        <v>156</v>
      </c>
      <c r="E89" s="39"/>
      <c r="F89" s="236" t="s">
        <v>359</v>
      </c>
      <c r="G89" s="39"/>
      <c r="H89" s="39"/>
      <c r="I89" s="220"/>
      <c r="J89" s="39"/>
      <c r="K89" s="39"/>
      <c r="L89" s="43"/>
      <c r="M89" s="221"/>
      <c r="N89" s="222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156</v>
      </c>
      <c r="AU89" s="16" t="s">
        <v>83</v>
      </c>
    </row>
    <row r="90" spans="1:65" s="2" customFormat="1" ht="16.5" customHeight="1">
      <c r="A90" s="37"/>
      <c r="B90" s="38"/>
      <c r="C90" s="204" t="s">
        <v>142</v>
      </c>
      <c r="D90" s="204" t="s">
        <v>123</v>
      </c>
      <c r="E90" s="205" t="s">
        <v>360</v>
      </c>
      <c r="F90" s="206" t="s">
        <v>361</v>
      </c>
      <c r="G90" s="207" t="s">
        <v>350</v>
      </c>
      <c r="H90" s="208">
        <v>1</v>
      </c>
      <c r="I90" s="209"/>
      <c r="J90" s="210">
        <f>ROUND(I90*H90,2)</f>
        <v>0</v>
      </c>
      <c r="K90" s="211"/>
      <c r="L90" s="43"/>
      <c r="M90" s="212" t="s">
        <v>19</v>
      </c>
      <c r="N90" s="213" t="s">
        <v>43</v>
      </c>
      <c r="O90" s="8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6" t="s">
        <v>351</v>
      </c>
      <c r="AT90" s="216" t="s">
        <v>123</v>
      </c>
      <c r="AU90" s="216" t="s">
        <v>83</v>
      </c>
      <c r="AY90" s="16" t="s">
        <v>121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6" t="s">
        <v>80</v>
      </c>
      <c r="BK90" s="217">
        <f>ROUND(I90*H90,2)</f>
        <v>0</v>
      </c>
      <c r="BL90" s="16" t="s">
        <v>351</v>
      </c>
      <c r="BM90" s="216" t="s">
        <v>362</v>
      </c>
    </row>
    <row r="91" spans="1:47" s="2" customFormat="1" ht="12">
      <c r="A91" s="37"/>
      <c r="B91" s="38"/>
      <c r="C91" s="39"/>
      <c r="D91" s="218" t="s">
        <v>129</v>
      </c>
      <c r="E91" s="39"/>
      <c r="F91" s="219" t="s">
        <v>363</v>
      </c>
      <c r="G91" s="39"/>
      <c r="H91" s="39"/>
      <c r="I91" s="220"/>
      <c r="J91" s="39"/>
      <c r="K91" s="39"/>
      <c r="L91" s="43"/>
      <c r="M91" s="221"/>
      <c r="N91" s="222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83</v>
      </c>
    </row>
    <row r="92" spans="1:47" s="2" customFormat="1" ht="12">
      <c r="A92" s="37"/>
      <c r="B92" s="38"/>
      <c r="C92" s="39"/>
      <c r="D92" s="218" t="s">
        <v>156</v>
      </c>
      <c r="E92" s="39"/>
      <c r="F92" s="236" t="s">
        <v>364</v>
      </c>
      <c r="G92" s="39"/>
      <c r="H92" s="39"/>
      <c r="I92" s="220"/>
      <c r="J92" s="39"/>
      <c r="K92" s="39"/>
      <c r="L92" s="43"/>
      <c r="M92" s="221"/>
      <c r="N92" s="222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156</v>
      </c>
      <c r="AU92" s="16" t="s">
        <v>83</v>
      </c>
    </row>
    <row r="93" spans="1:65" s="2" customFormat="1" ht="16.5" customHeight="1">
      <c r="A93" s="37"/>
      <c r="B93" s="38"/>
      <c r="C93" s="204" t="s">
        <v>127</v>
      </c>
      <c r="D93" s="204" t="s">
        <v>123</v>
      </c>
      <c r="E93" s="205" t="s">
        <v>365</v>
      </c>
      <c r="F93" s="206" t="s">
        <v>366</v>
      </c>
      <c r="G93" s="207" t="s">
        <v>350</v>
      </c>
      <c r="H93" s="208">
        <v>1</v>
      </c>
      <c r="I93" s="209"/>
      <c r="J93" s="210">
        <f>ROUND(I93*H93,2)</f>
        <v>0</v>
      </c>
      <c r="K93" s="211"/>
      <c r="L93" s="43"/>
      <c r="M93" s="212" t="s">
        <v>19</v>
      </c>
      <c r="N93" s="213" t="s">
        <v>43</v>
      </c>
      <c r="O93" s="83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6" t="s">
        <v>351</v>
      </c>
      <c r="AT93" s="216" t="s">
        <v>123</v>
      </c>
      <c r="AU93" s="216" t="s">
        <v>83</v>
      </c>
      <c r="AY93" s="16" t="s">
        <v>121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6" t="s">
        <v>80</v>
      </c>
      <c r="BK93" s="217">
        <f>ROUND(I93*H93,2)</f>
        <v>0</v>
      </c>
      <c r="BL93" s="16" t="s">
        <v>351</v>
      </c>
      <c r="BM93" s="216" t="s">
        <v>367</v>
      </c>
    </row>
    <row r="94" spans="1:47" s="2" customFormat="1" ht="12">
      <c r="A94" s="37"/>
      <c r="B94" s="38"/>
      <c r="C94" s="39"/>
      <c r="D94" s="218" t="s">
        <v>129</v>
      </c>
      <c r="E94" s="39"/>
      <c r="F94" s="219" t="s">
        <v>368</v>
      </c>
      <c r="G94" s="39"/>
      <c r="H94" s="39"/>
      <c r="I94" s="220"/>
      <c r="J94" s="39"/>
      <c r="K94" s="39"/>
      <c r="L94" s="43"/>
      <c r="M94" s="221"/>
      <c r="N94" s="222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129</v>
      </c>
      <c r="AU94" s="16" t="s">
        <v>83</v>
      </c>
    </row>
    <row r="95" spans="1:65" s="2" customFormat="1" ht="16.5" customHeight="1">
      <c r="A95" s="37"/>
      <c r="B95" s="38"/>
      <c r="C95" s="204" t="s">
        <v>135</v>
      </c>
      <c r="D95" s="204" t="s">
        <v>123</v>
      </c>
      <c r="E95" s="205" t="s">
        <v>369</v>
      </c>
      <c r="F95" s="206" t="s">
        <v>370</v>
      </c>
      <c r="G95" s="207" t="s">
        <v>350</v>
      </c>
      <c r="H95" s="208">
        <v>1</v>
      </c>
      <c r="I95" s="209"/>
      <c r="J95" s="210">
        <f>ROUND(I95*H95,2)</f>
        <v>0</v>
      </c>
      <c r="K95" s="211"/>
      <c r="L95" s="43"/>
      <c r="M95" s="212" t="s">
        <v>19</v>
      </c>
      <c r="N95" s="213" t="s">
        <v>43</v>
      </c>
      <c r="O95" s="83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6" t="s">
        <v>351</v>
      </c>
      <c r="AT95" s="216" t="s">
        <v>123</v>
      </c>
      <c r="AU95" s="216" t="s">
        <v>83</v>
      </c>
      <c r="AY95" s="16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6" t="s">
        <v>80</v>
      </c>
      <c r="BK95" s="217">
        <f>ROUND(I95*H95,2)</f>
        <v>0</v>
      </c>
      <c r="BL95" s="16" t="s">
        <v>351</v>
      </c>
      <c r="BM95" s="216" t="s">
        <v>371</v>
      </c>
    </row>
    <row r="96" spans="1:47" s="2" customFormat="1" ht="12">
      <c r="A96" s="37"/>
      <c r="B96" s="38"/>
      <c r="C96" s="39"/>
      <c r="D96" s="218" t="s">
        <v>129</v>
      </c>
      <c r="E96" s="39"/>
      <c r="F96" s="219" t="s">
        <v>372</v>
      </c>
      <c r="G96" s="39"/>
      <c r="H96" s="39"/>
      <c r="I96" s="220"/>
      <c r="J96" s="39"/>
      <c r="K96" s="39"/>
      <c r="L96" s="43"/>
      <c r="M96" s="221"/>
      <c r="N96" s="222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83</v>
      </c>
    </row>
    <row r="97" spans="1:47" s="2" customFormat="1" ht="12">
      <c r="A97" s="37"/>
      <c r="B97" s="38"/>
      <c r="C97" s="39"/>
      <c r="D97" s="218" t="s">
        <v>156</v>
      </c>
      <c r="E97" s="39"/>
      <c r="F97" s="236" t="s">
        <v>373</v>
      </c>
      <c r="G97" s="39"/>
      <c r="H97" s="39"/>
      <c r="I97" s="220"/>
      <c r="J97" s="39"/>
      <c r="K97" s="39"/>
      <c r="L97" s="43"/>
      <c r="M97" s="221"/>
      <c r="N97" s="222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156</v>
      </c>
      <c r="AU97" s="16" t="s">
        <v>83</v>
      </c>
    </row>
    <row r="98" spans="1:65" s="2" customFormat="1" ht="16.5" customHeight="1">
      <c r="A98" s="37"/>
      <c r="B98" s="38"/>
      <c r="C98" s="204" t="s">
        <v>158</v>
      </c>
      <c r="D98" s="204" t="s">
        <v>123</v>
      </c>
      <c r="E98" s="205" t="s">
        <v>374</v>
      </c>
      <c r="F98" s="206" t="s">
        <v>375</v>
      </c>
      <c r="G98" s="207" t="s">
        <v>350</v>
      </c>
      <c r="H98" s="208">
        <v>1</v>
      </c>
      <c r="I98" s="209"/>
      <c r="J98" s="210">
        <f>ROUND(I98*H98,2)</f>
        <v>0</v>
      </c>
      <c r="K98" s="211"/>
      <c r="L98" s="43"/>
      <c r="M98" s="212" t="s">
        <v>19</v>
      </c>
      <c r="N98" s="213" t="s">
        <v>43</v>
      </c>
      <c r="O98" s="8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6" t="s">
        <v>351</v>
      </c>
      <c r="AT98" s="216" t="s">
        <v>123</v>
      </c>
      <c r="AU98" s="216" t="s">
        <v>83</v>
      </c>
      <c r="AY98" s="16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6" t="s">
        <v>80</v>
      </c>
      <c r="BK98" s="217">
        <f>ROUND(I98*H98,2)</f>
        <v>0</v>
      </c>
      <c r="BL98" s="16" t="s">
        <v>351</v>
      </c>
      <c r="BM98" s="216" t="s">
        <v>376</v>
      </c>
    </row>
    <row r="99" spans="1:47" s="2" customFormat="1" ht="12">
      <c r="A99" s="37"/>
      <c r="B99" s="38"/>
      <c r="C99" s="39"/>
      <c r="D99" s="218" t="s">
        <v>129</v>
      </c>
      <c r="E99" s="39"/>
      <c r="F99" s="219" t="s">
        <v>377</v>
      </c>
      <c r="G99" s="39"/>
      <c r="H99" s="39"/>
      <c r="I99" s="220"/>
      <c r="J99" s="39"/>
      <c r="K99" s="39"/>
      <c r="L99" s="43"/>
      <c r="M99" s="221"/>
      <c r="N99" s="222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129</v>
      </c>
      <c r="AU99" s="16" t="s">
        <v>83</v>
      </c>
    </row>
    <row r="100" spans="1:47" s="2" customFormat="1" ht="12">
      <c r="A100" s="37"/>
      <c r="B100" s="38"/>
      <c r="C100" s="39"/>
      <c r="D100" s="218" t="s">
        <v>156</v>
      </c>
      <c r="E100" s="39"/>
      <c r="F100" s="236" t="s">
        <v>378</v>
      </c>
      <c r="G100" s="39"/>
      <c r="H100" s="39"/>
      <c r="I100" s="220"/>
      <c r="J100" s="39"/>
      <c r="K100" s="39"/>
      <c r="L100" s="43"/>
      <c r="M100" s="221"/>
      <c r="N100" s="222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156</v>
      </c>
      <c r="AU100" s="16" t="s">
        <v>83</v>
      </c>
    </row>
    <row r="101" spans="1:65" s="2" customFormat="1" ht="16.5" customHeight="1">
      <c r="A101" s="37"/>
      <c r="B101" s="38"/>
      <c r="C101" s="204" t="s">
        <v>166</v>
      </c>
      <c r="D101" s="204" t="s">
        <v>123</v>
      </c>
      <c r="E101" s="205" t="s">
        <v>379</v>
      </c>
      <c r="F101" s="206" t="s">
        <v>380</v>
      </c>
      <c r="G101" s="207" t="s">
        <v>350</v>
      </c>
      <c r="H101" s="208">
        <v>1</v>
      </c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43</v>
      </c>
      <c r="O101" s="8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351</v>
      </c>
      <c r="AT101" s="216" t="s">
        <v>123</v>
      </c>
      <c r="AU101" s="216" t="s">
        <v>83</v>
      </c>
      <c r="AY101" s="16" t="s">
        <v>121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80</v>
      </c>
      <c r="BK101" s="217">
        <f>ROUND(I101*H101,2)</f>
        <v>0</v>
      </c>
      <c r="BL101" s="16" t="s">
        <v>351</v>
      </c>
      <c r="BM101" s="216" t="s">
        <v>381</v>
      </c>
    </row>
    <row r="102" spans="1:47" s="2" customFormat="1" ht="12">
      <c r="A102" s="37"/>
      <c r="B102" s="38"/>
      <c r="C102" s="39"/>
      <c r="D102" s="218" t="s">
        <v>129</v>
      </c>
      <c r="E102" s="39"/>
      <c r="F102" s="219" t="s">
        <v>382</v>
      </c>
      <c r="G102" s="39"/>
      <c r="H102" s="39"/>
      <c r="I102" s="220"/>
      <c r="J102" s="39"/>
      <c r="K102" s="39"/>
      <c r="L102" s="43"/>
      <c r="M102" s="221"/>
      <c r="N102" s="222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129</v>
      </c>
      <c r="AU102" s="16" t="s">
        <v>83</v>
      </c>
    </row>
    <row r="103" spans="1:65" s="2" customFormat="1" ht="16.5" customHeight="1">
      <c r="A103" s="37"/>
      <c r="B103" s="38"/>
      <c r="C103" s="204" t="s">
        <v>174</v>
      </c>
      <c r="D103" s="204" t="s">
        <v>123</v>
      </c>
      <c r="E103" s="205" t="s">
        <v>383</v>
      </c>
      <c r="F103" s="206" t="s">
        <v>384</v>
      </c>
      <c r="G103" s="207" t="s">
        <v>350</v>
      </c>
      <c r="H103" s="208">
        <v>1</v>
      </c>
      <c r="I103" s="209"/>
      <c r="J103" s="210">
        <f>ROUND(I103*H103,2)</f>
        <v>0</v>
      </c>
      <c r="K103" s="211"/>
      <c r="L103" s="43"/>
      <c r="M103" s="212" t="s">
        <v>19</v>
      </c>
      <c r="N103" s="213" t="s">
        <v>43</v>
      </c>
      <c r="O103" s="8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6" t="s">
        <v>385</v>
      </c>
      <c r="AT103" s="216" t="s">
        <v>123</v>
      </c>
      <c r="AU103" s="216" t="s">
        <v>83</v>
      </c>
      <c r="AY103" s="16" t="s">
        <v>121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6" t="s">
        <v>80</v>
      </c>
      <c r="BK103" s="217">
        <f>ROUND(I103*H103,2)</f>
        <v>0</v>
      </c>
      <c r="BL103" s="16" t="s">
        <v>385</v>
      </c>
      <c r="BM103" s="216" t="s">
        <v>386</v>
      </c>
    </row>
    <row r="104" spans="1:47" s="2" customFormat="1" ht="12">
      <c r="A104" s="37"/>
      <c r="B104" s="38"/>
      <c r="C104" s="39"/>
      <c r="D104" s="218" t="s">
        <v>129</v>
      </c>
      <c r="E104" s="39"/>
      <c r="F104" s="219" t="s">
        <v>387</v>
      </c>
      <c r="G104" s="39"/>
      <c r="H104" s="39"/>
      <c r="I104" s="220"/>
      <c r="J104" s="39"/>
      <c r="K104" s="39"/>
      <c r="L104" s="43"/>
      <c r="M104" s="221"/>
      <c r="N104" s="222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129</v>
      </c>
      <c r="AU104" s="16" t="s">
        <v>83</v>
      </c>
    </row>
    <row r="105" spans="1:47" s="2" customFormat="1" ht="12">
      <c r="A105" s="37"/>
      <c r="B105" s="38"/>
      <c r="C105" s="39"/>
      <c r="D105" s="218" t="s">
        <v>156</v>
      </c>
      <c r="E105" s="39"/>
      <c r="F105" s="236" t="s">
        <v>388</v>
      </c>
      <c r="G105" s="39"/>
      <c r="H105" s="39"/>
      <c r="I105" s="220"/>
      <c r="J105" s="39"/>
      <c r="K105" s="39"/>
      <c r="L105" s="43"/>
      <c r="M105" s="251"/>
      <c r="N105" s="252"/>
      <c r="O105" s="253"/>
      <c r="P105" s="253"/>
      <c r="Q105" s="253"/>
      <c r="R105" s="253"/>
      <c r="S105" s="253"/>
      <c r="T105" s="25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156</v>
      </c>
      <c r="AU105" s="16" t="s">
        <v>83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260" t="s">
        <v>389</v>
      </c>
      <c r="D3" s="260"/>
      <c r="E3" s="260"/>
      <c r="F3" s="260"/>
      <c r="G3" s="260"/>
      <c r="H3" s="260"/>
      <c r="I3" s="260"/>
      <c r="J3" s="260"/>
      <c r="K3" s="261"/>
    </row>
    <row r="4" spans="2:11" s="1" customFormat="1" ht="25.5" customHeight="1">
      <c r="B4" s="262"/>
      <c r="C4" s="263" t="s">
        <v>390</v>
      </c>
      <c r="D4" s="263"/>
      <c r="E4" s="263"/>
      <c r="F4" s="263"/>
      <c r="G4" s="263"/>
      <c r="H4" s="263"/>
      <c r="I4" s="263"/>
      <c r="J4" s="263"/>
      <c r="K4" s="264"/>
    </row>
    <row r="5" spans="2:11" s="1" customFormat="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2"/>
      <c r="C6" s="266" t="s">
        <v>391</v>
      </c>
      <c r="D6" s="266"/>
      <c r="E6" s="266"/>
      <c r="F6" s="266"/>
      <c r="G6" s="266"/>
      <c r="H6" s="266"/>
      <c r="I6" s="266"/>
      <c r="J6" s="266"/>
      <c r="K6" s="264"/>
    </row>
    <row r="7" spans="2:11" s="1" customFormat="1" ht="15" customHeight="1">
      <c r="B7" s="267"/>
      <c r="C7" s="266" t="s">
        <v>392</v>
      </c>
      <c r="D7" s="266"/>
      <c r="E7" s="266"/>
      <c r="F7" s="266"/>
      <c r="G7" s="266"/>
      <c r="H7" s="266"/>
      <c r="I7" s="266"/>
      <c r="J7" s="266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266" t="s">
        <v>393</v>
      </c>
      <c r="D9" s="266"/>
      <c r="E9" s="266"/>
      <c r="F9" s="266"/>
      <c r="G9" s="266"/>
      <c r="H9" s="266"/>
      <c r="I9" s="266"/>
      <c r="J9" s="266"/>
      <c r="K9" s="264"/>
    </row>
    <row r="10" spans="2:11" s="1" customFormat="1" ht="15" customHeight="1">
      <c r="B10" s="267"/>
      <c r="C10" s="266"/>
      <c r="D10" s="266" t="s">
        <v>394</v>
      </c>
      <c r="E10" s="266"/>
      <c r="F10" s="266"/>
      <c r="G10" s="266"/>
      <c r="H10" s="266"/>
      <c r="I10" s="266"/>
      <c r="J10" s="266"/>
      <c r="K10" s="264"/>
    </row>
    <row r="11" spans="2:11" s="1" customFormat="1" ht="15" customHeight="1">
      <c r="B11" s="267"/>
      <c r="C11" s="268"/>
      <c r="D11" s="266" t="s">
        <v>395</v>
      </c>
      <c r="E11" s="266"/>
      <c r="F11" s="266"/>
      <c r="G11" s="266"/>
      <c r="H11" s="266"/>
      <c r="I11" s="266"/>
      <c r="J11" s="266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396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266" t="s">
        <v>397</v>
      </c>
      <c r="E15" s="266"/>
      <c r="F15" s="266"/>
      <c r="G15" s="266"/>
      <c r="H15" s="266"/>
      <c r="I15" s="266"/>
      <c r="J15" s="266"/>
      <c r="K15" s="264"/>
    </row>
    <row r="16" spans="2:11" s="1" customFormat="1" ht="15" customHeight="1">
      <c r="B16" s="267"/>
      <c r="C16" s="268"/>
      <c r="D16" s="266" t="s">
        <v>398</v>
      </c>
      <c r="E16" s="266"/>
      <c r="F16" s="266"/>
      <c r="G16" s="266"/>
      <c r="H16" s="266"/>
      <c r="I16" s="266"/>
      <c r="J16" s="266"/>
      <c r="K16" s="264"/>
    </row>
    <row r="17" spans="2:11" s="1" customFormat="1" ht="15" customHeight="1">
      <c r="B17" s="267"/>
      <c r="C17" s="268"/>
      <c r="D17" s="266" t="s">
        <v>399</v>
      </c>
      <c r="E17" s="266"/>
      <c r="F17" s="266"/>
      <c r="G17" s="266"/>
      <c r="H17" s="266"/>
      <c r="I17" s="266"/>
      <c r="J17" s="266"/>
      <c r="K17" s="264"/>
    </row>
    <row r="18" spans="2:11" s="1" customFormat="1" ht="15" customHeight="1">
      <c r="B18" s="267"/>
      <c r="C18" s="268"/>
      <c r="D18" s="268"/>
      <c r="E18" s="270" t="s">
        <v>79</v>
      </c>
      <c r="F18" s="266" t="s">
        <v>400</v>
      </c>
      <c r="G18" s="266"/>
      <c r="H18" s="266"/>
      <c r="I18" s="266"/>
      <c r="J18" s="266"/>
      <c r="K18" s="264"/>
    </row>
    <row r="19" spans="2:11" s="1" customFormat="1" ht="15" customHeight="1">
      <c r="B19" s="267"/>
      <c r="C19" s="268"/>
      <c r="D19" s="268"/>
      <c r="E19" s="270" t="s">
        <v>401</v>
      </c>
      <c r="F19" s="266" t="s">
        <v>402</v>
      </c>
      <c r="G19" s="266"/>
      <c r="H19" s="266"/>
      <c r="I19" s="266"/>
      <c r="J19" s="266"/>
      <c r="K19" s="264"/>
    </row>
    <row r="20" spans="2:11" s="1" customFormat="1" ht="15" customHeight="1">
      <c r="B20" s="267"/>
      <c r="C20" s="268"/>
      <c r="D20" s="268"/>
      <c r="E20" s="270" t="s">
        <v>403</v>
      </c>
      <c r="F20" s="266" t="s">
        <v>404</v>
      </c>
      <c r="G20" s="266"/>
      <c r="H20" s="266"/>
      <c r="I20" s="266"/>
      <c r="J20" s="266"/>
      <c r="K20" s="264"/>
    </row>
    <row r="21" spans="2:11" s="1" customFormat="1" ht="15" customHeight="1">
      <c r="B21" s="267"/>
      <c r="C21" s="268"/>
      <c r="D21" s="268"/>
      <c r="E21" s="270" t="s">
        <v>405</v>
      </c>
      <c r="F21" s="266" t="s">
        <v>406</v>
      </c>
      <c r="G21" s="266"/>
      <c r="H21" s="266"/>
      <c r="I21" s="266"/>
      <c r="J21" s="266"/>
      <c r="K21" s="264"/>
    </row>
    <row r="22" spans="2:11" s="1" customFormat="1" ht="15" customHeight="1">
      <c r="B22" s="267"/>
      <c r="C22" s="268"/>
      <c r="D22" s="268"/>
      <c r="E22" s="270" t="s">
        <v>86</v>
      </c>
      <c r="F22" s="266" t="s">
        <v>407</v>
      </c>
      <c r="G22" s="266"/>
      <c r="H22" s="266"/>
      <c r="I22" s="266"/>
      <c r="J22" s="266"/>
      <c r="K22" s="264"/>
    </row>
    <row r="23" spans="2:11" s="1" customFormat="1" ht="15" customHeight="1">
      <c r="B23" s="267"/>
      <c r="C23" s="268"/>
      <c r="D23" s="268"/>
      <c r="E23" s="270" t="s">
        <v>408</v>
      </c>
      <c r="F23" s="266" t="s">
        <v>409</v>
      </c>
      <c r="G23" s="266"/>
      <c r="H23" s="266"/>
      <c r="I23" s="266"/>
      <c r="J23" s="266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266" t="s">
        <v>410</v>
      </c>
      <c r="D25" s="266"/>
      <c r="E25" s="266"/>
      <c r="F25" s="266"/>
      <c r="G25" s="266"/>
      <c r="H25" s="266"/>
      <c r="I25" s="266"/>
      <c r="J25" s="266"/>
      <c r="K25" s="264"/>
    </row>
    <row r="26" spans="2:11" s="1" customFormat="1" ht="15" customHeight="1">
      <c r="B26" s="267"/>
      <c r="C26" s="266" t="s">
        <v>411</v>
      </c>
      <c r="D26" s="266"/>
      <c r="E26" s="266"/>
      <c r="F26" s="266"/>
      <c r="G26" s="266"/>
      <c r="H26" s="266"/>
      <c r="I26" s="266"/>
      <c r="J26" s="266"/>
      <c r="K26" s="264"/>
    </row>
    <row r="27" spans="2:11" s="1" customFormat="1" ht="15" customHeight="1">
      <c r="B27" s="267"/>
      <c r="C27" s="266"/>
      <c r="D27" s="266" t="s">
        <v>412</v>
      </c>
      <c r="E27" s="266"/>
      <c r="F27" s="266"/>
      <c r="G27" s="266"/>
      <c r="H27" s="266"/>
      <c r="I27" s="266"/>
      <c r="J27" s="266"/>
      <c r="K27" s="264"/>
    </row>
    <row r="28" spans="2:11" s="1" customFormat="1" ht="15" customHeight="1">
      <c r="B28" s="267"/>
      <c r="C28" s="268"/>
      <c r="D28" s="266" t="s">
        <v>413</v>
      </c>
      <c r="E28" s="266"/>
      <c r="F28" s="266"/>
      <c r="G28" s="266"/>
      <c r="H28" s="266"/>
      <c r="I28" s="266"/>
      <c r="J28" s="266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266" t="s">
        <v>414</v>
      </c>
      <c r="E30" s="266"/>
      <c r="F30" s="266"/>
      <c r="G30" s="266"/>
      <c r="H30" s="266"/>
      <c r="I30" s="266"/>
      <c r="J30" s="266"/>
      <c r="K30" s="264"/>
    </row>
    <row r="31" spans="2:11" s="1" customFormat="1" ht="15" customHeight="1">
      <c r="B31" s="267"/>
      <c r="C31" s="268"/>
      <c r="D31" s="266" t="s">
        <v>415</v>
      </c>
      <c r="E31" s="266"/>
      <c r="F31" s="266"/>
      <c r="G31" s="266"/>
      <c r="H31" s="266"/>
      <c r="I31" s="266"/>
      <c r="J31" s="266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266" t="s">
        <v>416</v>
      </c>
      <c r="E33" s="266"/>
      <c r="F33" s="266"/>
      <c r="G33" s="266"/>
      <c r="H33" s="266"/>
      <c r="I33" s="266"/>
      <c r="J33" s="266"/>
      <c r="K33" s="264"/>
    </row>
    <row r="34" spans="2:11" s="1" customFormat="1" ht="15" customHeight="1">
      <c r="B34" s="267"/>
      <c r="C34" s="268"/>
      <c r="D34" s="266" t="s">
        <v>417</v>
      </c>
      <c r="E34" s="266"/>
      <c r="F34" s="266"/>
      <c r="G34" s="266"/>
      <c r="H34" s="266"/>
      <c r="I34" s="266"/>
      <c r="J34" s="266"/>
      <c r="K34" s="264"/>
    </row>
    <row r="35" spans="2:11" s="1" customFormat="1" ht="15" customHeight="1">
      <c r="B35" s="267"/>
      <c r="C35" s="268"/>
      <c r="D35" s="266" t="s">
        <v>418</v>
      </c>
      <c r="E35" s="266"/>
      <c r="F35" s="266"/>
      <c r="G35" s="266"/>
      <c r="H35" s="266"/>
      <c r="I35" s="266"/>
      <c r="J35" s="266"/>
      <c r="K35" s="264"/>
    </row>
    <row r="36" spans="2:11" s="1" customFormat="1" ht="15" customHeight="1">
      <c r="B36" s="267"/>
      <c r="C36" s="268"/>
      <c r="D36" s="266"/>
      <c r="E36" s="269" t="s">
        <v>107</v>
      </c>
      <c r="F36" s="266"/>
      <c r="G36" s="266" t="s">
        <v>419</v>
      </c>
      <c r="H36" s="266"/>
      <c r="I36" s="266"/>
      <c r="J36" s="266"/>
      <c r="K36" s="264"/>
    </row>
    <row r="37" spans="2:11" s="1" customFormat="1" ht="30.75" customHeight="1">
      <c r="B37" s="267"/>
      <c r="C37" s="268"/>
      <c r="D37" s="266"/>
      <c r="E37" s="269" t="s">
        <v>420</v>
      </c>
      <c r="F37" s="266"/>
      <c r="G37" s="266" t="s">
        <v>421</v>
      </c>
      <c r="H37" s="266"/>
      <c r="I37" s="266"/>
      <c r="J37" s="266"/>
      <c r="K37" s="264"/>
    </row>
    <row r="38" spans="2:11" s="1" customFormat="1" ht="15" customHeight="1">
      <c r="B38" s="267"/>
      <c r="C38" s="268"/>
      <c r="D38" s="266"/>
      <c r="E38" s="269" t="s">
        <v>53</v>
      </c>
      <c r="F38" s="266"/>
      <c r="G38" s="266" t="s">
        <v>422</v>
      </c>
      <c r="H38" s="266"/>
      <c r="I38" s="266"/>
      <c r="J38" s="266"/>
      <c r="K38" s="264"/>
    </row>
    <row r="39" spans="2:11" s="1" customFormat="1" ht="15" customHeight="1">
      <c r="B39" s="267"/>
      <c r="C39" s="268"/>
      <c r="D39" s="266"/>
      <c r="E39" s="269" t="s">
        <v>54</v>
      </c>
      <c r="F39" s="266"/>
      <c r="G39" s="266" t="s">
        <v>423</v>
      </c>
      <c r="H39" s="266"/>
      <c r="I39" s="266"/>
      <c r="J39" s="266"/>
      <c r="K39" s="264"/>
    </row>
    <row r="40" spans="2:11" s="1" customFormat="1" ht="15" customHeight="1">
      <c r="B40" s="267"/>
      <c r="C40" s="268"/>
      <c r="D40" s="266"/>
      <c r="E40" s="269" t="s">
        <v>108</v>
      </c>
      <c r="F40" s="266"/>
      <c r="G40" s="266" t="s">
        <v>424</v>
      </c>
      <c r="H40" s="266"/>
      <c r="I40" s="266"/>
      <c r="J40" s="266"/>
      <c r="K40" s="264"/>
    </row>
    <row r="41" spans="2:11" s="1" customFormat="1" ht="15" customHeight="1">
      <c r="B41" s="267"/>
      <c r="C41" s="268"/>
      <c r="D41" s="266"/>
      <c r="E41" s="269" t="s">
        <v>109</v>
      </c>
      <c r="F41" s="266"/>
      <c r="G41" s="266" t="s">
        <v>425</v>
      </c>
      <c r="H41" s="266"/>
      <c r="I41" s="266"/>
      <c r="J41" s="266"/>
      <c r="K41" s="264"/>
    </row>
    <row r="42" spans="2:11" s="1" customFormat="1" ht="15" customHeight="1">
      <c r="B42" s="267"/>
      <c r="C42" s="268"/>
      <c r="D42" s="266"/>
      <c r="E42" s="269" t="s">
        <v>426</v>
      </c>
      <c r="F42" s="266"/>
      <c r="G42" s="266" t="s">
        <v>427</v>
      </c>
      <c r="H42" s="266"/>
      <c r="I42" s="266"/>
      <c r="J42" s="266"/>
      <c r="K42" s="264"/>
    </row>
    <row r="43" spans="2:11" s="1" customFormat="1" ht="15" customHeight="1">
      <c r="B43" s="267"/>
      <c r="C43" s="268"/>
      <c r="D43" s="266"/>
      <c r="E43" s="269"/>
      <c r="F43" s="266"/>
      <c r="G43" s="266" t="s">
        <v>428</v>
      </c>
      <c r="H43" s="266"/>
      <c r="I43" s="266"/>
      <c r="J43" s="266"/>
      <c r="K43" s="264"/>
    </row>
    <row r="44" spans="2:11" s="1" customFormat="1" ht="15" customHeight="1">
      <c r="B44" s="267"/>
      <c r="C44" s="268"/>
      <c r="D44" s="266"/>
      <c r="E44" s="269" t="s">
        <v>429</v>
      </c>
      <c r="F44" s="266"/>
      <c r="G44" s="266" t="s">
        <v>430</v>
      </c>
      <c r="H44" s="266"/>
      <c r="I44" s="266"/>
      <c r="J44" s="266"/>
      <c r="K44" s="264"/>
    </row>
    <row r="45" spans="2:11" s="1" customFormat="1" ht="15" customHeight="1">
      <c r="B45" s="267"/>
      <c r="C45" s="268"/>
      <c r="D45" s="266"/>
      <c r="E45" s="269" t="s">
        <v>111</v>
      </c>
      <c r="F45" s="266"/>
      <c r="G45" s="266" t="s">
        <v>431</v>
      </c>
      <c r="H45" s="266"/>
      <c r="I45" s="266"/>
      <c r="J45" s="266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266" t="s">
        <v>432</v>
      </c>
      <c r="E47" s="266"/>
      <c r="F47" s="266"/>
      <c r="G47" s="266"/>
      <c r="H47" s="266"/>
      <c r="I47" s="266"/>
      <c r="J47" s="266"/>
      <c r="K47" s="264"/>
    </row>
    <row r="48" spans="2:11" s="1" customFormat="1" ht="15" customHeight="1">
      <c r="B48" s="267"/>
      <c r="C48" s="268"/>
      <c r="D48" s="268"/>
      <c r="E48" s="266" t="s">
        <v>433</v>
      </c>
      <c r="F48" s="266"/>
      <c r="G48" s="266"/>
      <c r="H48" s="266"/>
      <c r="I48" s="266"/>
      <c r="J48" s="266"/>
      <c r="K48" s="264"/>
    </row>
    <row r="49" spans="2:11" s="1" customFormat="1" ht="15" customHeight="1">
      <c r="B49" s="267"/>
      <c r="C49" s="268"/>
      <c r="D49" s="268"/>
      <c r="E49" s="266" t="s">
        <v>434</v>
      </c>
      <c r="F49" s="266"/>
      <c r="G49" s="266"/>
      <c r="H49" s="266"/>
      <c r="I49" s="266"/>
      <c r="J49" s="266"/>
      <c r="K49" s="264"/>
    </row>
    <row r="50" spans="2:11" s="1" customFormat="1" ht="15" customHeight="1">
      <c r="B50" s="267"/>
      <c r="C50" s="268"/>
      <c r="D50" s="268"/>
      <c r="E50" s="266" t="s">
        <v>435</v>
      </c>
      <c r="F50" s="266"/>
      <c r="G50" s="266"/>
      <c r="H50" s="266"/>
      <c r="I50" s="266"/>
      <c r="J50" s="266"/>
      <c r="K50" s="264"/>
    </row>
    <row r="51" spans="2:11" s="1" customFormat="1" ht="15" customHeight="1">
      <c r="B51" s="267"/>
      <c r="C51" s="268"/>
      <c r="D51" s="266" t="s">
        <v>436</v>
      </c>
      <c r="E51" s="266"/>
      <c r="F51" s="266"/>
      <c r="G51" s="266"/>
      <c r="H51" s="266"/>
      <c r="I51" s="266"/>
      <c r="J51" s="266"/>
      <c r="K51" s="264"/>
    </row>
    <row r="52" spans="2:11" s="1" customFormat="1" ht="25.5" customHeight="1">
      <c r="B52" s="262"/>
      <c r="C52" s="263" t="s">
        <v>437</v>
      </c>
      <c r="D52" s="263"/>
      <c r="E52" s="263"/>
      <c r="F52" s="263"/>
      <c r="G52" s="263"/>
      <c r="H52" s="263"/>
      <c r="I52" s="263"/>
      <c r="J52" s="263"/>
      <c r="K52" s="264"/>
    </row>
    <row r="53" spans="2:11" s="1" customFormat="1" ht="5.25" customHeight="1">
      <c r="B53" s="262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2"/>
      <c r="C54" s="266" t="s">
        <v>438</v>
      </c>
      <c r="D54" s="266"/>
      <c r="E54" s="266"/>
      <c r="F54" s="266"/>
      <c r="G54" s="266"/>
      <c r="H54" s="266"/>
      <c r="I54" s="266"/>
      <c r="J54" s="266"/>
      <c r="K54" s="264"/>
    </row>
    <row r="55" spans="2:11" s="1" customFormat="1" ht="15" customHeight="1">
      <c r="B55" s="262"/>
      <c r="C55" s="266" t="s">
        <v>439</v>
      </c>
      <c r="D55" s="266"/>
      <c r="E55" s="266"/>
      <c r="F55" s="266"/>
      <c r="G55" s="266"/>
      <c r="H55" s="266"/>
      <c r="I55" s="266"/>
      <c r="J55" s="266"/>
      <c r="K55" s="264"/>
    </row>
    <row r="56" spans="2:11" s="1" customFormat="1" ht="12.75" customHeight="1">
      <c r="B56" s="262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2"/>
      <c r="C57" s="266" t="s">
        <v>440</v>
      </c>
      <c r="D57" s="266"/>
      <c r="E57" s="266"/>
      <c r="F57" s="266"/>
      <c r="G57" s="266"/>
      <c r="H57" s="266"/>
      <c r="I57" s="266"/>
      <c r="J57" s="266"/>
      <c r="K57" s="264"/>
    </row>
    <row r="58" spans="2:11" s="1" customFormat="1" ht="15" customHeight="1">
      <c r="B58" s="262"/>
      <c r="C58" s="268"/>
      <c r="D58" s="266" t="s">
        <v>441</v>
      </c>
      <c r="E58" s="266"/>
      <c r="F58" s="266"/>
      <c r="G58" s="266"/>
      <c r="H58" s="266"/>
      <c r="I58" s="266"/>
      <c r="J58" s="266"/>
      <c r="K58" s="264"/>
    </row>
    <row r="59" spans="2:11" s="1" customFormat="1" ht="15" customHeight="1">
      <c r="B59" s="262"/>
      <c r="C59" s="268"/>
      <c r="D59" s="266" t="s">
        <v>442</v>
      </c>
      <c r="E59" s="266"/>
      <c r="F59" s="266"/>
      <c r="G59" s="266"/>
      <c r="H59" s="266"/>
      <c r="I59" s="266"/>
      <c r="J59" s="266"/>
      <c r="K59" s="264"/>
    </row>
    <row r="60" spans="2:11" s="1" customFormat="1" ht="15" customHeight="1">
      <c r="B60" s="262"/>
      <c r="C60" s="268"/>
      <c r="D60" s="266" t="s">
        <v>443</v>
      </c>
      <c r="E60" s="266"/>
      <c r="F60" s="266"/>
      <c r="G60" s="266"/>
      <c r="H60" s="266"/>
      <c r="I60" s="266"/>
      <c r="J60" s="266"/>
      <c r="K60" s="264"/>
    </row>
    <row r="61" spans="2:11" s="1" customFormat="1" ht="15" customHeight="1">
      <c r="B61" s="262"/>
      <c r="C61" s="268"/>
      <c r="D61" s="266" t="s">
        <v>444</v>
      </c>
      <c r="E61" s="266"/>
      <c r="F61" s="266"/>
      <c r="G61" s="266"/>
      <c r="H61" s="266"/>
      <c r="I61" s="266"/>
      <c r="J61" s="266"/>
      <c r="K61" s="264"/>
    </row>
    <row r="62" spans="2:11" s="1" customFormat="1" ht="15" customHeight="1">
      <c r="B62" s="262"/>
      <c r="C62" s="268"/>
      <c r="D62" s="271" t="s">
        <v>445</v>
      </c>
      <c r="E62" s="271"/>
      <c r="F62" s="271"/>
      <c r="G62" s="271"/>
      <c r="H62" s="271"/>
      <c r="I62" s="271"/>
      <c r="J62" s="271"/>
      <c r="K62" s="264"/>
    </row>
    <row r="63" spans="2:11" s="1" customFormat="1" ht="15" customHeight="1">
      <c r="B63" s="262"/>
      <c r="C63" s="268"/>
      <c r="D63" s="266" t="s">
        <v>446</v>
      </c>
      <c r="E63" s="266"/>
      <c r="F63" s="266"/>
      <c r="G63" s="266"/>
      <c r="H63" s="266"/>
      <c r="I63" s="266"/>
      <c r="J63" s="266"/>
      <c r="K63" s="264"/>
    </row>
    <row r="64" spans="2:11" s="1" customFormat="1" ht="12.75" customHeight="1">
      <c r="B64" s="262"/>
      <c r="C64" s="268"/>
      <c r="D64" s="268"/>
      <c r="E64" s="272"/>
      <c r="F64" s="268"/>
      <c r="G64" s="268"/>
      <c r="H64" s="268"/>
      <c r="I64" s="268"/>
      <c r="J64" s="268"/>
      <c r="K64" s="264"/>
    </row>
    <row r="65" spans="2:11" s="1" customFormat="1" ht="15" customHeight="1">
      <c r="B65" s="262"/>
      <c r="C65" s="268"/>
      <c r="D65" s="266" t="s">
        <v>447</v>
      </c>
      <c r="E65" s="266"/>
      <c r="F65" s="266"/>
      <c r="G65" s="266"/>
      <c r="H65" s="266"/>
      <c r="I65" s="266"/>
      <c r="J65" s="266"/>
      <c r="K65" s="264"/>
    </row>
    <row r="66" spans="2:11" s="1" customFormat="1" ht="15" customHeight="1">
      <c r="B66" s="262"/>
      <c r="C66" s="268"/>
      <c r="D66" s="271" t="s">
        <v>448</v>
      </c>
      <c r="E66" s="271"/>
      <c r="F66" s="271"/>
      <c r="G66" s="271"/>
      <c r="H66" s="271"/>
      <c r="I66" s="271"/>
      <c r="J66" s="271"/>
      <c r="K66" s="264"/>
    </row>
    <row r="67" spans="2:11" s="1" customFormat="1" ht="15" customHeight="1">
      <c r="B67" s="262"/>
      <c r="C67" s="268"/>
      <c r="D67" s="266" t="s">
        <v>449</v>
      </c>
      <c r="E67" s="266"/>
      <c r="F67" s="266"/>
      <c r="G67" s="266"/>
      <c r="H67" s="266"/>
      <c r="I67" s="266"/>
      <c r="J67" s="266"/>
      <c r="K67" s="264"/>
    </row>
    <row r="68" spans="2:11" s="1" customFormat="1" ht="15" customHeight="1">
      <c r="B68" s="262"/>
      <c r="C68" s="268"/>
      <c r="D68" s="266" t="s">
        <v>450</v>
      </c>
      <c r="E68" s="266"/>
      <c r="F68" s="266"/>
      <c r="G68" s="266"/>
      <c r="H68" s="266"/>
      <c r="I68" s="266"/>
      <c r="J68" s="266"/>
      <c r="K68" s="264"/>
    </row>
    <row r="69" spans="2:11" s="1" customFormat="1" ht="15" customHeight="1">
      <c r="B69" s="262"/>
      <c r="C69" s="268"/>
      <c r="D69" s="266" t="s">
        <v>451</v>
      </c>
      <c r="E69" s="266"/>
      <c r="F69" s="266"/>
      <c r="G69" s="266"/>
      <c r="H69" s="266"/>
      <c r="I69" s="266"/>
      <c r="J69" s="266"/>
      <c r="K69" s="264"/>
    </row>
    <row r="70" spans="2:11" s="1" customFormat="1" ht="15" customHeight="1">
      <c r="B70" s="262"/>
      <c r="C70" s="268"/>
      <c r="D70" s="266" t="s">
        <v>452</v>
      </c>
      <c r="E70" s="266"/>
      <c r="F70" s="266"/>
      <c r="G70" s="266"/>
      <c r="H70" s="266"/>
      <c r="I70" s="266"/>
      <c r="J70" s="266"/>
      <c r="K70" s="264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282" t="s">
        <v>453</v>
      </c>
      <c r="D75" s="282"/>
      <c r="E75" s="282"/>
      <c r="F75" s="282"/>
      <c r="G75" s="282"/>
      <c r="H75" s="282"/>
      <c r="I75" s="282"/>
      <c r="J75" s="282"/>
      <c r="K75" s="283"/>
    </row>
    <row r="76" spans="2:11" s="1" customFormat="1" ht="17.25" customHeight="1">
      <c r="B76" s="281"/>
      <c r="C76" s="284" t="s">
        <v>454</v>
      </c>
      <c r="D76" s="284"/>
      <c r="E76" s="284"/>
      <c r="F76" s="284" t="s">
        <v>455</v>
      </c>
      <c r="G76" s="285"/>
      <c r="H76" s="284" t="s">
        <v>54</v>
      </c>
      <c r="I76" s="284" t="s">
        <v>57</v>
      </c>
      <c r="J76" s="284" t="s">
        <v>456</v>
      </c>
      <c r="K76" s="283"/>
    </row>
    <row r="77" spans="2:11" s="1" customFormat="1" ht="17.25" customHeight="1">
      <c r="B77" s="281"/>
      <c r="C77" s="286" t="s">
        <v>457</v>
      </c>
      <c r="D77" s="286"/>
      <c r="E77" s="286"/>
      <c r="F77" s="287" t="s">
        <v>458</v>
      </c>
      <c r="G77" s="288"/>
      <c r="H77" s="286"/>
      <c r="I77" s="286"/>
      <c r="J77" s="286" t="s">
        <v>459</v>
      </c>
      <c r="K77" s="283"/>
    </row>
    <row r="78" spans="2:11" s="1" customFormat="1" ht="5.25" customHeight="1">
      <c r="B78" s="281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1"/>
      <c r="C79" s="269" t="s">
        <v>53</v>
      </c>
      <c r="D79" s="291"/>
      <c r="E79" s="291"/>
      <c r="F79" s="292" t="s">
        <v>460</v>
      </c>
      <c r="G79" s="293"/>
      <c r="H79" s="269" t="s">
        <v>461</v>
      </c>
      <c r="I79" s="269" t="s">
        <v>462</v>
      </c>
      <c r="J79" s="269">
        <v>20</v>
      </c>
      <c r="K79" s="283"/>
    </row>
    <row r="80" spans="2:11" s="1" customFormat="1" ht="15" customHeight="1">
      <c r="B80" s="281"/>
      <c r="C80" s="269" t="s">
        <v>463</v>
      </c>
      <c r="D80" s="269"/>
      <c r="E80" s="269"/>
      <c r="F80" s="292" t="s">
        <v>460</v>
      </c>
      <c r="G80" s="293"/>
      <c r="H80" s="269" t="s">
        <v>464</v>
      </c>
      <c r="I80" s="269" t="s">
        <v>462</v>
      </c>
      <c r="J80" s="269">
        <v>120</v>
      </c>
      <c r="K80" s="283"/>
    </row>
    <row r="81" spans="2:11" s="1" customFormat="1" ht="15" customHeight="1">
      <c r="B81" s="294"/>
      <c r="C81" s="269" t="s">
        <v>465</v>
      </c>
      <c r="D81" s="269"/>
      <c r="E81" s="269"/>
      <c r="F81" s="292" t="s">
        <v>466</v>
      </c>
      <c r="G81" s="293"/>
      <c r="H81" s="269" t="s">
        <v>467</v>
      </c>
      <c r="I81" s="269" t="s">
        <v>462</v>
      </c>
      <c r="J81" s="269">
        <v>50</v>
      </c>
      <c r="K81" s="283"/>
    </row>
    <row r="82" spans="2:11" s="1" customFormat="1" ht="15" customHeight="1">
      <c r="B82" s="294"/>
      <c r="C82" s="269" t="s">
        <v>468</v>
      </c>
      <c r="D82" s="269"/>
      <c r="E82" s="269"/>
      <c r="F82" s="292" t="s">
        <v>460</v>
      </c>
      <c r="G82" s="293"/>
      <c r="H82" s="269" t="s">
        <v>469</v>
      </c>
      <c r="I82" s="269" t="s">
        <v>470</v>
      </c>
      <c r="J82" s="269"/>
      <c r="K82" s="283"/>
    </row>
    <row r="83" spans="2:11" s="1" customFormat="1" ht="15" customHeight="1">
      <c r="B83" s="294"/>
      <c r="C83" s="295" t="s">
        <v>471</v>
      </c>
      <c r="D83" s="295"/>
      <c r="E83" s="295"/>
      <c r="F83" s="296" t="s">
        <v>466</v>
      </c>
      <c r="G83" s="295"/>
      <c r="H83" s="295" t="s">
        <v>472</v>
      </c>
      <c r="I83" s="295" t="s">
        <v>462</v>
      </c>
      <c r="J83" s="295">
        <v>15</v>
      </c>
      <c r="K83" s="283"/>
    </row>
    <row r="84" spans="2:11" s="1" customFormat="1" ht="15" customHeight="1">
      <c r="B84" s="294"/>
      <c r="C84" s="295" t="s">
        <v>473</v>
      </c>
      <c r="D84" s="295"/>
      <c r="E84" s="295"/>
      <c r="F84" s="296" t="s">
        <v>466</v>
      </c>
      <c r="G84" s="295"/>
      <c r="H84" s="295" t="s">
        <v>474</v>
      </c>
      <c r="I84" s="295" t="s">
        <v>462</v>
      </c>
      <c r="J84" s="295">
        <v>15</v>
      </c>
      <c r="K84" s="283"/>
    </row>
    <row r="85" spans="2:11" s="1" customFormat="1" ht="15" customHeight="1">
      <c r="B85" s="294"/>
      <c r="C85" s="295" t="s">
        <v>475</v>
      </c>
      <c r="D85" s="295"/>
      <c r="E85" s="295"/>
      <c r="F85" s="296" t="s">
        <v>466</v>
      </c>
      <c r="G85" s="295"/>
      <c r="H85" s="295" t="s">
        <v>476</v>
      </c>
      <c r="I85" s="295" t="s">
        <v>462</v>
      </c>
      <c r="J85" s="295">
        <v>20</v>
      </c>
      <c r="K85" s="283"/>
    </row>
    <row r="86" spans="2:11" s="1" customFormat="1" ht="15" customHeight="1">
      <c r="B86" s="294"/>
      <c r="C86" s="295" t="s">
        <v>477</v>
      </c>
      <c r="D86" s="295"/>
      <c r="E86" s="295"/>
      <c r="F86" s="296" t="s">
        <v>466</v>
      </c>
      <c r="G86" s="295"/>
      <c r="H86" s="295" t="s">
        <v>478</v>
      </c>
      <c r="I86" s="295" t="s">
        <v>462</v>
      </c>
      <c r="J86" s="295">
        <v>20</v>
      </c>
      <c r="K86" s="283"/>
    </row>
    <row r="87" spans="2:11" s="1" customFormat="1" ht="15" customHeight="1">
      <c r="B87" s="294"/>
      <c r="C87" s="269" t="s">
        <v>479</v>
      </c>
      <c r="D87" s="269"/>
      <c r="E87" s="269"/>
      <c r="F87" s="292" t="s">
        <v>466</v>
      </c>
      <c r="G87" s="293"/>
      <c r="H87" s="269" t="s">
        <v>480</v>
      </c>
      <c r="I87" s="269" t="s">
        <v>462</v>
      </c>
      <c r="J87" s="269">
        <v>50</v>
      </c>
      <c r="K87" s="283"/>
    </row>
    <row r="88" spans="2:11" s="1" customFormat="1" ht="15" customHeight="1">
      <c r="B88" s="294"/>
      <c r="C88" s="269" t="s">
        <v>481</v>
      </c>
      <c r="D88" s="269"/>
      <c r="E88" s="269"/>
      <c r="F88" s="292" t="s">
        <v>466</v>
      </c>
      <c r="G88" s="293"/>
      <c r="H88" s="269" t="s">
        <v>482</v>
      </c>
      <c r="I88" s="269" t="s">
        <v>462</v>
      </c>
      <c r="J88" s="269">
        <v>20</v>
      </c>
      <c r="K88" s="283"/>
    </row>
    <row r="89" spans="2:11" s="1" customFormat="1" ht="15" customHeight="1">
      <c r="B89" s="294"/>
      <c r="C89" s="269" t="s">
        <v>483</v>
      </c>
      <c r="D89" s="269"/>
      <c r="E89" s="269"/>
      <c r="F89" s="292" t="s">
        <v>466</v>
      </c>
      <c r="G89" s="293"/>
      <c r="H89" s="269" t="s">
        <v>484</v>
      </c>
      <c r="I89" s="269" t="s">
        <v>462</v>
      </c>
      <c r="J89" s="269">
        <v>20</v>
      </c>
      <c r="K89" s="283"/>
    </row>
    <row r="90" spans="2:11" s="1" customFormat="1" ht="15" customHeight="1">
      <c r="B90" s="294"/>
      <c r="C90" s="269" t="s">
        <v>485</v>
      </c>
      <c r="D90" s="269"/>
      <c r="E90" s="269"/>
      <c r="F90" s="292" t="s">
        <v>466</v>
      </c>
      <c r="G90" s="293"/>
      <c r="H90" s="269" t="s">
        <v>486</v>
      </c>
      <c r="I90" s="269" t="s">
        <v>462</v>
      </c>
      <c r="J90" s="269">
        <v>50</v>
      </c>
      <c r="K90" s="283"/>
    </row>
    <row r="91" spans="2:11" s="1" customFormat="1" ht="15" customHeight="1">
      <c r="B91" s="294"/>
      <c r="C91" s="269" t="s">
        <v>487</v>
      </c>
      <c r="D91" s="269"/>
      <c r="E91" s="269"/>
      <c r="F91" s="292" t="s">
        <v>466</v>
      </c>
      <c r="G91" s="293"/>
      <c r="H91" s="269" t="s">
        <v>487</v>
      </c>
      <c r="I91" s="269" t="s">
        <v>462</v>
      </c>
      <c r="J91" s="269">
        <v>50</v>
      </c>
      <c r="K91" s="283"/>
    </row>
    <row r="92" spans="2:11" s="1" customFormat="1" ht="15" customHeight="1">
      <c r="B92" s="294"/>
      <c r="C92" s="269" t="s">
        <v>488</v>
      </c>
      <c r="D92" s="269"/>
      <c r="E92" s="269"/>
      <c r="F92" s="292" t="s">
        <v>466</v>
      </c>
      <c r="G92" s="293"/>
      <c r="H92" s="269" t="s">
        <v>489</v>
      </c>
      <c r="I92" s="269" t="s">
        <v>462</v>
      </c>
      <c r="J92" s="269">
        <v>255</v>
      </c>
      <c r="K92" s="283"/>
    </row>
    <row r="93" spans="2:11" s="1" customFormat="1" ht="15" customHeight="1">
      <c r="B93" s="294"/>
      <c r="C93" s="269" t="s">
        <v>490</v>
      </c>
      <c r="D93" s="269"/>
      <c r="E93" s="269"/>
      <c r="F93" s="292" t="s">
        <v>460</v>
      </c>
      <c r="G93" s="293"/>
      <c r="H93" s="269" t="s">
        <v>491</v>
      </c>
      <c r="I93" s="269" t="s">
        <v>492</v>
      </c>
      <c r="J93" s="269"/>
      <c r="K93" s="283"/>
    </row>
    <row r="94" spans="2:11" s="1" customFormat="1" ht="15" customHeight="1">
      <c r="B94" s="294"/>
      <c r="C94" s="269" t="s">
        <v>493</v>
      </c>
      <c r="D94" s="269"/>
      <c r="E94" s="269"/>
      <c r="F94" s="292" t="s">
        <v>460</v>
      </c>
      <c r="G94" s="293"/>
      <c r="H94" s="269" t="s">
        <v>494</v>
      </c>
      <c r="I94" s="269" t="s">
        <v>495</v>
      </c>
      <c r="J94" s="269"/>
      <c r="K94" s="283"/>
    </row>
    <row r="95" spans="2:11" s="1" customFormat="1" ht="15" customHeight="1">
      <c r="B95" s="294"/>
      <c r="C95" s="269" t="s">
        <v>496</v>
      </c>
      <c r="D95" s="269"/>
      <c r="E95" s="269"/>
      <c r="F95" s="292" t="s">
        <v>460</v>
      </c>
      <c r="G95" s="293"/>
      <c r="H95" s="269" t="s">
        <v>496</v>
      </c>
      <c r="I95" s="269" t="s">
        <v>495</v>
      </c>
      <c r="J95" s="269"/>
      <c r="K95" s="283"/>
    </row>
    <row r="96" spans="2:11" s="1" customFormat="1" ht="15" customHeight="1">
      <c r="B96" s="294"/>
      <c r="C96" s="269" t="s">
        <v>38</v>
      </c>
      <c r="D96" s="269"/>
      <c r="E96" s="269"/>
      <c r="F96" s="292" t="s">
        <v>460</v>
      </c>
      <c r="G96" s="293"/>
      <c r="H96" s="269" t="s">
        <v>497</v>
      </c>
      <c r="I96" s="269" t="s">
        <v>495</v>
      </c>
      <c r="J96" s="269"/>
      <c r="K96" s="283"/>
    </row>
    <row r="97" spans="2:11" s="1" customFormat="1" ht="15" customHeight="1">
      <c r="B97" s="294"/>
      <c r="C97" s="269" t="s">
        <v>48</v>
      </c>
      <c r="D97" s="269"/>
      <c r="E97" s="269"/>
      <c r="F97" s="292" t="s">
        <v>460</v>
      </c>
      <c r="G97" s="293"/>
      <c r="H97" s="269" t="s">
        <v>498</v>
      </c>
      <c r="I97" s="269" t="s">
        <v>495</v>
      </c>
      <c r="J97" s="269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282" t="s">
        <v>499</v>
      </c>
      <c r="D102" s="282"/>
      <c r="E102" s="282"/>
      <c r="F102" s="282"/>
      <c r="G102" s="282"/>
      <c r="H102" s="282"/>
      <c r="I102" s="282"/>
      <c r="J102" s="282"/>
      <c r="K102" s="283"/>
    </row>
    <row r="103" spans="2:11" s="1" customFormat="1" ht="17.25" customHeight="1">
      <c r="B103" s="281"/>
      <c r="C103" s="284" t="s">
        <v>454</v>
      </c>
      <c r="D103" s="284"/>
      <c r="E103" s="284"/>
      <c r="F103" s="284" t="s">
        <v>455</v>
      </c>
      <c r="G103" s="285"/>
      <c r="H103" s="284" t="s">
        <v>54</v>
      </c>
      <c r="I103" s="284" t="s">
        <v>57</v>
      </c>
      <c r="J103" s="284" t="s">
        <v>456</v>
      </c>
      <c r="K103" s="283"/>
    </row>
    <row r="104" spans="2:11" s="1" customFormat="1" ht="17.25" customHeight="1">
      <c r="B104" s="281"/>
      <c r="C104" s="286" t="s">
        <v>457</v>
      </c>
      <c r="D104" s="286"/>
      <c r="E104" s="286"/>
      <c r="F104" s="287" t="s">
        <v>458</v>
      </c>
      <c r="G104" s="288"/>
      <c r="H104" s="286"/>
      <c r="I104" s="286"/>
      <c r="J104" s="286" t="s">
        <v>459</v>
      </c>
      <c r="K104" s="283"/>
    </row>
    <row r="105" spans="2:11" s="1" customFormat="1" ht="5.25" customHeight="1">
      <c r="B105" s="281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1"/>
      <c r="C106" s="269" t="s">
        <v>53</v>
      </c>
      <c r="D106" s="291"/>
      <c r="E106" s="291"/>
      <c r="F106" s="292" t="s">
        <v>460</v>
      </c>
      <c r="G106" s="269"/>
      <c r="H106" s="269" t="s">
        <v>500</v>
      </c>
      <c r="I106" s="269" t="s">
        <v>462</v>
      </c>
      <c r="J106" s="269">
        <v>20</v>
      </c>
      <c r="K106" s="283"/>
    </row>
    <row r="107" spans="2:11" s="1" customFormat="1" ht="15" customHeight="1">
      <c r="B107" s="281"/>
      <c r="C107" s="269" t="s">
        <v>463</v>
      </c>
      <c r="D107" s="269"/>
      <c r="E107" s="269"/>
      <c r="F107" s="292" t="s">
        <v>460</v>
      </c>
      <c r="G107" s="269"/>
      <c r="H107" s="269" t="s">
        <v>500</v>
      </c>
      <c r="I107" s="269" t="s">
        <v>462</v>
      </c>
      <c r="J107" s="269">
        <v>120</v>
      </c>
      <c r="K107" s="283"/>
    </row>
    <row r="108" spans="2:11" s="1" customFormat="1" ht="15" customHeight="1">
      <c r="B108" s="294"/>
      <c r="C108" s="269" t="s">
        <v>465</v>
      </c>
      <c r="D108" s="269"/>
      <c r="E108" s="269"/>
      <c r="F108" s="292" t="s">
        <v>466</v>
      </c>
      <c r="G108" s="269"/>
      <c r="H108" s="269" t="s">
        <v>500</v>
      </c>
      <c r="I108" s="269" t="s">
        <v>462</v>
      </c>
      <c r="J108" s="269">
        <v>50</v>
      </c>
      <c r="K108" s="283"/>
    </row>
    <row r="109" spans="2:11" s="1" customFormat="1" ht="15" customHeight="1">
      <c r="B109" s="294"/>
      <c r="C109" s="269" t="s">
        <v>468</v>
      </c>
      <c r="D109" s="269"/>
      <c r="E109" s="269"/>
      <c r="F109" s="292" t="s">
        <v>460</v>
      </c>
      <c r="G109" s="269"/>
      <c r="H109" s="269" t="s">
        <v>500</v>
      </c>
      <c r="I109" s="269" t="s">
        <v>470</v>
      </c>
      <c r="J109" s="269"/>
      <c r="K109" s="283"/>
    </row>
    <row r="110" spans="2:11" s="1" customFormat="1" ht="15" customHeight="1">
      <c r="B110" s="294"/>
      <c r="C110" s="269" t="s">
        <v>479</v>
      </c>
      <c r="D110" s="269"/>
      <c r="E110" s="269"/>
      <c r="F110" s="292" t="s">
        <v>466</v>
      </c>
      <c r="G110" s="269"/>
      <c r="H110" s="269" t="s">
        <v>500</v>
      </c>
      <c r="I110" s="269" t="s">
        <v>462</v>
      </c>
      <c r="J110" s="269">
        <v>50</v>
      </c>
      <c r="K110" s="283"/>
    </row>
    <row r="111" spans="2:11" s="1" customFormat="1" ht="15" customHeight="1">
      <c r="B111" s="294"/>
      <c r="C111" s="269" t="s">
        <v>487</v>
      </c>
      <c r="D111" s="269"/>
      <c r="E111" s="269"/>
      <c r="F111" s="292" t="s">
        <v>466</v>
      </c>
      <c r="G111" s="269"/>
      <c r="H111" s="269" t="s">
        <v>500</v>
      </c>
      <c r="I111" s="269" t="s">
        <v>462</v>
      </c>
      <c r="J111" s="269">
        <v>50</v>
      </c>
      <c r="K111" s="283"/>
    </row>
    <row r="112" spans="2:11" s="1" customFormat="1" ht="15" customHeight="1">
      <c r="B112" s="294"/>
      <c r="C112" s="269" t="s">
        <v>485</v>
      </c>
      <c r="D112" s="269"/>
      <c r="E112" s="269"/>
      <c r="F112" s="292" t="s">
        <v>466</v>
      </c>
      <c r="G112" s="269"/>
      <c r="H112" s="269" t="s">
        <v>500</v>
      </c>
      <c r="I112" s="269" t="s">
        <v>462</v>
      </c>
      <c r="J112" s="269">
        <v>50</v>
      </c>
      <c r="K112" s="283"/>
    </row>
    <row r="113" spans="2:11" s="1" customFormat="1" ht="15" customHeight="1">
      <c r="B113" s="294"/>
      <c r="C113" s="269" t="s">
        <v>53</v>
      </c>
      <c r="D113" s="269"/>
      <c r="E113" s="269"/>
      <c r="F113" s="292" t="s">
        <v>460</v>
      </c>
      <c r="G113" s="269"/>
      <c r="H113" s="269" t="s">
        <v>501</v>
      </c>
      <c r="I113" s="269" t="s">
        <v>462</v>
      </c>
      <c r="J113" s="269">
        <v>20</v>
      </c>
      <c r="K113" s="283"/>
    </row>
    <row r="114" spans="2:11" s="1" customFormat="1" ht="15" customHeight="1">
      <c r="B114" s="294"/>
      <c r="C114" s="269" t="s">
        <v>502</v>
      </c>
      <c r="D114" s="269"/>
      <c r="E114" s="269"/>
      <c r="F114" s="292" t="s">
        <v>460</v>
      </c>
      <c r="G114" s="269"/>
      <c r="H114" s="269" t="s">
        <v>503</v>
      </c>
      <c r="I114" s="269" t="s">
        <v>462</v>
      </c>
      <c r="J114" s="269">
        <v>120</v>
      </c>
      <c r="K114" s="283"/>
    </row>
    <row r="115" spans="2:11" s="1" customFormat="1" ht="15" customHeight="1">
      <c r="B115" s="294"/>
      <c r="C115" s="269" t="s">
        <v>38</v>
      </c>
      <c r="D115" s="269"/>
      <c r="E115" s="269"/>
      <c r="F115" s="292" t="s">
        <v>460</v>
      </c>
      <c r="G115" s="269"/>
      <c r="H115" s="269" t="s">
        <v>504</v>
      </c>
      <c r="I115" s="269" t="s">
        <v>495</v>
      </c>
      <c r="J115" s="269"/>
      <c r="K115" s="283"/>
    </row>
    <row r="116" spans="2:11" s="1" customFormat="1" ht="15" customHeight="1">
      <c r="B116" s="294"/>
      <c r="C116" s="269" t="s">
        <v>48</v>
      </c>
      <c r="D116" s="269"/>
      <c r="E116" s="269"/>
      <c r="F116" s="292" t="s">
        <v>460</v>
      </c>
      <c r="G116" s="269"/>
      <c r="H116" s="269" t="s">
        <v>505</v>
      </c>
      <c r="I116" s="269" t="s">
        <v>495</v>
      </c>
      <c r="J116" s="269"/>
      <c r="K116" s="283"/>
    </row>
    <row r="117" spans="2:11" s="1" customFormat="1" ht="15" customHeight="1">
      <c r="B117" s="294"/>
      <c r="C117" s="269" t="s">
        <v>57</v>
      </c>
      <c r="D117" s="269"/>
      <c r="E117" s="269"/>
      <c r="F117" s="292" t="s">
        <v>460</v>
      </c>
      <c r="G117" s="269"/>
      <c r="H117" s="269" t="s">
        <v>506</v>
      </c>
      <c r="I117" s="269" t="s">
        <v>507</v>
      </c>
      <c r="J117" s="269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260" t="s">
        <v>508</v>
      </c>
      <c r="D122" s="260"/>
      <c r="E122" s="260"/>
      <c r="F122" s="260"/>
      <c r="G122" s="260"/>
      <c r="H122" s="260"/>
      <c r="I122" s="260"/>
      <c r="J122" s="260"/>
      <c r="K122" s="311"/>
    </row>
    <row r="123" spans="2:11" s="1" customFormat="1" ht="17.25" customHeight="1">
      <c r="B123" s="312"/>
      <c r="C123" s="284" t="s">
        <v>454</v>
      </c>
      <c r="D123" s="284"/>
      <c r="E123" s="284"/>
      <c r="F123" s="284" t="s">
        <v>455</v>
      </c>
      <c r="G123" s="285"/>
      <c r="H123" s="284" t="s">
        <v>54</v>
      </c>
      <c r="I123" s="284" t="s">
        <v>57</v>
      </c>
      <c r="J123" s="284" t="s">
        <v>456</v>
      </c>
      <c r="K123" s="313"/>
    </row>
    <row r="124" spans="2:11" s="1" customFormat="1" ht="17.25" customHeight="1">
      <c r="B124" s="312"/>
      <c r="C124" s="286" t="s">
        <v>457</v>
      </c>
      <c r="D124" s="286"/>
      <c r="E124" s="286"/>
      <c r="F124" s="287" t="s">
        <v>458</v>
      </c>
      <c r="G124" s="288"/>
      <c r="H124" s="286"/>
      <c r="I124" s="286"/>
      <c r="J124" s="286" t="s">
        <v>459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69" t="s">
        <v>463</v>
      </c>
      <c r="D126" s="291"/>
      <c r="E126" s="291"/>
      <c r="F126" s="292" t="s">
        <v>460</v>
      </c>
      <c r="G126" s="269"/>
      <c r="H126" s="269" t="s">
        <v>500</v>
      </c>
      <c r="I126" s="269" t="s">
        <v>462</v>
      </c>
      <c r="J126" s="269">
        <v>120</v>
      </c>
      <c r="K126" s="317"/>
    </row>
    <row r="127" spans="2:11" s="1" customFormat="1" ht="15" customHeight="1">
      <c r="B127" s="314"/>
      <c r="C127" s="269" t="s">
        <v>509</v>
      </c>
      <c r="D127" s="269"/>
      <c r="E127" s="269"/>
      <c r="F127" s="292" t="s">
        <v>460</v>
      </c>
      <c r="G127" s="269"/>
      <c r="H127" s="269" t="s">
        <v>510</v>
      </c>
      <c r="I127" s="269" t="s">
        <v>462</v>
      </c>
      <c r="J127" s="269" t="s">
        <v>511</v>
      </c>
      <c r="K127" s="317"/>
    </row>
    <row r="128" spans="2:11" s="1" customFormat="1" ht="15" customHeight="1">
      <c r="B128" s="314"/>
      <c r="C128" s="269" t="s">
        <v>408</v>
      </c>
      <c r="D128" s="269"/>
      <c r="E128" s="269"/>
      <c r="F128" s="292" t="s">
        <v>460</v>
      </c>
      <c r="G128" s="269"/>
      <c r="H128" s="269" t="s">
        <v>512</v>
      </c>
      <c r="I128" s="269" t="s">
        <v>462</v>
      </c>
      <c r="J128" s="269" t="s">
        <v>511</v>
      </c>
      <c r="K128" s="317"/>
    </row>
    <row r="129" spans="2:11" s="1" customFormat="1" ht="15" customHeight="1">
      <c r="B129" s="314"/>
      <c r="C129" s="269" t="s">
        <v>471</v>
      </c>
      <c r="D129" s="269"/>
      <c r="E129" s="269"/>
      <c r="F129" s="292" t="s">
        <v>466</v>
      </c>
      <c r="G129" s="269"/>
      <c r="H129" s="269" t="s">
        <v>472</v>
      </c>
      <c r="I129" s="269" t="s">
        <v>462</v>
      </c>
      <c r="J129" s="269">
        <v>15</v>
      </c>
      <c r="K129" s="317"/>
    </row>
    <row r="130" spans="2:11" s="1" customFormat="1" ht="15" customHeight="1">
      <c r="B130" s="314"/>
      <c r="C130" s="295" t="s">
        <v>473</v>
      </c>
      <c r="D130" s="295"/>
      <c r="E130" s="295"/>
      <c r="F130" s="296" t="s">
        <v>466</v>
      </c>
      <c r="G130" s="295"/>
      <c r="H130" s="295" t="s">
        <v>474</v>
      </c>
      <c r="I130" s="295" t="s">
        <v>462</v>
      </c>
      <c r="J130" s="295">
        <v>15</v>
      </c>
      <c r="K130" s="317"/>
    </row>
    <row r="131" spans="2:11" s="1" customFormat="1" ht="15" customHeight="1">
      <c r="B131" s="314"/>
      <c r="C131" s="295" t="s">
        <v>475</v>
      </c>
      <c r="D131" s="295"/>
      <c r="E131" s="295"/>
      <c r="F131" s="296" t="s">
        <v>466</v>
      </c>
      <c r="G131" s="295"/>
      <c r="H131" s="295" t="s">
        <v>476</v>
      </c>
      <c r="I131" s="295" t="s">
        <v>462</v>
      </c>
      <c r="J131" s="295">
        <v>20</v>
      </c>
      <c r="K131" s="317"/>
    </row>
    <row r="132" spans="2:11" s="1" customFormat="1" ht="15" customHeight="1">
      <c r="B132" s="314"/>
      <c r="C132" s="295" t="s">
        <v>477</v>
      </c>
      <c r="D132" s="295"/>
      <c r="E132" s="295"/>
      <c r="F132" s="296" t="s">
        <v>466</v>
      </c>
      <c r="G132" s="295"/>
      <c r="H132" s="295" t="s">
        <v>478</v>
      </c>
      <c r="I132" s="295" t="s">
        <v>462</v>
      </c>
      <c r="J132" s="295">
        <v>20</v>
      </c>
      <c r="K132" s="317"/>
    </row>
    <row r="133" spans="2:11" s="1" customFormat="1" ht="15" customHeight="1">
      <c r="B133" s="314"/>
      <c r="C133" s="269" t="s">
        <v>465</v>
      </c>
      <c r="D133" s="269"/>
      <c r="E133" s="269"/>
      <c r="F133" s="292" t="s">
        <v>466</v>
      </c>
      <c r="G133" s="269"/>
      <c r="H133" s="269" t="s">
        <v>500</v>
      </c>
      <c r="I133" s="269" t="s">
        <v>462</v>
      </c>
      <c r="J133" s="269">
        <v>50</v>
      </c>
      <c r="K133" s="317"/>
    </row>
    <row r="134" spans="2:11" s="1" customFormat="1" ht="15" customHeight="1">
      <c r="B134" s="314"/>
      <c r="C134" s="269" t="s">
        <v>479</v>
      </c>
      <c r="D134" s="269"/>
      <c r="E134" s="269"/>
      <c r="F134" s="292" t="s">
        <v>466</v>
      </c>
      <c r="G134" s="269"/>
      <c r="H134" s="269" t="s">
        <v>500</v>
      </c>
      <c r="I134" s="269" t="s">
        <v>462</v>
      </c>
      <c r="J134" s="269">
        <v>50</v>
      </c>
      <c r="K134" s="317"/>
    </row>
    <row r="135" spans="2:11" s="1" customFormat="1" ht="15" customHeight="1">
      <c r="B135" s="314"/>
      <c r="C135" s="269" t="s">
        <v>485</v>
      </c>
      <c r="D135" s="269"/>
      <c r="E135" s="269"/>
      <c r="F135" s="292" t="s">
        <v>466</v>
      </c>
      <c r="G135" s="269"/>
      <c r="H135" s="269" t="s">
        <v>500</v>
      </c>
      <c r="I135" s="269" t="s">
        <v>462</v>
      </c>
      <c r="J135" s="269">
        <v>50</v>
      </c>
      <c r="K135" s="317"/>
    </row>
    <row r="136" spans="2:11" s="1" customFormat="1" ht="15" customHeight="1">
      <c r="B136" s="314"/>
      <c r="C136" s="269" t="s">
        <v>487</v>
      </c>
      <c r="D136" s="269"/>
      <c r="E136" s="269"/>
      <c r="F136" s="292" t="s">
        <v>466</v>
      </c>
      <c r="G136" s="269"/>
      <c r="H136" s="269" t="s">
        <v>500</v>
      </c>
      <c r="I136" s="269" t="s">
        <v>462</v>
      </c>
      <c r="J136" s="269">
        <v>50</v>
      </c>
      <c r="K136" s="317"/>
    </row>
    <row r="137" spans="2:11" s="1" customFormat="1" ht="15" customHeight="1">
      <c r="B137" s="314"/>
      <c r="C137" s="269" t="s">
        <v>488</v>
      </c>
      <c r="D137" s="269"/>
      <c r="E137" s="269"/>
      <c r="F137" s="292" t="s">
        <v>466</v>
      </c>
      <c r="G137" s="269"/>
      <c r="H137" s="269" t="s">
        <v>513</v>
      </c>
      <c r="I137" s="269" t="s">
        <v>462</v>
      </c>
      <c r="J137" s="269">
        <v>255</v>
      </c>
      <c r="K137" s="317"/>
    </row>
    <row r="138" spans="2:11" s="1" customFormat="1" ht="15" customHeight="1">
      <c r="B138" s="314"/>
      <c r="C138" s="269" t="s">
        <v>490</v>
      </c>
      <c r="D138" s="269"/>
      <c r="E138" s="269"/>
      <c r="F138" s="292" t="s">
        <v>460</v>
      </c>
      <c r="G138" s="269"/>
      <c r="H138" s="269" t="s">
        <v>514</v>
      </c>
      <c r="I138" s="269" t="s">
        <v>492</v>
      </c>
      <c r="J138" s="269"/>
      <c r="K138" s="317"/>
    </row>
    <row r="139" spans="2:11" s="1" customFormat="1" ht="15" customHeight="1">
      <c r="B139" s="314"/>
      <c r="C139" s="269" t="s">
        <v>493</v>
      </c>
      <c r="D139" s="269"/>
      <c r="E139" s="269"/>
      <c r="F139" s="292" t="s">
        <v>460</v>
      </c>
      <c r="G139" s="269"/>
      <c r="H139" s="269" t="s">
        <v>515</v>
      </c>
      <c r="I139" s="269" t="s">
        <v>495</v>
      </c>
      <c r="J139" s="269"/>
      <c r="K139" s="317"/>
    </row>
    <row r="140" spans="2:11" s="1" customFormat="1" ht="15" customHeight="1">
      <c r="B140" s="314"/>
      <c r="C140" s="269" t="s">
        <v>496</v>
      </c>
      <c r="D140" s="269"/>
      <c r="E140" s="269"/>
      <c r="F140" s="292" t="s">
        <v>460</v>
      </c>
      <c r="G140" s="269"/>
      <c r="H140" s="269" t="s">
        <v>496</v>
      </c>
      <c r="I140" s="269" t="s">
        <v>495</v>
      </c>
      <c r="J140" s="269"/>
      <c r="K140" s="317"/>
    </row>
    <row r="141" spans="2:11" s="1" customFormat="1" ht="15" customHeight="1">
      <c r="B141" s="314"/>
      <c r="C141" s="269" t="s">
        <v>38</v>
      </c>
      <c r="D141" s="269"/>
      <c r="E141" s="269"/>
      <c r="F141" s="292" t="s">
        <v>460</v>
      </c>
      <c r="G141" s="269"/>
      <c r="H141" s="269" t="s">
        <v>516</v>
      </c>
      <c r="I141" s="269" t="s">
        <v>495</v>
      </c>
      <c r="J141" s="269"/>
      <c r="K141" s="317"/>
    </row>
    <row r="142" spans="2:11" s="1" customFormat="1" ht="15" customHeight="1">
      <c r="B142" s="314"/>
      <c r="C142" s="269" t="s">
        <v>517</v>
      </c>
      <c r="D142" s="269"/>
      <c r="E142" s="269"/>
      <c r="F142" s="292" t="s">
        <v>460</v>
      </c>
      <c r="G142" s="269"/>
      <c r="H142" s="269" t="s">
        <v>518</v>
      </c>
      <c r="I142" s="269" t="s">
        <v>495</v>
      </c>
      <c r="J142" s="269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282" t="s">
        <v>519</v>
      </c>
      <c r="D147" s="282"/>
      <c r="E147" s="282"/>
      <c r="F147" s="282"/>
      <c r="G147" s="282"/>
      <c r="H147" s="282"/>
      <c r="I147" s="282"/>
      <c r="J147" s="282"/>
      <c r="K147" s="283"/>
    </row>
    <row r="148" spans="2:11" s="1" customFormat="1" ht="17.25" customHeight="1">
      <c r="B148" s="281"/>
      <c r="C148" s="284" t="s">
        <v>454</v>
      </c>
      <c r="D148" s="284"/>
      <c r="E148" s="284"/>
      <c r="F148" s="284" t="s">
        <v>455</v>
      </c>
      <c r="G148" s="285"/>
      <c r="H148" s="284" t="s">
        <v>54</v>
      </c>
      <c r="I148" s="284" t="s">
        <v>57</v>
      </c>
      <c r="J148" s="284" t="s">
        <v>456</v>
      </c>
      <c r="K148" s="283"/>
    </row>
    <row r="149" spans="2:11" s="1" customFormat="1" ht="17.25" customHeight="1">
      <c r="B149" s="281"/>
      <c r="C149" s="286" t="s">
        <v>457</v>
      </c>
      <c r="D149" s="286"/>
      <c r="E149" s="286"/>
      <c r="F149" s="287" t="s">
        <v>458</v>
      </c>
      <c r="G149" s="288"/>
      <c r="H149" s="286"/>
      <c r="I149" s="286"/>
      <c r="J149" s="286" t="s">
        <v>459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463</v>
      </c>
      <c r="D151" s="269"/>
      <c r="E151" s="269"/>
      <c r="F151" s="322" t="s">
        <v>460</v>
      </c>
      <c r="G151" s="269"/>
      <c r="H151" s="321" t="s">
        <v>500</v>
      </c>
      <c r="I151" s="321" t="s">
        <v>462</v>
      </c>
      <c r="J151" s="321">
        <v>120</v>
      </c>
      <c r="K151" s="317"/>
    </row>
    <row r="152" spans="2:11" s="1" customFormat="1" ht="15" customHeight="1">
      <c r="B152" s="294"/>
      <c r="C152" s="321" t="s">
        <v>509</v>
      </c>
      <c r="D152" s="269"/>
      <c r="E152" s="269"/>
      <c r="F152" s="322" t="s">
        <v>460</v>
      </c>
      <c r="G152" s="269"/>
      <c r="H152" s="321" t="s">
        <v>520</v>
      </c>
      <c r="I152" s="321" t="s">
        <v>462</v>
      </c>
      <c r="J152" s="321" t="s">
        <v>511</v>
      </c>
      <c r="K152" s="317"/>
    </row>
    <row r="153" spans="2:11" s="1" customFormat="1" ht="15" customHeight="1">
      <c r="B153" s="294"/>
      <c r="C153" s="321" t="s">
        <v>408</v>
      </c>
      <c r="D153" s="269"/>
      <c r="E153" s="269"/>
      <c r="F153" s="322" t="s">
        <v>460</v>
      </c>
      <c r="G153" s="269"/>
      <c r="H153" s="321" t="s">
        <v>521</v>
      </c>
      <c r="I153" s="321" t="s">
        <v>462</v>
      </c>
      <c r="J153" s="321" t="s">
        <v>511</v>
      </c>
      <c r="K153" s="317"/>
    </row>
    <row r="154" spans="2:11" s="1" customFormat="1" ht="15" customHeight="1">
      <c r="B154" s="294"/>
      <c r="C154" s="321" t="s">
        <v>465</v>
      </c>
      <c r="D154" s="269"/>
      <c r="E154" s="269"/>
      <c r="F154" s="322" t="s">
        <v>466</v>
      </c>
      <c r="G154" s="269"/>
      <c r="H154" s="321" t="s">
        <v>500</v>
      </c>
      <c r="I154" s="321" t="s">
        <v>462</v>
      </c>
      <c r="J154" s="321">
        <v>50</v>
      </c>
      <c r="K154" s="317"/>
    </row>
    <row r="155" spans="2:11" s="1" customFormat="1" ht="15" customHeight="1">
      <c r="B155" s="294"/>
      <c r="C155" s="321" t="s">
        <v>468</v>
      </c>
      <c r="D155" s="269"/>
      <c r="E155" s="269"/>
      <c r="F155" s="322" t="s">
        <v>460</v>
      </c>
      <c r="G155" s="269"/>
      <c r="H155" s="321" t="s">
        <v>500</v>
      </c>
      <c r="I155" s="321" t="s">
        <v>470</v>
      </c>
      <c r="J155" s="321"/>
      <c r="K155" s="317"/>
    </row>
    <row r="156" spans="2:11" s="1" customFormat="1" ht="15" customHeight="1">
      <c r="B156" s="294"/>
      <c r="C156" s="321" t="s">
        <v>479</v>
      </c>
      <c r="D156" s="269"/>
      <c r="E156" s="269"/>
      <c r="F156" s="322" t="s">
        <v>466</v>
      </c>
      <c r="G156" s="269"/>
      <c r="H156" s="321" t="s">
        <v>500</v>
      </c>
      <c r="I156" s="321" t="s">
        <v>462</v>
      </c>
      <c r="J156" s="321">
        <v>50</v>
      </c>
      <c r="K156" s="317"/>
    </row>
    <row r="157" spans="2:11" s="1" customFormat="1" ht="15" customHeight="1">
      <c r="B157" s="294"/>
      <c r="C157" s="321" t="s">
        <v>487</v>
      </c>
      <c r="D157" s="269"/>
      <c r="E157" s="269"/>
      <c r="F157" s="322" t="s">
        <v>466</v>
      </c>
      <c r="G157" s="269"/>
      <c r="H157" s="321" t="s">
        <v>500</v>
      </c>
      <c r="I157" s="321" t="s">
        <v>462</v>
      </c>
      <c r="J157" s="321">
        <v>50</v>
      </c>
      <c r="K157" s="317"/>
    </row>
    <row r="158" spans="2:11" s="1" customFormat="1" ht="15" customHeight="1">
      <c r="B158" s="294"/>
      <c r="C158" s="321" t="s">
        <v>485</v>
      </c>
      <c r="D158" s="269"/>
      <c r="E158" s="269"/>
      <c r="F158" s="322" t="s">
        <v>466</v>
      </c>
      <c r="G158" s="269"/>
      <c r="H158" s="321" t="s">
        <v>500</v>
      </c>
      <c r="I158" s="321" t="s">
        <v>462</v>
      </c>
      <c r="J158" s="321">
        <v>50</v>
      </c>
      <c r="K158" s="317"/>
    </row>
    <row r="159" spans="2:11" s="1" customFormat="1" ht="15" customHeight="1">
      <c r="B159" s="294"/>
      <c r="C159" s="321" t="s">
        <v>97</v>
      </c>
      <c r="D159" s="269"/>
      <c r="E159" s="269"/>
      <c r="F159" s="322" t="s">
        <v>460</v>
      </c>
      <c r="G159" s="269"/>
      <c r="H159" s="321" t="s">
        <v>522</v>
      </c>
      <c r="I159" s="321" t="s">
        <v>462</v>
      </c>
      <c r="J159" s="321" t="s">
        <v>523</v>
      </c>
      <c r="K159" s="317"/>
    </row>
    <row r="160" spans="2:11" s="1" customFormat="1" ht="15" customHeight="1">
      <c r="B160" s="294"/>
      <c r="C160" s="321" t="s">
        <v>524</v>
      </c>
      <c r="D160" s="269"/>
      <c r="E160" s="269"/>
      <c r="F160" s="322" t="s">
        <v>460</v>
      </c>
      <c r="G160" s="269"/>
      <c r="H160" s="321" t="s">
        <v>525</v>
      </c>
      <c r="I160" s="321" t="s">
        <v>495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260" t="s">
        <v>526</v>
      </c>
      <c r="D165" s="260"/>
      <c r="E165" s="260"/>
      <c r="F165" s="260"/>
      <c r="G165" s="260"/>
      <c r="H165" s="260"/>
      <c r="I165" s="260"/>
      <c r="J165" s="260"/>
      <c r="K165" s="261"/>
    </row>
    <row r="166" spans="2:11" s="1" customFormat="1" ht="17.25" customHeight="1">
      <c r="B166" s="259"/>
      <c r="C166" s="284" t="s">
        <v>454</v>
      </c>
      <c r="D166" s="284"/>
      <c r="E166" s="284"/>
      <c r="F166" s="284" t="s">
        <v>455</v>
      </c>
      <c r="G166" s="326"/>
      <c r="H166" s="327" t="s">
        <v>54</v>
      </c>
      <c r="I166" s="327" t="s">
        <v>57</v>
      </c>
      <c r="J166" s="284" t="s">
        <v>456</v>
      </c>
      <c r="K166" s="261"/>
    </row>
    <row r="167" spans="2:11" s="1" customFormat="1" ht="17.25" customHeight="1">
      <c r="B167" s="262"/>
      <c r="C167" s="286" t="s">
        <v>457</v>
      </c>
      <c r="D167" s="286"/>
      <c r="E167" s="286"/>
      <c r="F167" s="287" t="s">
        <v>458</v>
      </c>
      <c r="G167" s="328"/>
      <c r="H167" s="329"/>
      <c r="I167" s="329"/>
      <c r="J167" s="286" t="s">
        <v>459</v>
      </c>
      <c r="K167" s="264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69" t="s">
        <v>463</v>
      </c>
      <c r="D169" s="269"/>
      <c r="E169" s="269"/>
      <c r="F169" s="292" t="s">
        <v>460</v>
      </c>
      <c r="G169" s="269"/>
      <c r="H169" s="269" t="s">
        <v>500</v>
      </c>
      <c r="I169" s="269" t="s">
        <v>462</v>
      </c>
      <c r="J169" s="269">
        <v>120</v>
      </c>
      <c r="K169" s="317"/>
    </row>
    <row r="170" spans="2:11" s="1" customFormat="1" ht="15" customHeight="1">
      <c r="B170" s="294"/>
      <c r="C170" s="269" t="s">
        <v>509</v>
      </c>
      <c r="D170" s="269"/>
      <c r="E170" s="269"/>
      <c r="F170" s="292" t="s">
        <v>460</v>
      </c>
      <c r="G170" s="269"/>
      <c r="H170" s="269" t="s">
        <v>510</v>
      </c>
      <c r="I170" s="269" t="s">
        <v>462</v>
      </c>
      <c r="J170" s="269" t="s">
        <v>511</v>
      </c>
      <c r="K170" s="317"/>
    </row>
    <row r="171" spans="2:11" s="1" customFormat="1" ht="15" customHeight="1">
      <c r="B171" s="294"/>
      <c r="C171" s="269" t="s">
        <v>408</v>
      </c>
      <c r="D171" s="269"/>
      <c r="E171" s="269"/>
      <c r="F171" s="292" t="s">
        <v>460</v>
      </c>
      <c r="G171" s="269"/>
      <c r="H171" s="269" t="s">
        <v>527</v>
      </c>
      <c r="I171" s="269" t="s">
        <v>462</v>
      </c>
      <c r="J171" s="269" t="s">
        <v>511</v>
      </c>
      <c r="K171" s="317"/>
    </row>
    <row r="172" spans="2:11" s="1" customFormat="1" ht="15" customHeight="1">
      <c r="B172" s="294"/>
      <c r="C172" s="269" t="s">
        <v>465</v>
      </c>
      <c r="D172" s="269"/>
      <c r="E172" s="269"/>
      <c r="F172" s="292" t="s">
        <v>466</v>
      </c>
      <c r="G172" s="269"/>
      <c r="H172" s="269" t="s">
        <v>527</v>
      </c>
      <c r="I172" s="269" t="s">
        <v>462</v>
      </c>
      <c r="J172" s="269">
        <v>50</v>
      </c>
      <c r="K172" s="317"/>
    </row>
    <row r="173" spans="2:11" s="1" customFormat="1" ht="15" customHeight="1">
      <c r="B173" s="294"/>
      <c r="C173" s="269" t="s">
        <v>468</v>
      </c>
      <c r="D173" s="269"/>
      <c r="E173" s="269"/>
      <c r="F173" s="292" t="s">
        <v>460</v>
      </c>
      <c r="G173" s="269"/>
      <c r="H173" s="269" t="s">
        <v>527</v>
      </c>
      <c r="I173" s="269" t="s">
        <v>470</v>
      </c>
      <c r="J173" s="269"/>
      <c r="K173" s="317"/>
    </row>
    <row r="174" spans="2:11" s="1" customFormat="1" ht="15" customHeight="1">
      <c r="B174" s="294"/>
      <c r="C174" s="269" t="s">
        <v>479</v>
      </c>
      <c r="D174" s="269"/>
      <c r="E174" s="269"/>
      <c r="F174" s="292" t="s">
        <v>466</v>
      </c>
      <c r="G174" s="269"/>
      <c r="H174" s="269" t="s">
        <v>527</v>
      </c>
      <c r="I174" s="269" t="s">
        <v>462</v>
      </c>
      <c r="J174" s="269">
        <v>50</v>
      </c>
      <c r="K174" s="317"/>
    </row>
    <row r="175" spans="2:11" s="1" customFormat="1" ht="15" customHeight="1">
      <c r="B175" s="294"/>
      <c r="C175" s="269" t="s">
        <v>487</v>
      </c>
      <c r="D175" s="269"/>
      <c r="E175" s="269"/>
      <c r="F175" s="292" t="s">
        <v>466</v>
      </c>
      <c r="G175" s="269"/>
      <c r="H175" s="269" t="s">
        <v>527</v>
      </c>
      <c r="I175" s="269" t="s">
        <v>462</v>
      </c>
      <c r="J175" s="269">
        <v>50</v>
      </c>
      <c r="K175" s="317"/>
    </row>
    <row r="176" spans="2:11" s="1" customFormat="1" ht="15" customHeight="1">
      <c r="B176" s="294"/>
      <c r="C176" s="269" t="s">
        <v>485</v>
      </c>
      <c r="D176" s="269"/>
      <c r="E176" s="269"/>
      <c r="F176" s="292" t="s">
        <v>466</v>
      </c>
      <c r="G176" s="269"/>
      <c r="H176" s="269" t="s">
        <v>527</v>
      </c>
      <c r="I176" s="269" t="s">
        <v>462</v>
      </c>
      <c r="J176" s="269">
        <v>50</v>
      </c>
      <c r="K176" s="317"/>
    </row>
    <row r="177" spans="2:11" s="1" customFormat="1" ht="15" customHeight="1">
      <c r="B177" s="294"/>
      <c r="C177" s="269" t="s">
        <v>107</v>
      </c>
      <c r="D177" s="269"/>
      <c r="E177" s="269"/>
      <c r="F177" s="292" t="s">
        <v>460</v>
      </c>
      <c r="G177" s="269"/>
      <c r="H177" s="269" t="s">
        <v>528</v>
      </c>
      <c r="I177" s="269" t="s">
        <v>529</v>
      </c>
      <c r="J177" s="269"/>
      <c r="K177" s="317"/>
    </row>
    <row r="178" spans="2:11" s="1" customFormat="1" ht="15" customHeight="1">
      <c r="B178" s="294"/>
      <c r="C178" s="269" t="s">
        <v>57</v>
      </c>
      <c r="D178" s="269"/>
      <c r="E178" s="269"/>
      <c r="F178" s="292" t="s">
        <v>460</v>
      </c>
      <c r="G178" s="269"/>
      <c r="H178" s="269" t="s">
        <v>530</v>
      </c>
      <c r="I178" s="269" t="s">
        <v>531</v>
      </c>
      <c r="J178" s="269">
        <v>1</v>
      </c>
      <c r="K178" s="317"/>
    </row>
    <row r="179" spans="2:11" s="1" customFormat="1" ht="15" customHeight="1">
      <c r="B179" s="294"/>
      <c r="C179" s="269" t="s">
        <v>53</v>
      </c>
      <c r="D179" s="269"/>
      <c r="E179" s="269"/>
      <c r="F179" s="292" t="s">
        <v>460</v>
      </c>
      <c r="G179" s="269"/>
      <c r="H179" s="269" t="s">
        <v>532</v>
      </c>
      <c r="I179" s="269" t="s">
        <v>462</v>
      </c>
      <c r="J179" s="269">
        <v>20</v>
      </c>
      <c r="K179" s="317"/>
    </row>
    <row r="180" spans="2:11" s="1" customFormat="1" ht="15" customHeight="1">
      <c r="B180" s="294"/>
      <c r="C180" s="269" t="s">
        <v>54</v>
      </c>
      <c r="D180" s="269"/>
      <c r="E180" s="269"/>
      <c r="F180" s="292" t="s">
        <v>460</v>
      </c>
      <c r="G180" s="269"/>
      <c r="H180" s="269" t="s">
        <v>533</v>
      </c>
      <c r="I180" s="269" t="s">
        <v>462</v>
      </c>
      <c r="J180" s="269">
        <v>255</v>
      </c>
      <c r="K180" s="317"/>
    </row>
    <row r="181" spans="2:11" s="1" customFormat="1" ht="15" customHeight="1">
      <c r="B181" s="294"/>
      <c r="C181" s="269" t="s">
        <v>108</v>
      </c>
      <c r="D181" s="269"/>
      <c r="E181" s="269"/>
      <c r="F181" s="292" t="s">
        <v>460</v>
      </c>
      <c r="G181" s="269"/>
      <c r="H181" s="269" t="s">
        <v>424</v>
      </c>
      <c r="I181" s="269" t="s">
        <v>462</v>
      </c>
      <c r="J181" s="269">
        <v>10</v>
      </c>
      <c r="K181" s="317"/>
    </row>
    <row r="182" spans="2:11" s="1" customFormat="1" ht="15" customHeight="1">
      <c r="B182" s="294"/>
      <c r="C182" s="269" t="s">
        <v>109</v>
      </c>
      <c r="D182" s="269"/>
      <c r="E182" s="269"/>
      <c r="F182" s="292" t="s">
        <v>460</v>
      </c>
      <c r="G182" s="269"/>
      <c r="H182" s="269" t="s">
        <v>534</v>
      </c>
      <c r="I182" s="269" t="s">
        <v>495</v>
      </c>
      <c r="J182" s="269"/>
      <c r="K182" s="317"/>
    </row>
    <row r="183" spans="2:11" s="1" customFormat="1" ht="15" customHeight="1">
      <c r="B183" s="294"/>
      <c r="C183" s="269" t="s">
        <v>535</v>
      </c>
      <c r="D183" s="269"/>
      <c r="E183" s="269"/>
      <c r="F183" s="292" t="s">
        <v>460</v>
      </c>
      <c r="G183" s="269"/>
      <c r="H183" s="269" t="s">
        <v>536</v>
      </c>
      <c r="I183" s="269" t="s">
        <v>495</v>
      </c>
      <c r="J183" s="269"/>
      <c r="K183" s="317"/>
    </row>
    <row r="184" spans="2:11" s="1" customFormat="1" ht="15" customHeight="1">
      <c r="B184" s="294"/>
      <c r="C184" s="269" t="s">
        <v>524</v>
      </c>
      <c r="D184" s="269"/>
      <c r="E184" s="269"/>
      <c r="F184" s="292" t="s">
        <v>460</v>
      </c>
      <c r="G184" s="269"/>
      <c r="H184" s="269" t="s">
        <v>537</v>
      </c>
      <c r="I184" s="269" t="s">
        <v>495</v>
      </c>
      <c r="J184" s="269"/>
      <c r="K184" s="317"/>
    </row>
    <row r="185" spans="2:11" s="1" customFormat="1" ht="15" customHeight="1">
      <c r="B185" s="294"/>
      <c r="C185" s="269" t="s">
        <v>111</v>
      </c>
      <c r="D185" s="269"/>
      <c r="E185" s="269"/>
      <c r="F185" s="292" t="s">
        <v>466</v>
      </c>
      <c r="G185" s="269"/>
      <c r="H185" s="269" t="s">
        <v>538</v>
      </c>
      <c r="I185" s="269" t="s">
        <v>462</v>
      </c>
      <c r="J185" s="269">
        <v>50</v>
      </c>
      <c r="K185" s="317"/>
    </row>
    <row r="186" spans="2:11" s="1" customFormat="1" ht="15" customHeight="1">
      <c r="B186" s="294"/>
      <c r="C186" s="269" t="s">
        <v>539</v>
      </c>
      <c r="D186" s="269"/>
      <c r="E186" s="269"/>
      <c r="F186" s="292" t="s">
        <v>466</v>
      </c>
      <c r="G186" s="269"/>
      <c r="H186" s="269" t="s">
        <v>540</v>
      </c>
      <c r="I186" s="269" t="s">
        <v>541</v>
      </c>
      <c r="J186" s="269"/>
      <c r="K186" s="317"/>
    </row>
    <row r="187" spans="2:11" s="1" customFormat="1" ht="15" customHeight="1">
      <c r="B187" s="294"/>
      <c r="C187" s="269" t="s">
        <v>542</v>
      </c>
      <c r="D187" s="269"/>
      <c r="E187" s="269"/>
      <c r="F187" s="292" t="s">
        <v>466</v>
      </c>
      <c r="G187" s="269"/>
      <c r="H187" s="269" t="s">
        <v>543</v>
      </c>
      <c r="I187" s="269" t="s">
        <v>541</v>
      </c>
      <c r="J187" s="269"/>
      <c r="K187" s="317"/>
    </row>
    <row r="188" spans="2:11" s="1" customFormat="1" ht="15" customHeight="1">
      <c r="B188" s="294"/>
      <c r="C188" s="269" t="s">
        <v>544</v>
      </c>
      <c r="D188" s="269"/>
      <c r="E188" s="269"/>
      <c r="F188" s="292" t="s">
        <v>466</v>
      </c>
      <c r="G188" s="269"/>
      <c r="H188" s="269" t="s">
        <v>545</v>
      </c>
      <c r="I188" s="269" t="s">
        <v>541</v>
      </c>
      <c r="J188" s="269"/>
      <c r="K188" s="317"/>
    </row>
    <row r="189" spans="2:11" s="1" customFormat="1" ht="15" customHeight="1">
      <c r="B189" s="294"/>
      <c r="C189" s="330" t="s">
        <v>546</v>
      </c>
      <c r="D189" s="269"/>
      <c r="E189" s="269"/>
      <c r="F189" s="292" t="s">
        <v>466</v>
      </c>
      <c r="G189" s="269"/>
      <c r="H189" s="269" t="s">
        <v>547</v>
      </c>
      <c r="I189" s="269" t="s">
        <v>548</v>
      </c>
      <c r="J189" s="331" t="s">
        <v>549</v>
      </c>
      <c r="K189" s="317"/>
    </row>
    <row r="190" spans="2:11" s="1" customFormat="1" ht="15" customHeight="1">
      <c r="B190" s="294"/>
      <c r="C190" s="330" t="s">
        <v>42</v>
      </c>
      <c r="D190" s="269"/>
      <c r="E190" s="269"/>
      <c r="F190" s="292" t="s">
        <v>460</v>
      </c>
      <c r="G190" s="269"/>
      <c r="H190" s="266" t="s">
        <v>550</v>
      </c>
      <c r="I190" s="269" t="s">
        <v>551</v>
      </c>
      <c r="J190" s="269"/>
      <c r="K190" s="317"/>
    </row>
    <row r="191" spans="2:11" s="1" customFormat="1" ht="15" customHeight="1">
      <c r="B191" s="294"/>
      <c r="C191" s="330" t="s">
        <v>552</v>
      </c>
      <c r="D191" s="269"/>
      <c r="E191" s="269"/>
      <c r="F191" s="292" t="s">
        <v>460</v>
      </c>
      <c r="G191" s="269"/>
      <c r="H191" s="269" t="s">
        <v>553</v>
      </c>
      <c r="I191" s="269" t="s">
        <v>495</v>
      </c>
      <c r="J191" s="269"/>
      <c r="K191" s="317"/>
    </row>
    <row r="192" spans="2:11" s="1" customFormat="1" ht="15" customHeight="1">
      <c r="B192" s="294"/>
      <c r="C192" s="330" t="s">
        <v>554</v>
      </c>
      <c r="D192" s="269"/>
      <c r="E192" s="269"/>
      <c r="F192" s="292" t="s">
        <v>460</v>
      </c>
      <c r="G192" s="269"/>
      <c r="H192" s="269" t="s">
        <v>555</v>
      </c>
      <c r="I192" s="269" t="s">
        <v>495</v>
      </c>
      <c r="J192" s="269"/>
      <c r="K192" s="317"/>
    </row>
    <row r="193" spans="2:11" s="1" customFormat="1" ht="15" customHeight="1">
      <c r="B193" s="294"/>
      <c r="C193" s="330" t="s">
        <v>556</v>
      </c>
      <c r="D193" s="269"/>
      <c r="E193" s="269"/>
      <c r="F193" s="292" t="s">
        <v>466</v>
      </c>
      <c r="G193" s="269"/>
      <c r="H193" s="269" t="s">
        <v>557</v>
      </c>
      <c r="I193" s="269" t="s">
        <v>495</v>
      </c>
      <c r="J193" s="269"/>
      <c r="K193" s="317"/>
    </row>
    <row r="194" spans="2:11" s="1" customFormat="1" ht="15" customHeight="1">
      <c r="B194" s="323"/>
      <c r="C194" s="332"/>
      <c r="D194" s="303"/>
      <c r="E194" s="303"/>
      <c r="F194" s="303"/>
      <c r="G194" s="303"/>
      <c r="H194" s="303"/>
      <c r="I194" s="303"/>
      <c r="J194" s="303"/>
      <c r="K194" s="324"/>
    </row>
    <row r="195" spans="2:11" s="1" customFormat="1" ht="18.75" customHeight="1">
      <c r="B195" s="305"/>
      <c r="C195" s="315"/>
      <c r="D195" s="315"/>
      <c r="E195" s="315"/>
      <c r="F195" s="325"/>
      <c r="G195" s="315"/>
      <c r="H195" s="315"/>
      <c r="I195" s="315"/>
      <c r="J195" s="315"/>
      <c r="K195" s="305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260" t="s">
        <v>558</v>
      </c>
      <c r="D199" s="260"/>
      <c r="E199" s="260"/>
      <c r="F199" s="260"/>
      <c r="G199" s="260"/>
      <c r="H199" s="260"/>
      <c r="I199" s="260"/>
      <c r="J199" s="260"/>
      <c r="K199" s="261"/>
    </row>
    <row r="200" spans="2:11" s="1" customFormat="1" ht="25.5" customHeight="1">
      <c r="B200" s="259"/>
      <c r="C200" s="333" t="s">
        <v>559</v>
      </c>
      <c r="D200" s="333"/>
      <c r="E200" s="333"/>
      <c r="F200" s="333" t="s">
        <v>560</v>
      </c>
      <c r="G200" s="334"/>
      <c r="H200" s="333" t="s">
        <v>561</v>
      </c>
      <c r="I200" s="333"/>
      <c r="J200" s="333"/>
      <c r="K200" s="261"/>
    </row>
    <row r="201" spans="2:11" s="1" customFormat="1" ht="5.25" customHeight="1">
      <c r="B201" s="294"/>
      <c r="C201" s="289"/>
      <c r="D201" s="289"/>
      <c r="E201" s="289"/>
      <c r="F201" s="289"/>
      <c r="G201" s="315"/>
      <c r="H201" s="289"/>
      <c r="I201" s="289"/>
      <c r="J201" s="289"/>
      <c r="K201" s="317"/>
    </row>
    <row r="202" spans="2:11" s="1" customFormat="1" ht="15" customHeight="1">
      <c r="B202" s="294"/>
      <c r="C202" s="269" t="s">
        <v>551</v>
      </c>
      <c r="D202" s="269"/>
      <c r="E202" s="269"/>
      <c r="F202" s="292" t="s">
        <v>43</v>
      </c>
      <c r="G202" s="269"/>
      <c r="H202" s="269" t="s">
        <v>562</v>
      </c>
      <c r="I202" s="269"/>
      <c r="J202" s="269"/>
      <c r="K202" s="317"/>
    </row>
    <row r="203" spans="2:11" s="1" customFormat="1" ht="15" customHeight="1">
      <c r="B203" s="294"/>
      <c r="C203" s="269"/>
      <c r="D203" s="269"/>
      <c r="E203" s="269"/>
      <c r="F203" s="292" t="s">
        <v>44</v>
      </c>
      <c r="G203" s="269"/>
      <c r="H203" s="269" t="s">
        <v>563</v>
      </c>
      <c r="I203" s="269"/>
      <c r="J203" s="269"/>
      <c r="K203" s="317"/>
    </row>
    <row r="204" spans="2:11" s="1" customFormat="1" ht="15" customHeight="1">
      <c r="B204" s="294"/>
      <c r="C204" s="269"/>
      <c r="D204" s="269"/>
      <c r="E204" s="269"/>
      <c r="F204" s="292" t="s">
        <v>47</v>
      </c>
      <c r="G204" s="269"/>
      <c r="H204" s="269" t="s">
        <v>564</v>
      </c>
      <c r="I204" s="269"/>
      <c r="J204" s="269"/>
      <c r="K204" s="317"/>
    </row>
    <row r="205" spans="2:11" s="1" customFormat="1" ht="15" customHeight="1">
      <c r="B205" s="294"/>
      <c r="C205" s="269"/>
      <c r="D205" s="269"/>
      <c r="E205" s="269"/>
      <c r="F205" s="292" t="s">
        <v>45</v>
      </c>
      <c r="G205" s="269"/>
      <c r="H205" s="269" t="s">
        <v>565</v>
      </c>
      <c r="I205" s="269"/>
      <c r="J205" s="269"/>
      <c r="K205" s="317"/>
    </row>
    <row r="206" spans="2:11" s="1" customFormat="1" ht="15" customHeight="1">
      <c r="B206" s="294"/>
      <c r="C206" s="269"/>
      <c r="D206" s="269"/>
      <c r="E206" s="269"/>
      <c r="F206" s="292" t="s">
        <v>46</v>
      </c>
      <c r="G206" s="269"/>
      <c r="H206" s="269" t="s">
        <v>566</v>
      </c>
      <c r="I206" s="269"/>
      <c r="J206" s="269"/>
      <c r="K206" s="317"/>
    </row>
    <row r="207" spans="2:11" s="1" customFormat="1" ht="15" customHeight="1">
      <c r="B207" s="294"/>
      <c r="C207" s="269"/>
      <c r="D207" s="269"/>
      <c r="E207" s="269"/>
      <c r="F207" s="292"/>
      <c r="G207" s="269"/>
      <c r="H207" s="269"/>
      <c r="I207" s="269"/>
      <c r="J207" s="269"/>
      <c r="K207" s="317"/>
    </row>
    <row r="208" spans="2:11" s="1" customFormat="1" ht="15" customHeight="1">
      <c r="B208" s="294"/>
      <c r="C208" s="269" t="s">
        <v>507</v>
      </c>
      <c r="D208" s="269"/>
      <c r="E208" s="269"/>
      <c r="F208" s="292" t="s">
        <v>79</v>
      </c>
      <c r="G208" s="269"/>
      <c r="H208" s="269" t="s">
        <v>567</v>
      </c>
      <c r="I208" s="269"/>
      <c r="J208" s="269"/>
      <c r="K208" s="317"/>
    </row>
    <row r="209" spans="2:11" s="1" customFormat="1" ht="15" customHeight="1">
      <c r="B209" s="294"/>
      <c r="C209" s="269"/>
      <c r="D209" s="269"/>
      <c r="E209" s="269"/>
      <c r="F209" s="292" t="s">
        <v>403</v>
      </c>
      <c r="G209" s="269"/>
      <c r="H209" s="269" t="s">
        <v>404</v>
      </c>
      <c r="I209" s="269"/>
      <c r="J209" s="269"/>
      <c r="K209" s="317"/>
    </row>
    <row r="210" spans="2:11" s="1" customFormat="1" ht="15" customHeight="1">
      <c r="B210" s="294"/>
      <c r="C210" s="269"/>
      <c r="D210" s="269"/>
      <c r="E210" s="269"/>
      <c r="F210" s="292" t="s">
        <v>401</v>
      </c>
      <c r="G210" s="269"/>
      <c r="H210" s="269" t="s">
        <v>568</v>
      </c>
      <c r="I210" s="269"/>
      <c r="J210" s="269"/>
      <c r="K210" s="317"/>
    </row>
    <row r="211" spans="2:11" s="1" customFormat="1" ht="15" customHeight="1">
      <c r="B211" s="335"/>
      <c r="C211" s="269"/>
      <c r="D211" s="269"/>
      <c r="E211" s="269"/>
      <c r="F211" s="292" t="s">
        <v>405</v>
      </c>
      <c r="G211" s="330"/>
      <c r="H211" s="321" t="s">
        <v>406</v>
      </c>
      <c r="I211" s="321"/>
      <c r="J211" s="321"/>
      <c r="K211" s="336"/>
    </row>
    <row r="212" spans="2:11" s="1" customFormat="1" ht="15" customHeight="1">
      <c r="B212" s="335"/>
      <c r="C212" s="269"/>
      <c r="D212" s="269"/>
      <c r="E212" s="269"/>
      <c r="F212" s="292" t="s">
        <v>86</v>
      </c>
      <c r="G212" s="330"/>
      <c r="H212" s="321" t="s">
        <v>384</v>
      </c>
      <c r="I212" s="321"/>
      <c r="J212" s="321"/>
      <c r="K212" s="336"/>
    </row>
    <row r="213" spans="2:11" s="1" customFormat="1" ht="15" customHeight="1">
      <c r="B213" s="335"/>
      <c r="C213" s="269"/>
      <c r="D213" s="269"/>
      <c r="E213" s="269"/>
      <c r="F213" s="292"/>
      <c r="G213" s="330"/>
      <c r="H213" s="321"/>
      <c r="I213" s="321"/>
      <c r="J213" s="321"/>
      <c r="K213" s="336"/>
    </row>
    <row r="214" spans="2:11" s="1" customFormat="1" ht="15" customHeight="1">
      <c r="B214" s="335"/>
      <c r="C214" s="269" t="s">
        <v>531</v>
      </c>
      <c r="D214" s="269"/>
      <c r="E214" s="269"/>
      <c r="F214" s="292">
        <v>1</v>
      </c>
      <c r="G214" s="330"/>
      <c r="H214" s="321" t="s">
        <v>569</v>
      </c>
      <c r="I214" s="321"/>
      <c r="J214" s="321"/>
      <c r="K214" s="336"/>
    </row>
    <row r="215" spans="2:11" s="1" customFormat="1" ht="15" customHeight="1">
      <c r="B215" s="335"/>
      <c r="C215" s="269"/>
      <c r="D215" s="269"/>
      <c r="E215" s="269"/>
      <c r="F215" s="292">
        <v>2</v>
      </c>
      <c r="G215" s="330"/>
      <c r="H215" s="321" t="s">
        <v>570</v>
      </c>
      <c r="I215" s="321"/>
      <c r="J215" s="321"/>
      <c r="K215" s="336"/>
    </row>
    <row r="216" spans="2:11" s="1" customFormat="1" ht="15" customHeight="1">
      <c r="B216" s="335"/>
      <c r="C216" s="269"/>
      <c r="D216" s="269"/>
      <c r="E216" s="269"/>
      <c r="F216" s="292">
        <v>3</v>
      </c>
      <c r="G216" s="330"/>
      <c r="H216" s="321" t="s">
        <v>571</v>
      </c>
      <c r="I216" s="321"/>
      <c r="J216" s="321"/>
      <c r="K216" s="336"/>
    </row>
    <row r="217" spans="2:11" s="1" customFormat="1" ht="15" customHeight="1">
      <c r="B217" s="335"/>
      <c r="C217" s="269"/>
      <c r="D217" s="269"/>
      <c r="E217" s="269"/>
      <c r="F217" s="292">
        <v>4</v>
      </c>
      <c r="G217" s="330"/>
      <c r="H217" s="321" t="s">
        <v>572</v>
      </c>
      <c r="I217" s="321"/>
      <c r="J217" s="321"/>
      <c r="K217" s="336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LUCINKANB\lucinka</dc:creator>
  <cp:keywords/>
  <dc:description/>
  <cp:lastModifiedBy>LUCINKANB\lucinka</cp:lastModifiedBy>
  <dcterms:created xsi:type="dcterms:W3CDTF">2022-09-07T07:52:58Z</dcterms:created>
  <dcterms:modified xsi:type="dcterms:W3CDTF">2022-09-07T07:53:01Z</dcterms:modified>
  <cp:category/>
  <cp:version/>
  <cp:contentType/>
  <cp:contentStatus/>
</cp:coreProperties>
</file>