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931"/>
  <workbookPr/>
  <bookViews>
    <workbookView xWindow="65416" yWindow="65416" windowWidth="29040" windowHeight="15840" activeTab="1"/>
  </bookViews>
  <sheets>
    <sheet name="Úvod" sheetId="9" r:id="rId1"/>
    <sheet name="Rekapitulace" sheetId="10" r:id="rId2"/>
    <sheet name="Dílna " sheetId="1" r:id="rId3"/>
    <sheet name="Příruční sklad " sheetId="5" r:id="rId4"/>
    <sheet name="Přípravna dílen" sheetId="6" r:id="rId5"/>
    <sheet name="Kuchyňka " sheetId="2" r:id="rId6"/>
    <sheet name="Učebna chemie" sheetId="3" r:id="rId7"/>
    <sheet name="Kabinet chemie " sheetId="4" r:id="rId8"/>
    <sheet name="Jazyková a počítačová učebna" sheetId="7" r:id="rId9"/>
  </sheets>
  <definedNames>
    <definedName name="_xlnm.Print_Area" localSheetId="2">'Dílna '!$A$1:$G$275</definedName>
    <definedName name="_xlnm.Print_Area" localSheetId="8">'Jazyková a počítačová učebna'!$A$1:$H$63</definedName>
    <definedName name="_xlnm.Print_Area" localSheetId="7">'Kabinet chemie '!$A$1:$G$110</definedName>
    <definedName name="_xlnm.Print_Area" localSheetId="5">'Kuchyňka '!$A$1:$G$215</definedName>
    <definedName name="_xlnm.Print_Area" localSheetId="4">'Přípravna dílen'!$A$1:$G$65</definedName>
    <definedName name="_xlnm.Print_Area" localSheetId="3">'Příruční sklad '!$A$1:$G$97</definedName>
    <definedName name="_xlnm.Print_Area" localSheetId="1">'Rekapitulace'!$A$1:$D$12</definedName>
    <definedName name="_xlnm.Print_Area" localSheetId="6">'Učebna chemie'!$A$1:$G$177</definedName>
    <definedName name="_xlnm.Print_Area" localSheetId="0">'Úvod'!$A$1:$A$10</definedName>
  </definedNames>
  <calcPr calcId="191029"/>
  <extLst/>
</workbook>
</file>

<file path=xl/sharedStrings.xml><?xml version="1.0" encoding="utf-8"?>
<sst xmlns="http://schemas.openxmlformats.org/spreadsheetml/2006/main" count="1468" uniqueCount="410">
  <si>
    <t>Poř.č.</t>
  </si>
  <si>
    <t>Univerzální dílenský stůl</t>
  </si>
  <si>
    <t>šířka</t>
  </si>
  <si>
    <t>Kč/ks</t>
  </si>
  <si>
    <t>Kč celk.bez DPH</t>
  </si>
  <si>
    <t>hloubka</t>
  </si>
  <si>
    <t>výška</t>
  </si>
  <si>
    <t>%  DPH</t>
  </si>
  <si>
    <t>Kč celk.vč.DPH</t>
  </si>
  <si>
    <t>ks</t>
  </si>
  <si>
    <t>700 - 920</t>
  </si>
  <si>
    <t>Podložka pod svěrák zámečnický</t>
  </si>
  <si>
    <t>buková podložka s rychloupínáky</t>
  </si>
  <si>
    <t>Protikus VARIO-GRIP</t>
  </si>
  <si>
    <t>do truhlářského svěráku</t>
  </si>
  <si>
    <t>Podložka pro řezání lupínkovou pilou</t>
  </si>
  <si>
    <t>Pokosník včetně posuvné</t>
  </si>
  <si>
    <t>podložky s rychloupínáky</t>
  </si>
  <si>
    <t>Posuvný doraz pro fixaci obrobku</t>
  </si>
  <si>
    <t>Hliníkový doraz</t>
  </si>
  <si>
    <t>délka 120 mm, průměr 25 mm</t>
  </si>
  <si>
    <t>výška stavitelná centrálně klikou</t>
  </si>
  <si>
    <t>Kód</t>
  </si>
  <si>
    <t>2× svěrák truhlářský proti sobě</t>
  </si>
  <si>
    <t>1106101-HK</t>
  </si>
  <si>
    <t>1× podélná upínací AL lišta pro přísluš.</t>
  </si>
  <si>
    <t>Svěrák zámečnický</t>
  </si>
  <si>
    <t>(šířka čelistí 100 mm, rozpětí 125 mm)</t>
  </si>
  <si>
    <t>3815-1</t>
  </si>
  <si>
    <t>2a</t>
  </si>
  <si>
    <t>2b</t>
  </si>
  <si>
    <t>Sada montážních šroubů</t>
  </si>
  <si>
    <t>pro upevnění svěráku</t>
  </si>
  <si>
    <t>3805-10</t>
  </si>
  <si>
    <t>Krycí plast na pracovní plochu</t>
  </si>
  <si>
    <t>4095-01</t>
  </si>
  <si>
    <t>7a</t>
  </si>
  <si>
    <t>Svěrka k uchycení</t>
  </si>
  <si>
    <t>krycího plastu</t>
  </si>
  <si>
    <t>4095-10</t>
  </si>
  <si>
    <t>Otočná stolička</t>
  </si>
  <si>
    <t>sedák buk, průměr 350 mm,</t>
  </si>
  <si>
    <t>Vozík pro 16ks svěráků kovo s podlož.</t>
  </si>
  <si>
    <t>a 16ks podložek pro řezání lupín. pilkou</t>
  </si>
  <si>
    <t xml:space="preserve">3× ložná plocha 1000 × 600 mm </t>
  </si>
  <si>
    <t>1904005-01</t>
  </si>
  <si>
    <t xml:space="preserve">2 otočná a 2 pevná kola Ø kola 125 mm </t>
  </si>
  <si>
    <t>(bez vybavení)</t>
  </si>
  <si>
    <t>Stůl pro učitele</t>
  </si>
  <si>
    <t>Dílenský stůl s pevnou výškou</t>
  </si>
  <si>
    <t>vlevo kontejner 1× zásuvka, 1× dvířka</t>
  </si>
  <si>
    <t>uzamykatelná, 1× police. Vpravo</t>
  </si>
  <si>
    <t xml:space="preserve">kontejner 2×  mělká zásuvka, 1× hluboká </t>
  </si>
  <si>
    <t>zásuvka, centrální zámek. Prac. deska buk. spárovka tl. 45 mm.</t>
  </si>
  <si>
    <t>vlevo kontejner</t>
  </si>
  <si>
    <t>3× zásuvka</t>
  </si>
  <si>
    <t>centrální zámek</t>
  </si>
  <si>
    <t>Otočná židle</t>
  </si>
  <si>
    <t>překližková skořepina buk</t>
  </si>
  <si>
    <t>Sestava u zadní stěny</t>
  </si>
  <si>
    <t>Univerzální dílenské stoly š. 1500 mm centrálně výškově stavitelné s příslušenstvím</t>
  </si>
  <si>
    <t>stabilní 5-ti paprsková základna</t>
  </si>
  <si>
    <t>450 - 570</t>
  </si>
  <si>
    <t>Skříň se základním vybavením pro dřevoobrábění - 20 žáků</t>
  </si>
  <si>
    <t>Skříň vysoká uzamykatelná</t>
  </si>
  <si>
    <t>2× plné dveře</t>
  </si>
  <si>
    <t>včetně základního vybavení</t>
  </si>
  <si>
    <t>Drevo-20</t>
  </si>
  <si>
    <t>pro dřevoobrábění určeno pro 20 žáků</t>
  </si>
  <si>
    <t>Nářadí</t>
  </si>
  <si>
    <t>Počet kusů</t>
  </si>
  <si>
    <t>Brusný blok z aglomerovaného korku</t>
  </si>
  <si>
    <t>Odvíjecí systém pro brusný papír</t>
  </si>
  <si>
    <t>Role 50m, brusný papír zrnitost 60, 80, 120</t>
  </si>
  <si>
    <t>Skládací metr 2 m</t>
  </si>
  <si>
    <t>Šídlo s kulatou špičkou</t>
  </si>
  <si>
    <t>Řezbářský nůž</t>
  </si>
  <si>
    <t>Rašple půlkulatá 250 mm</t>
  </si>
  <si>
    <t>Rašple kulatá 250 mm</t>
  </si>
  <si>
    <t>Rašple plochá 250 mm</t>
  </si>
  <si>
    <t>Pilník půlkulatý 250 mm</t>
  </si>
  <si>
    <t>Honovací brousek 100 x 50 x 20 mm</t>
  </si>
  <si>
    <t>Hoblík délka 240 mm</t>
  </si>
  <si>
    <t>List do lupínkové pilky síla 1, 3, 6</t>
  </si>
  <si>
    <t>Truhlářská svěrka 200, 300 mm</t>
  </si>
  <si>
    <t>Rám lupínkové pilky</t>
  </si>
  <si>
    <t>Úložná bedna zelená</t>
  </si>
  <si>
    <t>Skříň se základním vybavením pro kovoobrábění - 20 žáků</t>
  </si>
  <si>
    <t>Kovo-20</t>
  </si>
  <si>
    <t>pro kovoobrábění určeno pro 20 žáků</t>
  </si>
  <si>
    <t>Pilka na železo</t>
  </si>
  <si>
    <t xml:space="preserve">Pilník kulatý </t>
  </si>
  <si>
    <t>Pilník plochý 20 x 5 mm</t>
  </si>
  <si>
    <t>Zámečnické kladivo 300 g</t>
  </si>
  <si>
    <t>Rýsovací stojan výška 300 mm</t>
  </si>
  <si>
    <t>Pákové přední štípací kleště délka 180 mm</t>
  </si>
  <si>
    <t>Nůžky rovné délka 180 mm</t>
  </si>
  <si>
    <t>Sada raznic čísel 0-9, výška znaků 5 mm</t>
  </si>
  <si>
    <t>Sada raznic písmen A - Z, výška 5 mm</t>
  </si>
  <si>
    <t>Sada závitníků M 3-4-5-6-8-10-12</t>
  </si>
  <si>
    <t>Sada 6 jehlových pilníků</t>
  </si>
  <si>
    <t>Zámečnický úhelník 150 x 100 mm</t>
  </si>
  <si>
    <t>Důlčík</t>
  </si>
  <si>
    <t>Přesný výstředník 100 x 80 mm</t>
  </si>
  <si>
    <t>Rýsovací jehla rovná délka 175 mm</t>
  </si>
  <si>
    <t xml:space="preserve">Přesné rýsovací kružítko 175 mm </t>
  </si>
  <si>
    <t>Posuvné měřítko 150 mm</t>
  </si>
  <si>
    <t>Nůžky na plech délka 240 mm pravá verze</t>
  </si>
  <si>
    <t>Nůžky na plech délka 240 mm levá verze</t>
  </si>
  <si>
    <t>Přepravní bedna modrá</t>
  </si>
  <si>
    <t>Mazací sprej 400 ml</t>
  </si>
  <si>
    <t>Sortér s průhledným víkem</t>
  </si>
  <si>
    <t>Úložná bedna modrá</t>
  </si>
  <si>
    <t>Skříň vysoká, 2× plné dveře</t>
  </si>
  <si>
    <t>uzamykatelná, dekor buk</t>
  </si>
  <si>
    <t>5 přestavitelné police</t>
  </si>
  <si>
    <t>Regál dekor buk</t>
  </si>
  <si>
    <t>Regál kovový</t>
  </si>
  <si>
    <t>5 polic</t>
  </si>
  <si>
    <t>max. plošné zatížení police 150 kg</t>
  </si>
  <si>
    <t>Regály u boční stěny</t>
  </si>
  <si>
    <t>Interaktivní tabule</t>
  </si>
  <si>
    <t>Interaktivní tabule na zvedacím</t>
  </si>
  <si>
    <t>AL stojanu, s interaktivním</t>
  </si>
  <si>
    <t>projektorem EPSON</t>
  </si>
  <si>
    <t>Tabule třídílná keramická</t>
  </si>
  <si>
    <t>Rozměry tabule v zavřeném stavu 2000 × 1200 mm</t>
  </si>
  <si>
    <t>Skříňka pro PC</t>
  </si>
  <si>
    <t>a monitor</t>
  </si>
  <si>
    <t>uzamykatelná</t>
  </si>
  <si>
    <t>Dílenské vybavení bez DPH</t>
  </si>
  <si>
    <t>Doprava / instalace</t>
  </si>
  <si>
    <t>Celková cena bez DPH</t>
  </si>
  <si>
    <t>Celková cena včetně DPH</t>
  </si>
  <si>
    <t>Sestava jídelních stolů</t>
  </si>
  <si>
    <t>Jídelní stůl</t>
  </si>
  <si>
    <t>stolová deska lamino tl. 18 mm</t>
  </si>
  <si>
    <t>kovová podnož - 4× noha</t>
  </si>
  <si>
    <t>plastové patky</t>
  </si>
  <si>
    <t>V4235</t>
  </si>
  <si>
    <t>V022AAA</t>
  </si>
  <si>
    <t xml:space="preserve">buková skořepina </t>
  </si>
  <si>
    <t>s transparentním lakem</t>
  </si>
  <si>
    <t>židle - stohovatelná</t>
  </si>
  <si>
    <t>sedací výška</t>
  </si>
  <si>
    <t>Stůl PC</t>
  </si>
  <si>
    <t>Stůl -boky lamino</t>
  </si>
  <si>
    <t>pracovní deska lamino</t>
  </si>
  <si>
    <t>TL</t>
  </si>
  <si>
    <t>Kabelová průchodka</t>
  </si>
  <si>
    <r>
      <t>Ø</t>
    </r>
    <r>
      <rPr>
        <b/>
        <i/>
        <sz val="10"/>
        <rFont val="Times New Roman CE"/>
        <family val="1"/>
      </rPr>
      <t xml:space="preserve"> 68 mm</t>
    </r>
  </si>
  <si>
    <t>3a</t>
  </si>
  <si>
    <t>180-240</t>
  </si>
  <si>
    <t>Držák  na PC</t>
  </si>
  <si>
    <t>perforovaný plech,</t>
  </si>
  <si>
    <t>PC</t>
  </si>
  <si>
    <t>podvěšený pod pracovní deskou</t>
  </si>
  <si>
    <t>výška 500 nebo 600, vždy plus 50,-Kč</t>
  </si>
  <si>
    <t>Židle kancelářská</t>
  </si>
  <si>
    <t>sedák i opěrák síťovina, ocelový</t>
  </si>
  <si>
    <t>chromovaný rám, čalouněné područky</t>
  </si>
  <si>
    <t>multiblok s několikanásobnou aretací</t>
  </si>
  <si>
    <t>nosnost</t>
  </si>
  <si>
    <t>120kg</t>
  </si>
  <si>
    <t xml:space="preserve">výška sedáku </t>
  </si>
  <si>
    <t>455-535</t>
  </si>
  <si>
    <t>Sestava s dřezy</t>
  </si>
  <si>
    <t>Skříňka spodní</t>
  </si>
  <si>
    <t>Skříňka spodní dřezová</t>
  </si>
  <si>
    <t>dřez nerez s odkládací plochou</t>
  </si>
  <si>
    <t>SD2</t>
  </si>
  <si>
    <t>Stojánková baterie</t>
  </si>
  <si>
    <t>chromovaná</t>
  </si>
  <si>
    <t>(2 vody)</t>
  </si>
  <si>
    <t>6a</t>
  </si>
  <si>
    <t>1x dvířka</t>
  </si>
  <si>
    <t>SC1</t>
  </si>
  <si>
    <t xml:space="preserve">délka  </t>
  </si>
  <si>
    <t>Kč/bm</t>
  </si>
  <si>
    <t>Pracovní deska</t>
  </si>
  <si>
    <t>bm</t>
  </si>
  <si>
    <t>Skříňka slepá</t>
  </si>
  <si>
    <t>pro doplnění rohu</t>
  </si>
  <si>
    <t xml:space="preserve"> délka   </t>
  </si>
  <si>
    <t>postforming</t>
  </si>
  <si>
    <t>9a</t>
  </si>
  <si>
    <t>Myčka</t>
  </si>
  <si>
    <t>vestavná</t>
  </si>
  <si>
    <t>Varné ostrůvky</t>
  </si>
  <si>
    <t>plně výsuvná</t>
  </si>
  <si>
    <t>12a</t>
  </si>
  <si>
    <t xml:space="preserve">Vestavná </t>
  </si>
  <si>
    <t>indukční varná deska</t>
  </si>
  <si>
    <t>12b</t>
  </si>
  <si>
    <t>horkovzdušná trouba</t>
  </si>
  <si>
    <t>Rohova skrinka s vysuvem</t>
  </si>
  <si>
    <t>Skříňka horní</t>
  </si>
  <si>
    <t>2x dvířka prosklená</t>
  </si>
  <si>
    <t>HS2</t>
  </si>
  <si>
    <t>Skříň na potraviny</t>
  </si>
  <si>
    <t>Skříň vysoká</t>
  </si>
  <si>
    <t>4 vnitřní zásuvky</t>
  </si>
  <si>
    <t>vrchní dvířková část</t>
  </si>
  <si>
    <t>Lednice</t>
  </si>
  <si>
    <t>Jednodílná bílá nástěnná tabule</t>
  </si>
  <si>
    <t>z certifikované dvouvrstvé keramiky e3</t>
  </si>
  <si>
    <t>s interaktivním projektorem EPSON</t>
  </si>
  <si>
    <t>dotyková jednotka</t>
  </si>
  <si>
    <t>Vybavení kuchyňky bez DPH</t>
  </si>
  <si>
    <t>na vestavnou troubu</t>
  </si>
  <si>
    <t>se spodní zásuvkou</t>
  </si>
  <si>
    <t>Lavice dvoumístná</t>
  </si>
  <si>
    <t>kovová podnož</t>
  </si>
  <si>
    <t>odkládací koš</t>
  </si>
  <si>
    <t>Školní židle</t>
  </si>
  <si>
    <t>nastavitelná výška</t>
  </si>
  <si>
    <t>sedák i opěrák z bukové překližky</t>
  </si>
  <si>
    <t>kovová kostra, stohovatelná</t>
  </si>
  <si>
    <t>Stoly žáci</t>
  </si>
  <si>
    <t>(místo pravého boku pol. č. 4)</t>
  </si>
  <si>
    <t>Skříňka spodní na PC</t>
  </si>
  <si>
    <t>větrací mřížka</t>
  </si>
  <si>
    <t>1× dvířka - zámek</t>
  </si>
  <si>
    <t>2× el. zásuvka</t>
  </si>
  <si>
    <t xml:space="preserve">Kovová podnož </t>
  </si>
  <si>
    <t>TK1</t>
  </si>
  <si>
    <t>s přední výstuhou</t>
  </si>
  <si>
    <t>1 dřez nerez</t>
  </si>
  <si>
    <t>SD1</t>
  </si>
  <si>
    <t>(2× panty vlevo, 1 panty vpravo)</t>
  </si>
  <si>
    <t>Laboratorní baterie</t>
  </si>
  <si>
    <t>TOF 1000/280</t>
  </si>
  <si>
    <t>teplá a studená voda</t>
  </si>
  <si>
    <t>Kč/m2</t>
  </si>
  <si>
    <t>HPL MAX</t>
  </si>
  <si>
    <t>HPL</t>
  </si>
  <si>
    <t>COMPAKT tloušťky 15 mm</t>
  </si>
  <si>
    <t>m2</t>
  </si>
  <si>
    <t>Vysoká skříň</t>
  </si>
  <si>
    <t>2x dvířka sklo</t>
  </si>
  <si>
    <t>VK</t>
  </si>
  <si>
    <t>2x dvířka plná</t>
  </si>
  <si>
    <t>Úložné skříně</t>
  </si>
  <si>
    <t>Žákovská pracoviště - u oken</t>
  </si>
  <si>
    <t>Pracoviště na stupínku</t>
  </si>
  <si>
    <t>Židle laboratorní čalouněná</t>
  </si>
  <si>
    <t>vysoký válec, chromovaná kostra</t>
  </si>
  <si>
    <t>NAB 003</t>
  </si>
  <si>
    <t>podnožka</t>
  </si>
  <si>
    <t>Nábytek učebna chemie bez DPH</t>
  </si>
  <si>
    <t>11a</t>
  </si>
  <si>
    <t>Laboratorní skříň</t>
  </si>
  <si>
    <t>s 10 přepravkami</t>
  </si>
  <si>
    <t>Kontejner s kolečky</t>
  </si>
  <si>
    <t>4x zásuvka</t>
  </si>
  <si>
    <t>KZK</t>
  </si>
  <si>
    <t>1a</t>
  </si>
  <si>
    <r>
      <t>Ø</t>
    </r>
    <r>
      <rPr>
        <b/>
        <i/>
        <sz val="10"/>
        <rFont val="Times New Roman CE"/>
        <family val="1"/>
      </rPr>
      <t xml:space="preserve"> 50 mm</t>
    </r>
  </si>
  <si>
    <t>1b</t>
  </si>
  <si>
    <t>1c</t>
  </si>
  <si>
    <t>Židle PU</t>
  </si>
  <si>
    <t>asynchronní mechanismus</t>
  </si>
  <si>
    <t>plynový píst, kolečka</t>
  </si>
  <si>
    <t>Regál - lamino</t>
  </si>
  <si>
    <t>RL</t>
  </si>
  <si>
    <t>(knihovna)</t>
  </si>
  <si>
    <t xml:space="preserve">Skříň pro ukládání </t>
  </si>
  <si>
    <t>chemických látek</t>
  </si>
  <si>
    <t>(není ohnivzdorná)</t>
  </si>
  <si>
    <t>4 police</t>
  </si>
  <si>
    <t>Skříň na chemikálie- kovová</t>
  </si>
  <si>
    <t>2-křídlé prosklené dveře</t>
  </si>
  <si>
    <t>horní část 2× dveře - prosklené</t>
  </si>
  <si>
    <t>spodní část - 4× zásuvka</t>
  </si>
  <si>
    <t>Vysoká skříň - lamino</t>
  </si>
  <si>
    <t>plnovýsuv</t>
  </si>
  <si>
    <t>přední výstuha proti prohybu</t>
  </si>
  <si>
    <t>SL.196.120.MV-12</t>
  </si>
  <si>
    <t>Skříň na kyseliny a zásady</t>
  </si>
  <si>
    <t>Bezpečnostní</t>
  </si>
  <si>
    <t>s 12 zasuvkami vč. Zách. Van</t>
  </si>
  <si>
    <t>křídlové dveře, zámek</t>
  </si>
  <si>
    <t>Nábytek kabinet chemie bez DPH</t>
  </si>
  <si>
    <t>Šatní skříň</t>
  </si>
  <si>
    <t>2x dvířka</t>
  </si>
  <si>
    <t>BC2</t>
  </si>
  <si>
    <t>15a</t>
  </si>
  <si>
    <t>2× zásuvka 230V</t>
  </si>
  <si>
    <t>z pracovní desky</t>
  </si>
  <si>
    <t>nebo na PD</t>
  </si>
  <si>
    <t>Tabule pro popis křídou</t>
  </si>
  <si>
    <t>Jednodílná tabule - zelený povrch</t>
  </si>
  <si>
    <t>určena pro popis křídou</t>
  </si>
  <si>
    <t>rám z elox. hliníku, plastové rohy</t>
  </si>
  <si>
    <t>šířka tabule</t>
  </si>
  <si>
    <t>výška tab.</t>
  </si>
  <si>
    <t>Závěsná skříňka na televizi</t>
  </si>
  <si>
    <t>HC2</t>
  </si>
  <si>
    <t>2x dvířka plná uzamykatelná</t>
  </si>
  <si>
    <t>Obkladová deska na stěnu</t>
  </si>
  <si>
    <t>za pracovní desku</t>
  </si>
  <si>
    <t>Pracovní deska postforming</t>
  </si>
  <si>
    <t>uchycení do boku skříněk</t>
  </si>
  <si>
    <t>vpředu 2× stolová noha</t>
  </si>
  <si>
    <t>(pracovní plocha ve výšce 700mm)</t>
  </si>
  <si>
    <t>2× 4650</t>
  </si>
  <si>
    <t>(z více částí)</t>
  </si>
  <si>
    <t>Mikrovlná trouba</t>
  </si>
  <si>
    <t>Úložné skříňky</t>
  </si>
  <si>
    <t>SC2</t>
  </si>
  <si>
    <t>Skříňka spodní kombinovaná</t>
  </si>
  <si>
    <t>5x zásuvka, 1x dvířka</t>
  </si>
  <si>
    <t>SK3</t>
  </si>
  <si>
    <t>ze 2ks</t>
  </si>
  <si>
    <t>montáž na stěnu</t>
  </si>
  <si>
    <t>Pilka čepovka 300 mm</t>
  </si>
  <si>
    <t>Ocelová obdélníková škrabka (cidlina)</t>
  </si>
  <si>
    <t>Úhelník</t>
  </si>
  <si>
    <t>Dláto šíře 8, 10 mm</t>
  </si>
  <si>
    <t>Dláto šíře 14, 16 mm</t>
  </si>
  <si>
    <t>Truhlářská palička hranatá</t>
  </si>
  <si>
    <t>Truhlářské kladivo</t>
  </si>
  <si>
    <t>Popruhová svěrka</t>
  </si>
  <si>
    <t>Úhelník 45°(135°)</t>
  </si>
  <si>
    <t>Truhlářský rejsek</t>
  </si>
  <si>
    <t>Pokosník hybný</t>
  </si>
  <si>
    <t>Pilka pokosová</t>
  </si>
  <si>
    <t>Pilník čtyřhranný 8 mm</t>
  </si>
  <si>
    <t>Pilník tříhranný 15 mm</t>
  </si>
  <si>
    <t>Pilník půlkulatý (úsečový) 20 x 6 mm</t>
  </si>
  <si>
    <t>Kleště kombinované délka 180 mm</t>
  </si>
  <si>
    <t>Kleště půlkulaté</t>
  </si>
  <si>
    <t xml:space="preserve">Kleště štípací stranové délka 160 mm </t>
  </si>
  <si>
    <t xml:space="preserve">Kleště ploché délka 160 mm </t>
  </si>
  <si>
    <t xml:space="preserve">Kleště kulaté délka 160 mm </t>
  </si>
  <si>
    <t>Sada průbojníků - 6 dílná</t>
  </si>
  <si>
    <t>Sada vyrážečů - 6 dílná</t>
  </si>
  <si>
    <t>Přípravek pro kolmé vrtání (úhleník)</t>
  </si>
  <si>
    <t>Sada vodicích držáků pro řezání
vnějších závitníků z hliníku M 3-4-5-6-8-10</t>
  </si>
  <si>
    <t>Sada vrtáků
 2,5-3,3-4,2-5,0-6,8-8,5-10,2 mm</t>
  </si>
  <si>
    <t>Kancelářský stůl</t>
  </si>
  <si>
    <t>nika na PC</t>
  </si>
  <si>
    <t xml:space="preserve">Regály </t>
  </si>
  <si>
    <t>17a</t>
  </si>
  <si>
    <t>Kombinovaný truhlářský stroj</t>
  </si>
  <si>
    <t>okružní pila, truhlářská frézka,</t>
  </si>
  <si>
    <t>hoblovka a protahovačka</t>
  </si>
  <si>
    <t>Mobilní skříň</t>
  </si>
  <si>
    <t>bez dveří</t>
  </si>
  <si>
    <t>s 21 boxy</t>
  </si>
  <si>
    <t>s 15 boxy</t>
  </si>
  <si>
    <t>s 30 boxy</t>
  </si>
  <si>
    <t>Napětí</t>
  </si>
  <si>
    <t xml:space="preserve">Příkon </t>
  </si>
  <si>
    <t>Hmotnost</t>
  </si>
  <si>
    <t>400 V</t>
  </si>
  <si>
    <t>2100 W</t>
  </si>
  <si>
    <t>340 kg</t>
  </si>
  <si>
    <t>označení:</t>
  </si>
  <si>
    <t>Název</t>
  </si>
  <si>
    <t>J.cena</t>
  </si>
  <si>
    <t>%</t>
  </si>
  <si>
    <t>Celkem</t>
  </si>
  <si>
    <t>bez DPH</t>
  </si>
  <si>
    <t>DPH</t>
  </si>
  <si>
    <t>s DPH</t>
  </si>
  <si>
    <t>učebna jazyky B - M16</t>
  </si>
  <si>
    <r>
      <t xml:space="preserve">Katedra multimediální s AV skříňkou, celodřevěná, 76x160x68cm, prac.deska 25mm s </t>
    </r>
    <r>
      <rPr>
        <sz val="10"/>
        <color indexed="8"/>
        <rFont val="Calibri"/>
        <family val="2"/>
      </rPr>
      <t>PUR hranou. V praco</t>
    </r>
    <r>
      <rPr>
        <sz val="10"/>
        <rFont val="Calibri"/>
        <family val="2"/>
      </rPr>
      <t xml:space="preserve">vní desce stolu bude průchodka průměru 70mm pro kabeláž pro monitor. Konstrukce katedry z LTD 18mm, dvojitá záda pro vedení veškeré kabeláže. Pojezd pro klávesnici pod pracovní deskou, 5x zásuvka 230V
PC box: šíře 30cm, ve spodní části jekl 40x20mm, v horní části PC boxu stavitelná police, v zadní části PC boxu odvětrování perforovaným plechem (velikost otvoru min.7mm max.10mm). 
Roletová skříňka pro AV techniku: šíře 60cm, ve spodní části jekl 40x20mm, 2x stavitelné police, horizontální roletová dvířka se zámkem.
Kovové prvky budou upraveny vypalovací barvou RAL dle výběru. </t>
    </r>
  </si>
  <si>
    <t>Židle učitelská částečně čalouněná</t>
  </si>
  <si>
    <t>Židle na plynovém pístu, plastová skořepina</t>
  </si>
  <si>
    <t>Stůl 76x120x60 cm pro jazyk.učebnu, perforovaný plech, horní deska 25mm MDF s PUR litou hranou, 2x zásuvka 230V</t>
  </si>
  <si>
    <t>Stůl rohový 76x60x60 cm pro jazyk.učebnu, horní deska 25mm MDF s PUR litou hranou</t>
  </si>
  <si>
    <t>Stůl 76x70x60 cm pro jazyk.učebnu, perforovaný plech, horní deska 25mm MDF s PUR litou hranou, 1x zásuvka 230V</t>
  </si>
  <si>
    <t>Prostup nábytkem - kanál pro dvoustůl</t>
  </si>
  <si>
    <t>Prostup nábytkem - kanál pro jednostůl</t>
  </si>
  <si>
    <t>Skříň 200x90x43 cm, horní část prosklená se zámkem, dolní část uzavřená, dvoudveřová, zámky</t>
  </si>
  <si>
    <t>Skříň dvoudvéřová uzavřená s policemi, r.200x90x43cm, zámky</t>
  </si>
  <si>
    <t>MONTÁŽ (roznesení, ustavení, montáž a kotvení nábytku)</t>
  </si>
  <si>
    <t>Doprava celková</t>
  </si>
  <si>
    <t>1</t>
  </si>
  <si>
    <t>2</t>
  </si>
  <si>
    <t>3</t>
  </si>
  <si>
    <t>6</t>
  </si>
  <si>
    <t>4</t>
  </si>
  <si>
    <t>5</t>
  </si>
  <si>
    <t>7</t>
  </si>
  <si>
    <t>8</t>
  </si>
  <si>
    <t>9</t>
  </si>
  <si>
    <t>10</t>
  </si>
  <si>
    <t>11</t>
  </si>
  <si>
    <t>12</t>
  </si>
  <si>
    <t>ÚVOD</t>
  </si>
  <si>
    <t xml:space="preserve">Pokud se v dokumentaci vyskytnou konkrétní názvy výrobků, jsou uvedeny pouze jako příklad minimálního technického standardu a je možné je nahradit srovnatelnými výrobky od jiných výrobců.
</t>
  </si>
  <si>
    <t>Vybavení školních učeben bylo konzultováno s firmou HELAGO-CZ, s.r.o.</t>
  </si>
  <si>
    <t>sídlo firmy: Kladská 1082/67, 500 03 Hradec Králové 3, tel.: 495 220 229</t>
  </si>
  <si>
    <t>e-mail:info@helago-cz.cz; web:www.helago-cz.cz</t>
  </si>
  <si>
    <t>REKAPITULACE</t>
  </si>
  <si>
    <t>Poř. číslo</t>
  </si>
  <si>
    <t>Cena bez DPH</t>
  </si>
  <si>
    <t>Cena s DPH</t>
  </si>
  <si>
    <t>(Kč)</t>
  </si>
  <si>
    <t>CELKEM</t>
  </si>
  <si>
    <t>Školní dílna</t>
  </si>
  <si>
    <t>Příruční sklad</t>
  </si>
  <si>
    <t>Dílna přípravna</t>
  </si>
  <si>
    <t>Kuchyňka</t>
  </si>
  <si>
    <t>Učebna chemie</t>
  </si>
  <si>
    <t>Kabinet chemie</t>
  </si>
  <si>
    <t>Jazyková a počítačová učebna</t>
  </si>
  <si>
    <t>VYBAVENÍ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</si>
</sst>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K_č_-;\-* #,##0.00\ _K_č_-;_-* &quot;-&quot;??\ _K_č_-;_-@_-"/>
    <numFmt numFmtId="165" formatCode="#,##0.00\ &quot;Kč&quot;"/>
    <numFmt numFmtId="166" formatCode="#,##0&quot; Kč&quot;"/>
    <numFmt numFmtId="167" formatCode="#,##0\ &quot;Kč&quot;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sz val="10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sz val="8"/>
      <name val="Calibri"/>
      <family val="2"/>
    </font>
    <font>
      <b/>
      <i/>
      <sz val="10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indexed="10"/>
      <name val="Times New Roman CE"/>
      <family val="1"/>
    </font>
    <font>
      <sz val="8"/>
      <name val="Times New Roman CE"/>
      <family val="1"/>
    </font>
    <font>
      <b/>
      <sz val="10"/>
      <name val="Calibri"/>
      <family val="2"/>
    </font>
    <font>
      <sz val="10"/>
      <name val="Calibri"/>
      <family val="2"/>
    </font>
    <font>
      <sz val="8"/>
      <name val="Verdana"/>
      <family val="2"/>
    </font>
    <font>
      <sz val="10"/>
      <color indexed="8"/>
      <name val="Calibri"/>
      <family val="2"/>
    </font>
    <font>
      <b/>
      <sz val="12"/>
      <name val="Calibri"/>
      <family val="2"/>
    </font>
    <font>
      <sz val="12"/>
      <name val="Arial"/>
      <family val="2"/>
    </font>
    <font>
      <b/>
      <u val="single"/>
      <sz val="16"/>
      <name val="Arial"/>
      <family val="2"/>
    </font>
    <font>
      <b/>
      <sz val="16"/>
      <name val="Arial"/>
      <family val="2"/>
    </font>
    <font>
      <b/>
      <sz val="12"/>
      <name val="Times New Roman"/>
      <family val="1"/>
    </font>
    <font>
      <b/>
      <u val="single"/>
      <sz val="18"/>
      <color theme="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4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50"/>
        <bgColor indexed="64"/>
      </patternFill>
    </fill>
  </fills>
  <borders count="35">
    <border>
      <left/>
      <right/>
      <top/>
      <bottom/>
      <diagonal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medium"/>
    </border>
    <border>
      <left/>
      <right/>
      <top style="medium"/>
      <bottom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0" borderId="0">
      <alignment/>
      <protection/>
    </xf>
  </cellStyleXfs>
  <cellXfs count="154">
    <xf numFmtId="0" fontId="0" fillId="0" borderId="0" xfId="0"/>
    <xf numFmtId="0" fontId="5" fillId="0" borderId="0" xfId="0" applyFont="1"/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/>
    </xf>
    <xf numFmtId="0" fontId="6" fillId="0" borderId="0" xfId="0" applyFont="1"/>
    <xf numFmtId="0" fontId="4" fillId="0" borderId="0" xfId="0" applyFont="1" applyFill="1" applyAlignment="1">
      <alignment horizontal="left" vertical="center" indent="1"/>
    </xf>
    <xf numFmtId="0" fontId="2" fillId="2" borderId="0" xfId="0" applyFont="1" applyFill="1" applyAlignment="1">
      <alignment horizontal="left" vertical="center" indent="1"/>
    </xf>
    <xf numFmtId="0" fontId="3" fillId="2" borderId="0" xfId="0" applyFont="1" applyFill="1" applyAlignment="1">
      <alignment horizontal="left" vertical="center" indent="1"/>
    </xf>
    <xf numFmtId="0" fontId="4" fillId="2" borderId="0" xfId="0" applyFont="1" applyFill="1" applyAlignment="1">
      <alignment horizontal="left" vertical="center" indent="1"/>
    </xf>
    <xf numFmtId="0" fontId="10" fillId="0" borderId="0" xfId="0" applyFont="1"/>
    <xf numFmtId="0" fontId="6" fillId="0" borderId="1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4" fontId="6" fillId="0" borderId="2" xfId="0" applyNumberFormat="1" applyFont="1" applyBorder="1"/>
    <xf numFmtId="0" fontId="0" fillId="0" borderId="2" xfId="0" applyBorder="1"/>
    <xf numFmtId="0" fontId="6" fillId="0" borderId="1" xfId="0" applyFont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4" fontId="8" fillId="0" borderId="5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4" fontId="6" fillId="0" borderId="0" xfId="0" applyNumberFormat="1" applyFont="1"/>
    <xf numFmtId="0" fontId="6" fillId="0" borderId="4" xfId="0" applyFont="1" applyFill="1" applyBorder="1" applyAlignment="1">
      <alignment horizontal="center"/>
    </xf>
    <xf numFmtId="4" fontId="6" fillId="0" borderId="5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4" fontId="8" fillId="0" borderId="7" xfId="0" applyNumberFormat="1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" fillId="3" borderId="0" xfId="0" applyFont="1" applyFill="1" applyAlignment="1">
      <alignment horizontal="left" vertical="center" indent="1"/>
    </xf>
    <xf numFmtId="0" fontId="4" fillId="3" borderId="0" xfId="0" applyFont="1" applyFill="1" applyAlignment="1">
      <alignment horizontal="left" vertical="center" indent="1"/>
    </xf>
    <xf numFmtId="0" fontId="3" fillId="0" borderId="0" xfId="0" applyFont="1" applyFill="1" applyAlignment="1">
      <alignment horizontal="left" vertical="center" indent="1"/>
    </xf>
    <xf numFmtId="0" fontId="3" fillId="4" borderId="0" xfId="0" applyFont="1" applyFill="1" applyAlignment="1">
      <alignment horizontal="left" vertical="center" indent="1"/>
    </xf>
    <xf numFmtId="0" fontId="4" fillId="4" borderId="0" xfId="0" applyFont="1" applyFill="1" applyAlignment="1">
      <alignment horizontal="left" vertical="center" indent="1"/>
    </xf>
    <xf numFmtId="0" fontId="8" fillId="0" borderId="0" xfId="0" applyFont="1" applyBorder="1" applyAlignment="1">
      <alignment horizontal="center"/>
    </xf>
    <xf numFmtId="0" fontId="12" fillId="5" borderId="0" xfId="0" applyFont="1" applyFill="1" applyAlignment="1">
      <alignment/>
    </xf>
    <xf numFmtId="0" fontId="0" fillId="5" borderId="0" xfId="0" applyFill="1"/>
    <xf numFmtId="0" fontId="0" fillId="5" borderId="0" xfId="0" applyNumberFormat="1" applyFill="1" applyAlignment="1">
      <alignment horizontal="center"/>
    </xf>
    <xf numFmtId="0" fontId="12" fillId="0" borderId="0" xfId="0" applyFont="1" applyAlignment="1">
      <alignment/>
    </xf>
    <xf numFmtId="0" fontId="0" fillId="0" borderId="0" xfId="0" applyAlignment="1">
      <alignment horizontal="center"/>
    </xf>
    <xf numFmtId="0" fontId="0" fillId="5" borderId="0" xfId="0" applyFill="1" applyAlignment="1">
      <alignment horizontal="center"/>
    </xf>
    <xf numFmtId="0" fontId="8" fillId="0" borderId="4" xfId="0" applyFont="1" applyBorder="1" applyAlignment="1">
      <alignment horizontal="center"/>
    </xf>
    <xf numFmtId="0" fontId="0" fillId="0" borderId="0" xfId="0" applyFill="1"/>
    <xf numFmtId="0" fontId="6" fillId="0" borderId="6" xfId="0" applyFont="1" applyBorder="1" applyAlignment="1">
      <alignment horizontal="center"/>
    </xf>
    <xf numFmtId="0" fontId="0" fillId="0" borderId="0" xfId="0" applyBorder="1"/>
    <xf numFmtId="0" fontId="0" fillId="0" borderId="12" xfId="0" applyBorder="1"/>
    <xf numFmtId="0" fontId="13" fillId="0" borderId="0" xfId="0" applyFont="1" applyBorder="1"/>
    <xf numFmtId="0" fontId="14" fillId="0" borderId="0" xfId="0" applyFont="1" applyBorder="1"/>
    <xf numFmtId="0" fontId="0" fillId="0" borderId="0" xfId="0" applyBorder="1" applyAlignment="1">
      <alignment vertical="top" wrapText="1" shrinkToFit="1"/>
    </xf>
    <xf numFmtId="0" fontId="0" fillId="0" borderId="0" xfId="0" applyFont="1" applyBorder="1"/>
    <xf numFmtId="0" fontId="0" fillId="0" borderId="13" xfId="0" applyBorder="1"/>
    <xf numFmtId="0" fontId="6" fillId="0" borderId="0" xfId="0" applyFont="1" applyBorder="1"/>
    <xf numFmtId="4" fontId="6" fillId="0" borderId="0" xfId="0" applyNumberFormat="1" applyFont="1" applyBorder="1"/>
    <xf numFmtId="0" fontId="11" fillId="0" borderId="5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4" fontId="6" fillId="0" borderId="0" xfId="0" applyNumberFormat="1" applyFont="1" applyBorder="1" applyAlignment="1">
      <alignment horizontal="left"/>
    </xf>
    <xf numFmtId="0" fontId="6" fillId="0" borderId="0" xfId="0" applyFont="1" applyAlignment="1">
      <alignment horizontal="left"/>
    </xf>
    <xf numFmtId="0" fontId="11" fillId="3" borderId="0" xfId="0" applyFont="1" applyFill="1"/>
    <xf numFmtId="0" fontId="5" fillId="3" borderId="0" xfId="0" applyFont="1" applyFill="1"/>
    <xf numFmtId="0" fontId="15" fillId="0" borderId="0" xfId="0" applyFont="1" applyBorder="1"/>
    <xf numFmtId="0" fontId="16" fillId="0" borderId="6" xfId="0" applyFont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" fontId="6" fillId="0" borderId="0" xfId="0" applyNumberFormat="1" applyFont="1" applyAlignment="1">
      <alignment horizontal="center"/>
    </xf>
    <xf numFmtId="4" fontId="6" fillId="0" borderId="0" xfId="0" applyNumberFormat="1" applyFont="1" applyBorder="1" applyAlignment="1">
      <alignment horizontal="center"/>
    </xf>
    <xf numFmtId="0" fontId="12" fillId="6" borderId="0" xfId="0" applyFont="1" applyFill="1" applyAlignment="1">
      <alignment/>
    </xf>
    <xf numFmtId="0" fontId="0" fillId="6" borderId="0" xfId="0" applyFill="1"/>
    <xf numFmtId="0" fontId="0" fillId="6" borderId="0" xfId="0" applyFill="1" applyAlignment="1">
      <alignment horizontal="center"/>
    </xf>
    <xf numFmtId="0" fontId="12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12" fillId="0" borderId="0" xfId="0" applyFont="1" applyAlignment="1">
      <alignment wrapText="1"/>
    </xf>
    <xf numFmtId="49" fontId="18" fillId="0" borderId="14" xfId="0" applyNumberFormat="1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3" fontId="18" fillId="0" borderId="15" xfId="0" applyNumberFormat="1" applyFont="1" applyBorder="1" applyAlignment="1">
      <alignment vertical="center"/>
    </xf>
    <xf numFmtId="3" fontId="18" fillId="0" borderId="15" xfId="0" applyNumberFormat="1" applyFont="1" applyBorder="1" applyAlignment="1">
      <alignment vertical="center" wrapText="1"/>
    </xf>
    <xf numFmtId="3" fontId="18" fillId="0" borderId="16" xfId="0" applyNumberFormat="1" applyFont="1" applyBorder="1" applyAlignment="1">
      <alignment vertical="center"/>
    </xf>
    <xf numFmtId="0" fontId="18" fillId="0" borderId="15" xfId="20" applyFont="1" applyBorder="1" applyAlignment="1">
      <alignment horizontal="left" vertical="center" wrapText="1"/>
      <protection/>
    </xf>
    <xf numFmtId="0" fontId="18" fillId="0" borderId="15" xfId="0" applyFont="1" applyBorder="1" applyAlignment="1">
      <alignment horizontal="center" vertical="center" wrapText="1"/>
    </xf>
    <xf numFmtId="0" fontId="19" fillId="0" borderId="17" xfId="20" applyFont="1" applyFill="1" applyBorder="1" applyAlignment="1">
      <alignment horizontal="left" vertical="center" wrapText="1"/>
      <protection/>
    </xf>
    <xf numFmtId="0" fontId="18" fillId="0" borderId="17" xfId="0" applyFont="1" applyBorder="1" applyAlignment="1">
      <alignment vertical="center" wrapText="1"/>
    </xf>
    <xf numFmtId="0" fontId="18" fillId="0" borderId="15" xfId="0" applyFont="1" applyBorder="1" applyAlignment="1">
      <alignment horizontal="left" vertical="center" wrapText="1"/>
    </xf>
    <xf numFmtId="0" fontId="18" fillId="0" borderId="15" xfId="0" applyFont="1" applyBorder="1" applyAlignment="1">
      <alignment vertical="center" wrapText="1"/>
    </xf>
    <xf numFmtId="49" fontId="18" fillId="0" borderId="18" xfId="0" applyNumberFormat="1" applyFont="1" applyBorder="1" applyAlignment="1">
      <alignment horizontal="center" vertical="center"/>
    </xf>
    <xf numFmtId="0" fontId="18" fillId="0" borderId="15" xfId="0" applyFont="1" applyBorder="1" applyAlignment="1">
      <alignment vertical="center"/>
    </xf>
    <xf numFmtId="1" fontId="18" fillId="0" borderId="15" xfId="0" applyNumberFormat="1" applyFont="1" applyBorder="1" applyAlignment="1">
      <alignment horizontal="center" vertical="center"/>
    </xf>
    <xf numFmtId="49" fontId="21" fillId="7" borderId="19" xfId="0" applyNumberFormat="1" applyFont="1" applyFill="1" applyBorder="1" applyAlignment="1">
      <alignment horizontal="center" vertical="center"/>
    </xf>
    <xf numFmtId="0" fontId="17" fillId="7" borderId="20" xfId="0" applyFont="1" applyFill="1" applyBorder="1"/>
    <xf numFmtId="0" fontId="18" fillId="7" borderId="20" xfId="0" applyFont="1" applyFill="1" applyBorder="1" applyAlignment="1">
      <alignment horizontal="center"/>
    </xf>
    <xf numFmtId="1" fontId="18" fillId="7" borderId="20" xfId="0" applyNumberFormat="1" applyFont="1" applyFill="1" applyBorder="1" applyAlignment="1">
      <alignment vertical="center"/>
    </xf>
    <xf numFmtId="0" fontId="18" fillId="7" borderId="20" xfId="0" applyFont="1" applyFill="1" applyBorder="1" applyAlignment="1">
      <alignment horizontal="center" vertical="center"/>
    </xf>
    <xf numFmtId="166" fontId="21" fillId="7" borderId="20" xfId="0" applyNumberFormat="1" applyFont="1" applyFill="1" applyBorder="1" applyAlignment="1">
      <alignment vertical="center"/>
    </xf>
    <xf numFmtId="166" fontId="21" fillId="7" borderId="21" xfId="0" applyNumberFormat="1" applyFont="1" applyFill="1" applyBorder="1" applyAlignment="1">
      <alignment vertical="center"/>
    </xf>
    <xf numFmtId="0" fontId="0" fillId="2" borderId="0" xfId="0" applyFill="1"/>
    <xf numFmtId="0" fontId="17" fillId="0" borderId="22" xfId="0" applyFont="1" applyFill="1" applyBorder="1" applyAlignment="1">
      <alignment horizontal="center" vertical="center"/>
    </xf>
    <xf numFmtId="3" fontId="17" fillId="0" borderId="23" xfId="0" applyNumberFormat="1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3" fontId="17" fillId="0" borderId="16" xfId="0" applyNumberFormat="1" applyFont="1" applyFill="1" applyBorder="1" applyAlignment="1">
      <alignment horizontal="center" vertical="center"/>
    </xf>
    <xf numFmtId="49" fontId="17" fillId="0" borderId="14" xfId="0" applyNumberFormat="1" applyFont="1" applyFill="1" applyBorder="1" applyAlignment="1">
      <alignment horizontal="left" vertical="center"/>
    </xf>
    <xf numFmtId="0" fontId="17" fillId="0" borderId="24" xfId="0" applyFont="1" applyFill="1" applyBorder="1" applyAlignment="1">
      <alignment horizontal="center" vertical="center"/>
    </xf>
    <xf numFmtId="0" fontId="23" fillId="0" borderId="0" xfId="0" applyFont="1"/>
    <xf numFmtId="0" fontId="22" fillId="0" borderId="0" xfId="0" applyFont="1" applyAlignment="1">
      <alignment horizontal="justify" vertical="top" wrapText="1"/>
    </xf>
    <xf numFmtId="0" fontId="22" fillId="0" borderId="0" xfId="0" applyFont="1" applyAlignment="1">
      <alignment horizontal="left" vertical="top"/>
    </xf>
    <xf numFmtId="0" fontId="22" fillId="0" borderId="0" xfId="0" applyFont="1" applyAlignment="1">
      <alignment horizontal="justify" vertical="center" wrapText="1"/>
    </xf>
    <xf numFmtId="0" fontId="22" fillId="0" borderId="0" xfId="0" applyFont="1" applyAlignment="1">
      <alignment horizontal="justify"/>
    </xf>
    <xf numFmtId="164" fontId="5" fillId="0" borderId="25" xfId="0" applyNumberFormat="1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12" fillId="0" borderId="25" xfId="0" applyFont="1" applyBorder="1"/>
    <xf numFmtId="167" fontId="12" fillId="0" borderId="25" xfId="0" applyNumberFormat="1" applyFont="1" applyBorder="1"/>
    <xf numFmtId="167" fontId="12" fillId="0" borderId="26" xfId="0" applyNumberFormat="1" applyFont="1" applyBorder="1"/>
    <xf numFmtId="167" fontId="25" fillId="0" borderId="28" xfId="0" applyNumberFormat="1" applyFont="1" applyBorder="1"/>
    <xf numFmtId="167" fontId="25" fillId="0" borderId="29" xfId="0" applyNumberFormat="1" applyFont="1" applyBorder="1"/>
    <xf numFmtId="0" fontId="12" fillId="0" borderId="25" xfId="0" applyNumberFormat="1" applyFont="1" applyBorder="1"/>
    <xf numFmtId="0" fontId="6" fillId="0" borderId="3" xfId="0" applyFont="1" applyBorder="1" applyAlignment="1" applyProtection="1">
      <alignment horizontal="center"/>
      <protection locked="0"/>
    </xf>
    <xf numFmtId="4" fontId="8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8" fillId="0" borderId="8" xfId="0" applyFon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5" fillId="0" borderId="0" xfId="0" applyFont="1" applyProtection="1"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4" fillId="3" borderId="0" xfId="0" applyFont="1" applyFill="1" applyAlignment="1" applyProtection="1">
      <alignment horizontal="left" vertical="center" indent="1"/>
      <protection locked="0"/>
    </xf>
    <xf numFmtId="0" fontId="4" fillId="0" borderId="0" xfId="0" applyFont="1" applyFill="1" applyAlignment="1" applyProtection="1">
      <alignment horizontal="left" vertical="center" indent="1"/>
      <protection locked="0"/>
    </xf>
    <xf numFmtId="0" fontId="4" fillId="4" borderId="0" xfId="0" applyFont="1" applyFill="1" applyAlignment="1" applyProtection="1">
      <alignment horizontal="left" vertical="center" indent="1"/>
      <protection locked="0"/>
    </xf>
    <xf numFmtId="0" fontId="5" fillId="3" borderId="0" xfId="0" applyFont="1" applyFill="1" applyProtection="1">
      <protection locked="0"/>
    </xf>
    <xf numFmtId="0" fontId="0" fillId="0" borderId="13" xfId="0" applyBorder="1" applyProtection="1"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6" fillId="0" borderId="0" xfId="0" applyFont="1" applyAlignment="1" applyProtection="1">
      <alignment horizontal="center"/>
      <protection locked="0"/>
    </xf>
    <xf numFmtId="3" fontId="18" fillId="0" borderId="15" xfId="0" applyNumberFormat="1" applyFont="1" applyBorder="1" applyAlignment="1" applyProtection="1">
      <alignment vertical="center"/>
      <protection locked="0"/>
    </xf>
    <xf numFmtId="0" fontId="26" fillId="0" borderId="0" xfId="0" applyFont="1"/>
    <xf numFmtId="0" fontId="24" fillId="0" borderId="30" xfId="0" applyFont="1" applyFill="1" applyBorder="1" applyAlignment="1">
      <alignment horizontal="center" vertical="center"/>
    </xf>
    <xf numFmtId="0" fontId="24" fillId="0" borderId="31" xfId="0" applyFont="1" applyFill="1" applyBorder="1" applyAlignment="1">
      <alignment horizontal="center" vertical="center"/>
    </xf>
    <xf numFmtId="0" fontId="24" fillId="0" borderId="32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25" fillId="0" borderId="33" xfId="0" applyFont="1" applyBorder="1" applyAlignment="1">
      <alignment horizontal="left"/>
    </xf>
    <xf numFmtId="0" fontId="25" fillId="0" borderId="28" xfId="0" applyFont="1" applyBorder="1" applyAlignment="1">
      <alignment horizontal="left"/>
    </xf>
    <xf numFmtId="165" fontId="13" fillId="0" borderId="0" xfId="0" applyNumberFormat="1" applyFont="1" applyBorder="1" applyAlignment="1">
      <alignment horizontal="right"/>
    </xf>
    <xf numFmtId="0" fontId="12" fillId="0" borderId="0" xfId="0" applyFont="1" applyAlignment="1">
      <alignment horizontal="left"/>
    </xf>
    <xf numFmtId="0" fontId="12" fillId="5" borderId="0" xfId="0" applyFont="1" applyFill="1" applyAlignment="1">
      <alignment horizontal="left" wrapText="1"/>
    </xf>
    <xf numFmtId="165" fontId="0" fillId="0" borderId="0" xfId="0" applyNumberFormat="1" applyBorder="1" applyAlignment="1">
      <alignment horizontal="right"/>
    </xf>
    <xf numFmtId="165" fontId="0" fillId="0" borderId="12" xfId="0" applyNumberFormat="1" applyBorder="1" applyAlignment="1" applyProtection="1">
      <alignment horizontal="right"/>
      <protection locked="0"/>
    </xf>
    <xf numFmtId="49" fontId="17" fillId="0" borderId="34" xfId="0" applyNumberFormat="1" applyFont="1" applyFill="1" applyBorder="1" applyAlignment="1">
      <alignment horizontal="left" vertical="center"/>
    </xf>
    <xf numFmtId="0" fontId="17" fillId="0" borderId="22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0.jpeg" /><Relationship Id="rId2" Type="http://schemas.openxmlformats.org/officeDocument/2006/relationships/image" Target="../media/image41.emf" /><Relationship Id="rId3" Type="http://schemas.openxmlformats.org/officeDocument/2006/relationships/image" Target="../media/image42.emf" /><Relationship Id="rId4" Type="http://schemas.openxmlformats.org/officeDocument/2006/relationships/image" Target="../media/image43.jpeg" /><Relationship Id="rId5" Type="http://schemas.openxmlformats.org/officeDocument/2006/relationships/image" Target="../media/image44.emf" /><Relationship Id="rId6" Type="http://schemas.openxmlformats.org/officeDocument/2006/relationships/image" Target="../media/image45.jpeg" /><Relationship Id="rId7" Type="http://schemas.openxmlformats.org/officeDocument/2006/relationships/image" Target="../media/image46.jpeg" /><Relationship Id="rId8" Type="http://schemas.openxmlformats.org/officeDocument/2006/relationships/image" Target="../media/image47.jpeg" /><Relationship Id="rId9" Type="http://schemas.openxmlformats.org/officeDocument/2006/relationships/image" Target="../media/image48.jpeg" /><Relationship Id="rId10" Type="http://schemas.openxmlformats.org/officeDocument/2006/relationships/image" Target="../media/image49.jpeg" /><Relationship Id="rId11" Type="http://schemas.openxmlformats.org/officeDocument/2006/relationships/image" Target="../media/image50.jpeg" /><Relationship Id="rId12" Type="http://schemas.openxmlformats.org/officeDocument/2006/relationships/image" Target="../media/image51.jpeg" /><Relationship Id="rId13" Type="http://schemas.openxmlformats.org/officeDocument/2006/relationships/image" Target="../media/image52.jpeg" /><Relationship Id="rId14" Type="http://schemas.openxmlformats.org/officeDocument/2006/relationships/image" Target="../media/image53.jpeg" /><Relationship Id="rId15" Type="http://schemas.openxmlformats.org/officeDocument/2006/relationships/image" Target="../media/image54.jpeg" /><Relationship Id="rId16" Type="http://schemas.openxmlformats.org/officeDocument/2006/relationships/image" Target="../media/image37.jpeg" /><Relationship Id="rId17" Type="http://schemas.openxmlformats.org/officeDocument/2006/relationships/image" Target="../media/image55.jpeg" /><Relationship Id="rId18" Type="http://schemas.openxmlformats.org/officeDocument/2006/relationships/image" Target="../media/image56.jpeg" /><Relationship Id="rId19" Type="http://schemas.openxmlformats.org/officeDocument/2006/relationships/image" Target="../media/image57.jpeg" /><Relationship Id="rId20" Type="http://schemas.openxmlformats.org/officeDocument/2006/relationships/image" Target="../media/image58.jpeg" /><Relationship Id="rId21" Type="http://schemas.openxmlformats.org/officeDocument/2006/relationships/image" Target="../media/image38.jpeg" /><Relationship Id="rId22" Type="http://schemas.openxmlformats.org/officeDocument/2006/relationships/image" Target="../media/image59.jpeg" /><Relationship Id="rId23" Type="http://schemas.openxmlformats.org/officeDocument/2006/relationships/image" Target="../media/image60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7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38.jpeg" /><Relationship Id="rId5" Type="http://schemas.openxmlformats.org/officeDocument/2006/relationships/image" Target="../media/image39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2.jpeg" /><Relationship Id="rId2" Type="http://schemas.openxmlformats.org/officeDocument/2006/relationships/image" Target="../media/image33.jpeg" /><Relationship Id="rId3" Type="http://schemas.openxmlformats.org/officeDocument/2006/relationships/image" Target="../media/image34.jpeg" /><Relationship Id="rId4" Type="http://schemas.openxmlformats.org/officeDocument/2006/relationships/image" Target="../media/image35.jpeg" /><Relationship Id="rId5" Type="http://schemas.openxmlformats.org/officeDocument/2006/relationships/image" Target="../media/image36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0.jpeg" /><Relationship Id="rId2" Type="http://schemas.openxmlformats.org/officeDocument/2006/relationships/image" Target="../media/image21.jpeg" /><Relationship Id="rId3" Type="http://schemas.openxmlformats.org/officeDocument/2006/relationships/image" Target="../media/image2.jpeg" /><Relationship Id="rId4" Type="http://schemas.openxmlformats.org/officeDocument/2006/relationships/image" Target="../media/image11.jpeg" /><Relationship Id="rId5" Type="http://schemas.openxmlformats.org/officeDocument/2006/relationships/image" Target="../media/image22.jpeg" /><Relationship Id="rId6" Type="http://schemas.openxmlformats.org/officeDocument/2006/relationships/image" Target="../media/image23.jpeg" /><Relationship Id="rId7" Type="http://schemas.openxmlformats.org/officeDocument/2006/relationships/image" Target="../media/image24.jpeg" /><Relationship Id="rId8" Type="http://schemas.openxmlformats.org/officeDocument/2006/relationships/image" Target="../media/image25.jpeg" /><Relationship Id="rId9" Type="http://schemas.openxmlformats.org/officeDocument/2006/relationships/image" Target="../media/image26.jpeg" /><Relationship Id="rId10" Type="http://schemas.openxmlformats.org/officeDocument/2006/relationships/image" Target="../media/image16.jpeg" /><Relationship Id="rId11" Type="http://schemas.openxmlformats.org/officeDocument/2006/relationships/image" Target="../media/image27.jpeg" /><Relationship Id="rId12" Type="http://schemas.openxmlformats.org/officeDocument/2006/relationships/image" Target="../media/image28.jpeg" /><Relationship Id="rId13" Type="http://schemas.openxmlformats.org/officeDocument/2006/relationships/image" Target="../media/image29.jpeg" /><Relationship Id="rId14" Type="http://schemas.openxmlformats.org/officeDocument/2006/relationships/image" Target="../media/image30.jpeg" /><Relationship Id="rId15" Type="http://schemas.openxmlformats.org/officeDocument/2006/relationships/image" Target="../media/image3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0.jpeg" /><Relationship Id="rId3" Type="http://schemas.openxmlformats.org/officeDocument/2006/relationships/image" Target="../media/image11.jpeg" /><Relationship Id="rId4" Type="http://schemas.openxmlformats.org/officeDocument/2006/relationships/image" Target="../media/image7.jpeg" /><Relationship Id="rId5" Type="http://schemas.openxmlformats.org/officeDocument/2006/relationships/image" Target="../media/image12.jpeg" /><Relationship Id="rId6" Type="http://schemas.openxmlformats.org/officeDocument/2006/relationships/image" Target="../media/image13.jpeg" /><Relationship Id="rId7" Type="http://schemas.openxmlformats.org/officeDocument/2006/relationships/image" Target="../media/image14.jpeg" /><Relationship Id="rId8" Type="http://schemas.openxmlformats.org/officeDocument/2006/relationships/image" Target="../media/image15.emf" /><Relationship Id="rId9" Type="http://schemas.openxmlformats.org/officeDocument/2006/relationships/image" Target="../media/image16.jpeg" /><Relationship Id="rId10" Type="http://schemas.openxmlformats.org/officeDocument/2006/relationships/image" Target="../media/image17.jpeg" /><Relationship Id="rId11" Type="http://schemas.openxmlformats.org/officeDocument/2006/relationships/image" Target="../media/image18.jpeg" /><Relationship Id="rId12" Type="http://schemas.openxmlformats.org/officeDocument/2006/relationships/image" Target="../media/image19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Relationship Id="rId5" Type="http://schemas.openxmlformats.org/officeDocument/2006/relationships/image" Target="../media/image6.jpeg" /><Relationship Id="rId6" Type="http://schemas.openxmlformats.org/officeDocument/2006/relationships/image" Target="../media/image7.jpeg" /><Relationship Id="rId7" Type="http://schemas.openxmlformats.org/officeDocument/2006/relationships/image" Target="../media/image8.jpeg" /><Relationship Id="rId8" Type="http://schemas.openxmlformats.org/officeDocument/2006/relationships/image" Target="../media/image9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</xdr:colOff>
      <xdr:row>5</xdr:row>
      <xdr:rowOff>152400</xdr:rowOff>
    </xdr:from>
    <xdr:to>
      <xdr:col>6</xdr:col>
      <xdr:colOff>733425</xdr:colOff>
      <xdr:row>8</xdr:row>
      <xdr:rowOff>85725</xdr:rowOff>
    </xdr:to>
    <xdr:pic>
      <xdr:nvPicPr>
        <xdr:cNvPr id="10" name="Obrázek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286500" y="1123950"/>
          <a:ext cx="695325" cy="504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28575</xdr:colOff>
      <xdr:row>30</xdr:row>
      <xdr:rowOff>95250</xdr:rowOff>
    </xdr:from>
    <xdr:to>
      <xdr:col>6</xdr:col>
      <xdr:colOff>714375</xdr:colOff>
      <xdr:row>33</xdr:row>
      <xdr:rowOff>104775</xdr:rowOff>
    </xdr:to>
    <xdr:pic>
      <xdr:nvPicPr>
        <xdr:cNvPr id="23" name="Obráze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6276975" y="5715000"/>
          <a:ext cx="6858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47625</xdr:colOff>
      <xdr:row>40</xdr:row>
      <xdr:rowOff>95250</xdr:rowOff>
    </xdr:from>
    <xdr:to>
      <xdr:col>6</xdr:col>
      <xdr:colOff>695325</xdr:colOff>
      <xdr:row>42</xdr:row>
      <xdr:rowOff>171450</xdr:rowOff>
    </xdr:to>
    <xdr:pic>
      <xdr:nvPicPr>
        <xdr:cNvPr id="24" name="Obrázek 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 bwMode="auto">
        <a:xfrm>
          <a:off x="6296025" y="7562850"/>
          <a:ext cx="647700" cy="457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55</xdr:row>
      <xdr:rowOff>38100</xdr:rowOff>
    </xdr:from>
    <xdr:to>
      <xdr:col>6</xdr:col>
      <xdr:colOff>676275</xdr:colOff>
      <xdr:row>58</xdr:row>
      <xdr:rowOff>95250</xdr:rowOff>
    </xdr:to>
    <xdr:pic>
      <xdr:nvPicPr>
        <xdr:cNvPr id="25" name="Obrázek 9" descr="Vlo&amp;zcaron;ka VARIO-GRI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6324600" y="10306050"/>
          <a:ext cx="600075" cy="628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38100</xdr:colOff>
      <xdr:row>45</xdr:row>
      <xdr:rowOff>104775</xdr:rowOff>
    </xdr:from>
    <xdr:to>
      <xdr:col>6</xdr:col>
      <xdr:colOff>695325</xdr:colOff>
      <xdr:row>48</xdr:row>
      <xdr:rowOff>57150</xdr:rowOff>
    </xdr:to>
    <xdr:pic>
      <xdr:nvPicPr>
        <xdr:cNvPr id="27" name="Obrázek 1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 bwMode="auto">
        <a:xfrm>
          <a:off x="6286500" y="8524875"/>
          <a:ext cx="657225" cy="523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38100</xdr:colOff>
      <xdr:row>50</xdr:row>
      <xdr:rowOff>104775</xdr:rowOff>
    </xdr:from>
    <xdr:to>
      <xdr:col>6</xdr:col>
      <xdr:colOff>695325</xdr:colOff>
      <xdr:row>53</xdr:row>
      <xdr:rowOff>57150</xdr:rowOff>
    </xdr:to>
    <xdr:pic>
      <xdr:nvPicPr>
        <xdr:cNvPr id="28" name="Obrázek 1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 bwMode="auto">
        <a:xfrm>
          <a:off x="6286500" y="9448800"/>
          <a:ext cx="657225" cy="523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28575</xdr:colOff>
      <xdr:row>65</xdr:row>
      <xdr:rowOff>19050</xdr:rowOff>
    </xdr:from>
    <xdr:to>
      <xdr:col>6</xdr:col>
      <xdr:colOff>685800</xdr:colOff>
      <xdr:row>68</xdr:row>
      <xdr:rowOff>85725</xdr:rowOff>
    </xdr:to>
    <xdr:pic>
      <xdr:nvPicPr>
        <xdr:cNvPr id="29" name="Obrázek 18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 bwMode="auto">
        <a:xfrm>
          <a:off x="6276975" y="12134850"/>
          <a:ext cx="657225" cy="638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35</xdr:row>
      <xdr:rowOff>66675</xdr:rowOff>
    </xdr:from>
    <xdr:to>
      <xdr:col>6</xdr:col>
      <xdr:colOff>447675</xdr:colOff>
      <xdr:row>38</xdr:row>
      <xdr:rowOff>57150</xdr:rowOff>
    </xdr:to>
    <xdr:pic>
      <xdr:nvPicPr>
        <xdr:cNvPr id="30" name="Obrázek 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 bwMode="auto">
        <a:xfrm>
          <a:off x="6553200" y="6610350"/>
          <a:ext cx="14287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38100</xdr:colOff>
      <xdr:row>10</xdr:row>
      <xdr:rowOff>114300</xdr:rowOff>
    </xdr:from>
    <xdr:to>
      <xdr:col>6</xdr:col>
      <xdr:colOff>714375</xdr:colOff>
      <xdr:row>13</xdr:row>
      <xdr:rowOff>28575</xdr:rowOff>
    </xdr:to>
    <xdr:pic>
      <xdr:nvPicPr>
        <xdr:cNvPr id="31" name="Obrázek 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 bwMode="auto">
        <a:xfrm>
          <a:off x="6286500" y="2038350"/>
          <a:ext cx="676275" cy="485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6</xdr:col>
      <xdr:colOff>47625</xdr:colOff>
      <xdr:row>15</xdr:row>
      <xdr:rowOff>19050</xdr:rowOff>
    </xdr:from>
    <xdr:to>
      <xdr:col>6</xdr:col>
      <xdr:colOff>676275</xdr:colOff>
      <xdr:row>18</xdr:row>
      <xdr:rowOff>152400</xdr:rowOff>
    </xdr:to>
    <xdr:pic>
      <xdr:nvPicPr>
        <xdr:cNvPr id="32" name="Obrázek 18" descr="Posuvná buková podlo&amp;zcaron;ka s rychloupínáky pod sv&amp;ecaron;rák kov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 bwMode="auto">
        <a:xfrm>
          <a:off x="6296025" y="2867025"/>
          <a:ext cx="628650" cy="704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6</xdr:col>
      <xdr:colOff>47625</xdr:colOff>
      <xdr:row>25</xdr:row>
      <xdr:rowOff>28575</xdr:rowOff>
    </xdr:from>
    <xdr:to>
      <xdr:col>6</xdr:col>
      <xdr:colOff>685800</xdr:colOff>
      <xdr:row>28</xdr:row>
      <xdr:rowOff>152400</xdr:rowOff>
    </xdr:to>
    <xdr:pic>
      <xdr:nvPicPr>
        <xdr:cNvPr id="33" name="Obrázek 19" descr="Podlo&amp;zcaron;ka pro &amp;rcaron;ezání lupínkovou pilou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 bwMode="auto">
        <a:xfrm>
          <a:off x="6296025" y="4724400"/>
          <a:ext cx="638175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38100</xdr:colOff>
      <xdr:row>74</xdr:row>
      <xdr:rowOff>133350</xdr:rowOff>
    </xdr:from>
    <xdr:to>
      <xdr:col>6</xdr:col>
      <xdr:colOff>714375</xdr:colOff>
      <xdr:row>77</xdr:row>
      <xdr:rowOff>19050</xdr:rowOff>
    </xdr:to>
    <xdr:pic>
      <xdr:nvPicPr>
        <xdr:cNvPr id="35" name="Obrázek 34"/>
        <xdr:cNvPicPr preferRelativeResize="1">
          <a:picLocks noChangeAspect="1"/>
        </xdr:cNvPicPr>
      </xdr:nvPicPr>
      <xdr:blipFill>
        <a:blip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86500" y="13935075"/>
          <a:ext cx="676275" cy="457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28575</xdr:colOff>
      <xdr:row>80</xdr:row>
      <xdr:rowOff>95250</xdr:rowOff>
    </xdr:from>
    <xdr:to>
      <xdr:col>6</xdr:col>
      <xdr:colOff>723900</xdr:colOff>
      <xdr:row>83</xdr:row>
      <xdr:rowOff>85725</xdr:rowOff>
    </xdr:to>
    <xdr:pic>
      <xdr:nvPicPr>
        <xdr:cNvPr id="36" name="Obrázek 36"/>
        <xdr:cNvPicPr preferRelativeResize="1">
          <a:picLocks noChangeAspect="1"/>
        </xdr:cNvPicPr>
      </xdr:nvPicPr>
      <xdr:blipFill>
        <a:blip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76975" y="15001875"/>
          <a:ext cx="69532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133350</xdr:colOff>
      <xdr:row>60</xdr:row>
      <xdr:rowOff>66675</xdr:rowOff>
    </xdr:from>
    <xdr:to>
      <xdr:col>6</xdr:col>
      <xdr:colOff>600075</xdr:colOff>
      <xdr:row>63</xdr:row>
      <xdr:rowOff>85725</xdr:rowOff>
    </xdr:to>
    <xdr:pic>
      <xdr:nvPicPr>
        <xdr:cNvPr id="17" name="Obrázek 16"/>
        <xdr:cNvPicPr preferRelativeResize="1">
          <a:picLocks noChangeAspect="1"/>
        </xdr:cNvPicPr>
      </xdr:nvPicPr>
      <xdr:blipFill>
        <a:blip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50" y="11258550"/>
          <a:ext cx="466725" cy="5905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142875</xdr:colOff>
      <xdr:row>178</xdr:row>
      <xdr:rowOff>38100</xdr:rowOff>
    </xdr:from>
    <xdr:to>
      <xdr:col>6</xdr:col>
      <xdr:colOff>552450</xdr:colOff>
      <xdr:row>181</xdr:row>
      <xdr:rowOff>104775</xdr:rowOff>
    </xdr:to>
    <xdr:pic>
      <xdr:nvPicPr>
        <xdr:cNvPr id="20" name="Obrázek 128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 bwMode="auto">
        <a:xfrm>
          <a:off x="6391275" y="34604325"/>
          <a:ext cx="409575" cy="609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171450</xdr:colOff>
      <xdr:row>183</xdr:row>
      <xdr:rowOff>38100</xdr:rowOff>
    </xdr:from>
    <xdr:to>
      <xdr:col>6</xdr:col>
      <xdr:colOff>514350</xdr:colOff>
      <xdr:row>186</xdr:row>
      <xdr:rowOff>85725</xdr:rowOff>
    </xdr:to>
    <xdr:pic>
      <xdr:nvPicPr>
        <xdr:cNvPr id="21" name="Obrázek 170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 bwMode="auto">
        <a:xfrm>
          <a:off x="6419850" y="35528250"/>
          <a:ext cx="342900" cy="590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190500</xdr:colOff>
      <xdr:row>193</xdr:row>
      <xdr:rowOff>57150</xdr:rowOff>
    </xdr:from>
    <xdr:to>
      <xdr:col>6</xdr:col>
      <xdr:colOff>533400</xdr:colOff>
      <xdr:row>196</xdr:row>
      <xdr:rowOff>171450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38900" y="37395150"/>
          <a:ext cx="342900" cy="6572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114300</xdr:colOff>
      <xdr:row>201</xdr:row>
      <xdr:rowOff>114300</xdr:rowOff>
    </xdr:from>
    <xdr:to>
      <xdr:col>6</xdr:col>
      <xdr:colOff>571500</xdr:colOff>
      <xdr:row>205</xdr:row>
      <xdr:rowOff>0</xdr:rowOff>
    </xdr:to>
    <xdr:pic>
      <xdr:nvPicPr>
        <xdr:cNvPr id="34" name="Obrázek 33"/>
        <xdr:cNvPicPr preferRelativeResize="1">
          <a:picLocks noChangeAspect="1"/>
        </xdr:cNvPicPr>
      </xdr:nvPicPr>
      <xdr:blipFill>
        <a:blip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62700" y="38919150"/>
          <a:ext cx="457200" cy="6477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114300</xdr:colOff>
      <xdr:row>208</xdr:row>
      <xdr:rowOff>66675</xdr:rowOff>
    </xdr:from>
    <xdr:to>
      <xdr:col>6</xdr:col>
      <xdr:colOff>647700</xdr:colOff>
      <xdr:row>211</xdr:row>
      <xdr:rowOff>9525</xdr:rowOff>
    </xdr:to>
    <xdr:pic>
      <xdr:nvPicPr>
        <xdr:cNvPr id="38" name="Picture 216" descr="26"/>
        <xdr:cNvPicPr preferRelativeResize="1">
          <a:picLocks noChangeAspect="1"/>
        </xdr:cNvPicPr>
      </xdr:nvPicPr>
      <xdr:blipFill>
        <a:blip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362700" y="40176450"/>
          <a:ext cx="5334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66675</xdr:colOff>
      <xdr:row>93</xdr:row>
      <xdr:rowOff>57150</xdr:rowOff>
    </xdr:from>
    <xdr:to>
      <xdr:col>6</xdr:col>
      <xdr:colOff>657225</xdr:colOff>
      <xdr:row>96</xdr:row>
      <xdr:rowOff>76200</xdr:rowOff>
    </xdr:to>
    <xdr:pic>
      <xdr:nvPicPr>
        <xdr:cNvPr id="39" name="Obrázek 10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 bwMode="auto">
        <a:xfrm>
          <a:off x="6315075" y="17402175"/>
          <a:ext cx="590550" cy="590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38100</xdr:colOff>
      <xdr:row>131</xdr:row>
      <xdr:rowOff>38100</xdr:rowOff>
    </xdr:from>
    <xdr:to>
      <xdr:col>6</xdr:col>
      <xdr:colOff>628650</xdr:colOff>
      <xdr:row>134</xdr:row>
      <xdr:rowOff>95250</xdr:rowOff>
    </xdr:to>
    <xdr:pic>
      <xdr:nvPicPr>
        <xdr:cNvPr id="40" name="Obrázek 10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 bwMode="auto">
        <a:xfrm>
          <a:off x="6286500" y="24898350"/>
          <a:ext cx="590550" cy="628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161925</xdr:colOff>
      <xdr:row>85</xdr:row>
      <xdr:rowOff>47625</xdr:rowOff>
    </xdr:from>
    <xdr:to>
      <xdr:col>6</xdr:col>
      <xdr:colOff>533400</xdr:colOff>
      <xdr:row>88</xdr:row>
      <xdr:rowOff>76200</xdr:rowOff>
    </xdr:to>
    <xdr:pic>
      <xdr:nvPicPr>
        <xdr:cNvPr id="41" name="Obrázek 40"/>
        <xdr:cNvPicPr preferRelativeResize="1">
          <a:picLocks noChangeAspect="1"/>
        </xdr:cNvPicPr>
      </xdr:nvPicPr>
      <xdr:blipFill>
        <a:blip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0325" y="15887700"/>
          <a:ext cx="371475" cy="6000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247650</xdr:colOff>
      <xdr:row>188</xdr:row>
      <xdr:rowOff>47625</xdr:rowOff>
    </xdr:from>
    <xdr:to>
      <xdr:col>6</xdr:col>
      <xdr:colOff>457200</xdr:colOff>
      <xdr:row>191</xdr:row>
      <xdr:rowOff>95250</xdr:rowOff>
    </xdr:to>
    <xdr:pic>
      <xdr:nvPicPr>
        <xdr:cNvPr id="43" name="Obrázek 129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 bwMode="auto">
        <a:xfrm>
          <a:off x="6496050" y="36461700"/>
          <a:ext cx="209550" cy="590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228600</xdr:colOff>
      <xdr:row>229</xdr:row>
      <xdr:rowOff>76200</xdr:rowOff>
    </xdr:from>
    <xdr:to>
      <xdr:col>5</xdr:col>
      <xdr:colOff>142875</xdr:colOff>
      <xdr:row>273</xdr:row>
      <xdr:rowOff>38100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 rot="16200000">
          <a:off x="923925" y="44281725"/>
          <a:ext cx="4438650" cy="8343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190500</xdr:colOff>
      <xdr:row>29</xdr:row>
      <xdr:rowOff>57150</xdr:rowOff>
    </xdr:from>
    <xdr:to>
      <xdr:col>6</xdr:col>
      <xdr:colOff>533400</xdr:colOff>
      <xdr:row>32</xdr:row>
      <xdr:rowOff>171450</xdr:rowOff>
    </xdr:to>
    <xdr:pic>
      <xdr:nvPicPr>
        <xdr:cNvPr id="19" name="Obrázek 18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38900" y="5600700"/>
          <a:ext cx="342900" cy="6572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57150</xdr:colOff>
      <xdr:row>6</xdr:row>
      <xdr:rowOff>19050</xdr:rowOff>
    </xdr:from>
    <xdr:to>
      <xdr:col>6</xdr:col>
      <xdr:colOff>685800</xdr:colOff>
      <xdr:row>9</xdr:row>
      <xdr:rowOff>28575</xdr:rowOff>
    </xdr:to>
    <xdr:pic>
      <xdr:nvPicPr>
        <xdr:cNvPr id="26" name="Picture 602" descr="55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305550" y="1200150"/>
          <a:ext cx="6286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152400</xdr:colOff>
      <xdr:row>11</xdr:row>
      <xdr:rowOff>47625</xdr:rowOff>
    </xdr:from>
    <xdr:to>
      <xdr:col>6</xdr:col>
      <xdr:colOff>581025</xdr:colOff>
      <xdr:row>14</xdr:row>
      <xdr:rowOff>28575</xdr:rowOff>
    </xdr:to>
    <xdr:pic>
      <xdr:nvPicPr>
        <xdr:cNvPr id="27" name="Picture 417" descr="64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400800" y="2181225"/>
          <a:ext cx="42862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6</xdr:col>
      <xdr:colOff>190500</xdr:colOff>
      <xdr:row>34</xdr:row>
      <xdr:rowOff>57150</xdr:rowOff>
    </xdr:from>
    <xdr:ext cx="342900" cy="666750"/>
    <xdr:pic>
      <xdr:nvPicPr>
        <xdr:cNvPr id="28" name="Obrázek 27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38900" y="6524625"/>
          <a:ext cx="342900" cy="666750"/>
        </a:xfrm>
        <a:prstGeom prst="rect">
          <a:avLst/>
        </a:prstGeom>
        <a:ln>
          <a:noFill/>
        </a:ln>
      </xdr:spPr>
    </xdr:pic>
    <xdr:clientData/>
  </xdr:oneCellAnchor>
  <xdr:twoCellAnchor editAs="oneCell">
    <xdr:from>
      <xdr:col>6</xdr:col>
      <xdr:colOff>161925</xdr:colOff>
      <xdr:row>21</xdr:row>
      <xdr:rowOff>47625</xdr:rowOff>
    </xdr:from>
    <xdr:to>
      <xdr:col>6</xdr:col>
      <xdr:colOff>533400</xdr:colOff>
      <xdr:row>24</xdr:row>
      <xdr:rowOff>76200</xdr:rowOff>
    </xdr:to>
    <xdr:pic>
      <xdr:nvPicPr>
        <xdr:cNvPr id="29" name="Obrázek 28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0325" y="4086225"/>
          <a:ext cx="371475" cy="6000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628650</xdr:colOff>
      <xdr:row>49</xdr:row>
      <xdr:rowOff>123825</xdr:rowOff>
    </xdr:from>
    <xdr:to>
      <xdr:col>4</xdr:col>
      <xdr:colOff>542925</xdr:colOff>
      <xdr:row>94</xdr:row>
      <xdr:rowOff>114300</xdr:rowOff>
    </xdr:to>
    <xdr:pic>
      <xdr:nvPicPr>
        <xdr:cNvPr id="7" name="Obrázek 6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661" t="3125" r="19163" b="6250"/>
        <a:stretch>
          <a:fillRect/>
        </a:stretch>
      </xdr:blipFill>
      <xdr:spPr bwMode="auto">
        <a:xfrm>
          <a:off x="628650" y="9534525"/>
          <a:ext cx="4495800" cy="856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161925</xdr:colOff>
      <xdr:row>13</xdr:row>
      <xdr:rowOff>38100</xdr:rowOff>
    </xdr:from>
    <xdr:to>
      <xdr:col>6</xdr:col>
      <xdr:colOff>628650</xdr:colOff>
      <xdr:row>16</xdr:row>
      <xdr:rowOff>85725</xdr:rowOff>
    </xdr:to>
    <xdr:pic>
      <xdr:nvPicPr>
        <xdr:cNvPr id="10" name="Obrázek 9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00" y="2524125"/>
          <a:ext cx="466725" cy="619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38100</xdr:colOff>
      <xdr:row>3</xdr:row>
      <xdr:rowOff>104775</xdr:rowOff>
    </xdr:from>
    <xdr:to>
      <xdr:col>6</xdr:col>
      <xdr:colOff>714375</xdr:colOff>
      <xdr:row>6</xdr:row>
      <xdr:rowOff>95250</xdr:rowOff>
    </xdr:to>
    <xdr:pic>
      <xdr:nvPicPr>
        <xdr:cNvPr id="11" name="Obrázek 10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91175" y="685800"/>
          <a:ext cx="676275" cy="561975"/>
        </a:xfrm>
        <a:prstGeom prst="rect">
          <a:avLst/>
        </a:prstGeom>
        <a:ln>
          <a:noFill/>
        </a:ln>
      </xdr:spPr>
    </xdr:pic>
    <xdr:clientData/>
  </xdr:twoCellAnchor>
  <xdr:oneCellAnchor>
    <xdr:from>
      <xdr:col>6</xdr:col>
      <xdr:colOff>66675</xdr:colOff>
      <xdr:row>8</xdr:row>
      <xdr:rowOff>28575</xdr:rowOff>
    </xdr:from>
    <xdr:ext cx="590550" cy="619125"/>
    <xdr:pic>
      <xdr:nvPicPr>
        <xdr:cNvPr id="12" name="Obrázek 11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19750" y="1562100"/>
          <a:ext cx="590550" cy="619125"/>
        </a:xfrm>
        <a:prstGeom prst="rect">
          <a:avLst/>
        </a:prstGeom>
        <a:ln>
          <a:noFill/>
        </a:ln>
      </xdr:spPr>
    </xdr:pic>
    <xdr:clientData/>
  </xdr:oneCellAnchor>
  <xdr:twoCellAnchor editAs="oneCell">
    <xdr:from>
      <xdr:col>6</xdr:col>
      <xdr:colOff>104775</xdr:colOff>
      <xdr:row>18</xdr:row>
      <xdr:rowOff>38100</xdr:rowOff>
    </xdr:from>
    <xdr:to>
      <xdr:col>6</xdr:col>
      <xdr:colOff>628650</xdr:colOff>
      <xdr:row>21</xdr:row>
      <xdr:rowOff>180975</xdr:rowOff>
    </xdr:to>
    <xdr:pic>
      <xdr:nvPicPr>
        <xdr:cNvPr id="13" name="Obrázek 12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57850" y="3476625"/>
          <a:ext cx="523875" cy="7143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123825</xdr:rowOff>
    </xdr:from>
    <xdr:to>
      <xdr:col>5</xdr:col>
      <xdr:colOff>571500</xdr:colOff>
      <xdr:row>63</xdr:row>
      <xdr:rowOff>0</xdr:rowOff>
    </xdr:to>
    <xdr:pic>
      <xdr:nvPicPr>
        <xdr:cNvPr id="14" name="Obrázek 1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00125" y="6524625"/>
          <a:ext cx="4095750" cy="5591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</xdr:colOff>
      <xdr:row>4</xdr:row>
      <xdr:rowOff>161925</xdr:rowOff>
    </xdr:from>
    <xdr:to>
      <xdr:col>6</xdr:col>
      <xdr:colOff>666750</xdr:colOff>
      <xdr:row>7</xdr:row>
      <xdr:rowOff>114300</xdr:rowOff>
    </xdr:to>
    <xdr:pic>
      <xdr:nvPicPr>
        <xdr:cNvPr id="4" name="Obrázek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24600" y="942975"/>
          <a:ext cx="590550" cy="523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161925</xdr:colOff>
      <xdr:row>9</xdr:row>
      <xdr:rowOff>66675</xdr:rowOff>
    </xdr:from>
    <xdr:to>
      <xdr:col>6</xdr:col>
      <xdr:colOff>581025</xdr:colOff>
      <xdr:row>12</xdr:row>
      <xdr:rowOff>123825</xdr:rowOff>
    </xdr:to>
    <xdr:pic>
      <xdr:nvPicPr>
        <xdr:cNvPr id="6" name="Obrázek 5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0325" y="1800225"/>
          <a:ext cx="419100" cy="628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57150</xdr:colOff>
      <xdr:row>17</xdr:row>
      <xdr:rowOff>19050</xdr:rowOff>
    </xdr:from>
    <xdr:to>
      <xdr:col>6</xdr:col>
      <xdr:colOff>685800</xdr:colOff>
      <xdr:row>20</xdr:row>
      <xdr:rowOff>28575</xdr:rowOff>
    </xdr:to>
    <xdr:pic>
      <xdr:nvPicPr>
        <xdr:cNvPr id="7" name="Picture 457" descr="55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305550" y="3276600"/>
          <a:ext cx="6286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123825</xdr:colOff>
      <xdr:row>33</xdr:row>
      <xdr:rowOff>57150</xdr:rowOff>
    </xdr:from>
    <xdr:to>
      <xdr:col>6</xdr:col>
      <xdr:colOff>552450</xdr:colOff>
      <xdr:row>36</xdr:row>
      <xdr:rowOff>142875</xdr:rowOff>
    </xdr:to>
    <xdr:pic>
      <xdr:nvPicPr>
        <xdr:cNvPr id="8" name="Obrázek 7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72225" y="6362700"/>
          <a:ext cx="428625" cy="6572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142875</xdr:colOff>
      <xdr:row>41</xdr:row>
      <xdr:rowOff>85725</xdr:rowOff>
    </xdr:from>
    <xdr:to>
      <xdr:col>6</xdr:col>
      <xdr:colOff>619125</xdr:colOff>
      <xdr:row>44</xdr:row>
      <xdr:rowOff>28575</xdr:rowOff>
    </xdr:to>
    <xdr:pic>
      <xdr:nvPicPr>
        <xdr:cNvPr id="10" name="Picture 169" descr="19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391275" y="7915275"/>
          <a:ext cx="4762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171450</xdr:colOff>
      <xdr:row>51</xdr:row>
      <xdr:rowOff>95250</xdr:rowOff>
    </xdr:from>
    <xdr:to>
      <xdr:col>6</xdr:col>
      <xdr:colOff>504825</xdr:colOff>
      <xdr:row>54</xdr:row>
      <xdr:rowOff>28575</xdr:rowOff>
    </xdr:to>
    <xdr:pic>
      <xdr:nvPicPr>
        <xdr:cNvPr id="11" name="Picture 2" descr="01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 flipH="1">
          <a:off x="6419850" y="9829800"/>
          <a:ext cx="3333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161925</xdr:colOff>
      <xdr:row>79</xdr:row>
      <xdr:rowOff>66675</xdr:rowOff>
    </xdr:from>
    <xdr:to>
      <xdr:col>6</xdr:col>
      <xdr:colOff>552450</xdr:colOff>
      <xdr:row>82</xdr:row>
      <xdr:rowOff>133350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0325" y="15135225"/>
          <a:ext cx="390525" cy="6381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85725</xdr:colOff>
      <xdr:row>84</xdr:row>
      <xdr:rowOff>47625</xdr:rowOff>
    </xdr:from>
    <xdr:to>
      <xdr:col>6</xdr:col>
      <xdr:colOff>628650</xdr:colOff>
      <xdr:row>87</xdr:row>
      <xdr:rowOff>152400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34125" y="16068675"/>
          <a:ext cx="542925" cy="6762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47625</xdr:colOff>
      <xdr:row>104</xdr:row>
      <xdr:rowOff>171450</xdr:rowOff>
    </xdr:from>
    <xdr:to>
      <xdr:col>6</xdr:col>
      <xdr:colOff>685800</xdr:colOff>
      <xdr:row>107</xdr:row>
      <xdr:rowOff>95250</xdr:rowOff>
    </xdr:to>
    <xdr:pic>
      <xdr:nvPicPr>
        <xdr:cNvPr id="14" name="Obrázek 13"/>
        <xdr:cNvPicPr preferRelativeResize="1">
          <a:picLocks noChangeAspect="1"/>
        </xdr:cNvPicPr>
      </xdr:nvPicPr>
      <xdr:blipFill>
        <a:blip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96025" y="20012025"/>
          <a:ext cx="638175" cy="495300"/>
        </a:xfrm>
        <a:prstGeom prst="rect">
          <a:avLst/>
        </a:prstGeom>
        <a:ln>
          <a:noFill/>
        </a:ln>
      </xdr:spPr>
    </xdr:pic>
    <xdr:clientData/>
  </xdr:twoCellAnchor>
  <xdr:oneCellAnchor>
    <xdr:from>
      <xdr:col>6</xdr:col>
      <xdr:colOff>161925</xdr:colOff>
      <xdr:row>99</xdr:row>
      <xdr:rowOff>66675</xdr:rowOff>
    </xdr:from>
    <xdr:ext cx="390525" cy="638175"/>
    <xdr:pic>
      <xdr:nvPicPr>
        <xdr:cNvPr id="15" name="Obrázek 14"/>
        <xdr:cNvPicPr preferRelativeResize="1">
          <a:picLocks noChangeAspect="1"/>
        </xdr:cNvPicPr>
      </xdr:nvPicPr>
      <xdr:blipFill>
        <a:blip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0325" y="18954750"/>
          <a:ext cx="390525" cy="638175"/>
        </a:xfrm>
        <a:prstGeom prst="rect">
          <a:avLst/>
        </a:prstGeom>
        <a:ln>
          <a:noFill/>
        </a:ln>
      </xdr:spPr>
    </xdr:pic>
    <xdr:clientData/>
  </xdr:oneCellAnchor>
  <xdr:twoCellAnchor editAs="oneCell">
    <xdr:from>
      <xdr:col>6</xdr:col>
      <xdr:colOff>104775</xdr:colOff>
      <xdr:row>147</xdr:row>
      <xdr:rowOff>66675</xdr:rowOff>
    </xdr:from>
    <xdr:to>
      <xdr:col>6</xdr:col>
      <xdr:colOff>676275</xdr:colOff>
      <xdr:row>150</xdr:row>
      <xdr:rowOff>28575</xdr:rowOff>
    </xdr:to>
    <xdr:pic>
      <xdr:nvPicPr>
        <xdr:cNvPr id="18" name="Picture 236" descr="28"/>
        <xdr:cNvPicPr preferRelativeResize="1">
          <a:picLocks noChangeAspect="1"/>
        </xdr:cNvPicPr>
      </xdr:nvPicPr>
      <xdr:blipFill>
        <a:blip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353175" y="28098750"/>
          <a:ext cx="5715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47625</xdr:colOff>
      <xdr:row>169</xdr:row>
      <xdr:rowOff>28575</xdr:rowOff>
    </xdr:from>
    <xdr:to>
      <xdr:col>6</xdr:col>
      <xdr:colOff>704850</xdr:colOff>
      <xdr:row>172</xdr:row>
      <xdr:rowOff>57150</xdr:rowOff>
    </xdr:to>
    <xdr:pic>
      <xdr:nvPicPr>
        <xdr:cNvPr id="20" name="Obrázek 19"/>
        <xdr:cNvPicPr preferRelativeResize="1">
          <a:picLocks noChangeAspect="1"/>
        </xdr:cNvPicPr>
      </xdr:nvPicPr>
      <xdr:blipFill>
        <a:blip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96025" y="32251650"/>
          <a:ext cx="657225" cy="6000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123825</xdr:colOff>
      <xdr:row>127</xdr:row>
      <xdr:rowOff>57150</xdr:rowOff>
    </xdr:from>
    <xdr:to>
      <xdr:col>6</xdr:col>
      <xdr:colOff>619125</xdr:colOff>
      <xdr:row>129</xdr:row>
      <xdr:rowOff>180975</xdr:rowOff>
    </xdr:to>
    <xdr:pic>
      <xdr:nvPicPr>
        <xdr:cNvPr id="16" name="Picture 11" descr="02"/>
        <xdr:cNvPicPr preferRelativeResize="1">
          <a:picLocks noChangeAspect="1"/>
        </xdr:cNvPicPr>
      </xdr:nvPicPr>
      <xdr:blipFill>
        <a:blip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372225" y="24279225"/>
          <a:ext cx="4953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152400</xdr:colOff>
      <xdr:row>132</xdr:row>
      <xdr:rowOff>76200</xdr:rowOff>
    </xdr:from>
    <xdr:to>
      <xdr:col>6</xdr:col>
      <xdr:colOff>619125</xdr:colOff>
      <xdr:row>135</xdr:row>
      <xdr:rowOff>9525</xdr:rowOff>
    </xdr:to>
    <xdr:pic>
      <xdr:nvPicPr>
        <xdr:cNvPr id="19" name="Picture 62" descr="08"/>
        <xdr:cNvPicPr preferRelativeResize="1">
          <a:picLocks noChangeAspect="1"/>
        </xdr:cNvPicPr>
      </xdr:nvPicPr>
      <xdr:blipFill>
        <a:blip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400800" y="25250775"/>
          <a:ext cx="4667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6</xdr:col>
      <xdr:colOff>114300</xdr:colOff>
      <xdr:row>137</xdr:row>
      <xdr:rowOff>123825</xdr:rowOff>
    </xdr:from>
    <xdr:ext cx="485775" cy="504825"/>
    <xdr:pic>
      <xdr:nvPicPr>
        <xdr:cNvPr id="21" name="Picture 62" descr="08"/>
        <xdr:cNvPicPr preferRelativeResize="1">
          <a:picLocks noChangeAspect="1"/>
        </xdr:cNvPicPr>
      </xdr:nvPicPr>
      <xdr:blipFill>
        <a:blip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 flipH="1">
          <a:off x="6362700" y="26250900"/>
          <a:ext cx="4857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0</xdr:col>
      <xdr:colOff>152400</xdr:colOff>
      <xdr:row>181</xdr:row>
      <xdr:rowOff>123825</xdr:rowOff>
    </xdr:from>
    <xdr:to>
      <xdr:col>6</xdr:col>
      <xdr:colOff>628650</xdr:colOff>
      <xdr:row>212</xdr:row>
      <xdr:rowOff>66675</xdr:rowOff>
    </xdr:to>
    <xdr:pic>
      <xdr:nvPicPr>
        <xdr:cNvPr id="5" name="Obrázek 4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52400" y="34737675"/>
          <a:ext cx="6724650" cy="58483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</xdr:colOff>
      <xdr:row>17</xdr:row>
      <xdr:rowOff>38100</xdr:rowOff>
    </xdr:from>
    <xdr:to>
      <xdr:col>6</xdr:col>
      <xdr:colOff>704850</xdr:colOff>
      <xdr:row>20</xdr:row>
      <xdr:rowOff>47625</xdr:rowOff>
    </xdr:to>
    <xdr:pic>
      <xdr:nvPicPr>
        <xdr:cNvPr id="2" name="Picture 458" descr="55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514975" y="3248025"/>
          <a:ext cx="6286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171450</xdr:colOff>
      <xdr:row>22</xdr:row>
      <xdr:rowOff>47625</xdr:rowOff>
    </xdr:from>
    <xdr:to>
      <xdr:col>6</xdr:col>
      <xdr:colOff>533400</xdr:colOff>
      <xdr:row>24</xdr:row>
      <xdr:rowOff>171450</xdr:rowOff>
    </xdr:to>
    <xdr:pic>
      <xdr:nvPicPr>
        <xdr:cNvPr id="3" name="Picture 8" descr="0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610225" y="4210050"/>
          <a:ext cx="3619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123825</xdr:colOff>
      <xdr:row>32</xdr:row>
      <xdr:rowOff>57150</xdr:rowOff>
    </xdr:from>
    <xdr:to>
      <xdr:col>6</xdr:col>
      <xdr:colOff>552450</xdr:colOff>
      <xdr:row>35</xdr:row>
      <xdr:rowOff>142875</xdr:rowOff>
    </xdr:to>
    <xdr:pic>
      <xdr:nvPicPr>
        <xdr:cNvPr id="4" name="Obrázek 3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600" y="6124575"/>
          <a:ext cx="428625" cy="6572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19050</xdr:colOff>
      <xdr:row>40</xdr:row>
      <xdr:rowOff>47625</xdr:rowOff>
    </xdr:from>
    <xdr:to>
      <xdr:col>6</xdr:col>
      <xdr:colOff>695325</xdr:colOff>
      <xdr:row>43</xdr:row>
      <xdr:rowOff>47625</xdr:rowOff>
    </xdr:to>
    <xdr:pic>
      <xdr:nvPicPr>
        <xdr:cNvPr id="5" name="Picture 591" descr="56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457825" y="7610475"/>
          <a:ext cx="6762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200025</xdr:colOff>
      <xdr:row>45</xdr:row>
      <xdr:rowOff>76200</xdr:rowOff>
    </xdr:from>
    <xdr:to>
      <xdr:col>6</xdr:col>
      <xdr:colOff>571500</xdr:colOff>
      <xdr:row>48</xdr:row>
      <xdr:rowOff>28575</xdr:rowOff>
    </xdr:to>
    <xdr:pic>
      <xdr:nvPicPr>
        <xdr:cNvPr id="6" name="Picture 165" descr="18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638800" y="8591550"/>
          <a:ext cx="3714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180975</xdr:colOff>
      <xdr:row>50</xdr:row>
      <xdr:rowOff>38100</xdr:rowOff>
    </xdr:from>
    <xdr:to>
      <xdr:col>6</xdr:col>
      <xdr:colOff>523875</xdr:colOff>
      <xdr:row>53</xdr:row>
      <xdr:rowOff>66675</xdr:rowOff>
    </xdr:to>
    <xdr:pic>
      <xdr:nvPicPr>
        <xdr:cNvPr id="7" name="Obrázek 6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619750" y="9505950"/>
          <a:ext cx="3429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209550</xdr:colOff>
      <xdr:row>63</xdr:row>
      <xdr:rowOff>38100</xdr:rowOff>
    </xdr:from>
    <xdr:to>
      <xdr:col>6</xdr:col>
      <xdr:colOff>504825</xdr:colOff>
      <xdr:row>66</xdr:row>
      <xdr:rowOff>57150</xdr:rowOff>
    </xdr:to>
    <xdr:pic>
      <xdr:nvPicPr>
        <xdr:cNvPr id="8" name="Picture 350" descr="49"/>
        <xdr:cNvPicPr preferRelativeResize="1">
          <a:picLocks noChangeAspect="1"/>
        </xdr:cNvPicPr>
      </xdr:nvPicPr>
      <xdr:blipFill>
        <a:blip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648325" y="11953875"/>
          <a:ext cx="2952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6</xdr:col>
      <xdr:colOff>19050</xdr:colOff>
      <xdr:row>76</xdr:row>
      <xdr:rowOff>47625</xdr:rowOff>
    </xdr:from>
    <xdr:ext cx="676275" cy="571500"/>
    <xdr:pic>
      <xdr:nvPicPr>
        <xdr:cNvPr id="9" name="Picture 591" descr="56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457825" y="14411325"/>
          <a:ext cx="6762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200025</xdr:colOff>
      <xdr:row>81</xdr:row>
      <xdr:rowOff>76200</xdr:rowOff>
    </xdr:from>
    <xdr:ext cx="371475" cy="523875"/>
    <xdr:pic>
      <xdr:nvPicPr>
        <xdr:cNvPr id="10" name="Picture 165" descr="18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638800" y="15392400"/>
          <a:ext cx="3714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180975</xdr:colOff>
      <xdr:row>86</xdr:row>
      <xdr:rowOff>38100</xdr:rowOff>
    </xdr:from>
    <xdr:ext cx="342900" cy="600075"/>
    <xdr:pic>
      <xdr:nvPicPr>
        <xdr:cNvPr id="11" name="Obrázek 10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619750" y="16306800"/>
          <a:ext cx="3429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6</xdr:col>
      <xdr:colOff>171450</xdr:colOff>
      <xdr:row>101</xdr:row>
      <xdr:rowOff>19050</xdr:rowOff>
    </xdr:from>
    <xdr:to>
      <xdr:col>6</xdr:col>
      <xdr:colOff>638175</xdr:colOff>
      <xdr:row>104</xdr:row>
      <xdr:rowOff>152400</xdr:rowOff>
    </xdr:to>
    <xdr:pic>
      <xdr:nvPicPr>
        <xdr:cNvPr id="12" name="obrázek 76"/>
        <xdr:cNvPicPr preferRelativeResize="1">
          <a:picLocks noChangeAspect="1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610225" y="19145250"/>
          <a:ext cx="466725" cy="7048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104775</xdr:colOff>
      <xdr:row>106</xdr:row>
      <xdr:rowOff>66675</xdr:rowOff>
    </xdr:from>
    <xdr:to>
      <xdr:col>6</xdr:col>
      <xdr:colOff>676275</xdr:colOff>
      <xdr:row>109</xdr:row>
      <xdr:rowOff>28575</xdr:rowOff>
    </xdr:to>
    <xdr:pic>
      <xdr:nvPicPr>
        <xdr:cNvPr id="13" name="Picture 242" descr="28"/>
        <xdr:cNvPicPr preferRelativeResize="1">
          <a:picLocks noChangeAspect="1"/>
        </xdr:cNvPicPr>
      </xdr:nvPicPr>
      <xdr:blipFill>
        <a:blip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543550" y="20145375"/>
          <a:ext cx="5715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142875</xdr:colOff>
      <xdr:row>68</xdr:row>
      <xdr:rowOff>66675</xdr:rowOff>
    </xdr:from>
    <xdr:to>
      <xdr:col>6</xdr:col>
      <xdr:colOff>590550</xdr:colOff>
      <xdr:row>71</xdr:row>
      <xdr:rowOff>133350</xdr:rowOff>
    </xdr:to>
    <xdr:pic>
      <xdr:nvPicPr>
        <xdr:cNvPr id="16" name="Obrázek 15"/>
        <xdr:cNvPicPr preferRelativeResize="1">
          <a:picLocks noChangeAspect="1"/>
        </xdr:cNvPicPr>
      </xdr:nvPicPr>
      <xdr:blipFill>
        <a:blip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81650" y="12934950"/>
          <a:ext cx="447675" cy="6381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85725</xdr:colOff>
      <xdr:row>114</xdr:row>
      <xdr:rowOff>85725</xdr:rowOff>
    </xdr:from>
    <xdr:to>
      <xdr:col>6</xdr:col>
      <xdr:colOff>676275</xdr:colOff>
      <xdr:row>117</xdr:row>
      <xdr:rowOff>0</xdr:rowOff>
    </xdr:to>
    <xdr:pic>
      <xdr:nvPicPr>
        <xdr:cNvPr id="19" name="Obrázek 1"/>
        <xdr:cNvPicPr preferRelativeResize="1">
          <a:picLocks noChangeAspect="1"/>
        </xdr:cNvPicPr>
      </xdr:nvPicPr>
      <xdr:blipFill>
        <a:blip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524500" y="21659850"/>
          <a:ext cx="59055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114300</xdr:colOff>
      <xdr:row>128</xdr:row>
      <xdr:rowOff>38100</xdr:rowOff>
    </xdr:from>
    <xdr:to>
      <xdr:col>6</xdr:col>
      <xdr:colOff>400050</xdr:colOff>
      <xdr:row>174</xdr:row>
      <xdr:rowOff>47625</xdr:rowOff>
    </xdr:to>
    <xdr:pic>
      <xdr:nvPicPr>
        <xdr:cNvPr id="14" name="Obrázek 1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 rot="5400000">
          <a:off x="114300" y="24384000"/>
          <a:ext cx="5724525" cy="87725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57150</xdr:colOff>
      <xdr:row>2</xdr:row>
      <xdr:rowOff>19050</xdr:rowOff>
    </xdr:from>
    <xdr:to>
      <xdr:col>6</xdr:col>
      <xdr:colOff>685800</xdr:colOff>
      <xdr:row>5</xdr:row>
      <xdr:rowOff>28575</xdr:rowOff>
    </xdr:to>
    <xdr:pic>
      <xdr:nvPicPr>
        <xdr:cNvPr id="3" name="Picture 457" descr="55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400675" y="457200"/>
          <a:ext cx="6286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152400</xdr:colOff>
      <xdr:row>7</xdr:row>
      <xdr:rowOff>47625</xdr:rowOff>
    </xdr:from>
    <xdr:to>
      <xdr:col>6</xdr:col>
      <xdr:colOff>581025</xdr:colOff>
      <xdr:row>10</xdr:row>
      <xdr:rowOff>28575</xdr:rowOff>
    </xdr:to>
    <xdr:pic>
      <xdr:nvPicPr>
        <xdr:cNvPr id="4" name="Picture 415" descr="64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495925" y="1438275"/>
          <a:ext cx="42862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161925</xdr:colOff>
      <xdr:row>17</xdr:row>
      <xdr:rowOff>47625</xdr:rowOff>
    </xdr:from>
    <xdr:to>
      <xdr:col>6</xdr:col>
      <xdr:colOff>600075</xdr:colOff>
      <xdr:row>20</xdr:row>
      <xdr:rowOff>161925</xdr:rowOff>
    </xdr:to>
    <xdr:pic>
      <xdr:nvPicPr>
        <xdr:cNvPr id="7" name="Obrázek 6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05450" y="3343275"/>
          <a:ext cx="438150" cy="6858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190500</xdr:colOff>
      <xdr:row>22</xdr:row>
      <xdr:rowOff>38100</xdr:rowOff>
    </xdr:from>
    <xdr:to>
      <xdr:col>6</xdr:col>
      <xdr:colOff>514350</xdr:colOff>
      <xdr:row>25</xdr:row>
      <xdr:rowOff>57150</xdr:rowOff>
    </xdr:to>
    <xdr:pic>
      <xdr:nvPicPr>
        <xdr:cNvPr id="9" name="Picture 390" descr="46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534025" y="4286250"/>
          <a:ext cx="3238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200025</xdr:colOff>
      <xdr:row>27</xdr:row>
      <xdr:rowOff>76200</xdr:rowOff>
    </xdr:from>
    <xdr:to>
      <xdr:col>6</xdr:col>
      <xdr:colOff>523875</xdr:colOff>
      <xdr:row>30</xdr:row>
      <xdr:rowOff>152400</xdr:rowOff>
    </xdr:to>
    <xdr:pic>
      <xdr:nvPicPr>
        <xdr:cNvPr id="11" name="Obrázek 10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43550" y="5276850"/>
          <a:ext cx="323850" cy="6477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19050</xdr:colOff>
      <xdr:row>42</xdr:row>
      <xdr:rowOff>47625</xdr:rowOff>
    </xdr:from>
    <xdr:to>
      <xdr:col>6</xdr:col>
      <xdr:colOff>695325</xdr:colOff>
      <xdr:row>45</xdr:row>
      <xdr:rowOff>47625</xdr:rowOff>
    </xdr:to>
    <xdr:pic>
      <xdr:nvPicPr>
        <xdr:cNvPr id="14" name="Picture 592" descr="56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62575" y="8105775"/>
          <a:ext cx="6762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190500</xdr:colOff>
      <xdr:row>52</xdr:row>
      <xdr:rowOff>38100</xdr:rowOff>
    </xdr:from>
    <xdr:to>
      <xdr:col>6</xdr:col>
      <xdr:colOff>514350</xdr:colOff>
      <xdr:row>55</xdr:row>
      <xdr:rowOff>57150</xdr:rowOff>
    </xdr:to>
    <xdr:pic>
      <xdr:nvPicPr>
        <xdr:cNvPr id="15" name="Picture 394" descr="46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534025" y="10001250"/>
          <a:ext cx="3238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228600</xdr:colOff>
      <xdr:row>62</xdr:row>
      <xdr:rowOff>19050</xdr:rowOff>
    </xdr:from>
    <xdr:to>
      <xdr:col>6</xdr:col>
      <xdr:colOff>457200</xdr:colOff>
      <xdr:row>65</xdr:row>
      <xdr:rowOff>57150</xdr:rowOff>
    </xdr:to>
    <xdr:pic>
      <xdr:nvPicPr>
        <xdr:cNvPr id="17" name="Picture 384" descr="44"/>
        <xdr:cNvPicPr preferRelativeResize="1">
          <a:picLocks noChangeAspect="1"/>
        </xdr:cNvPicPr>
      </xdr:nvPicPr>
      <xdr:blipFill>
        <a:blip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572125" y="11887200"/>
          <a:ext cx="2286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533400</xdr:colOff>
      <xdr:row>74</xdr:row>
      <xdr:rowOff>133350</xdr:rowOff>
    </xdr:from>
    <xdr:to>
      <xdr:col>5</xdr:col>
      <xdr:colOff>723900</xdr:colOff>
      <xdr:row>107</xdr:row>
      <xdr:rowOff>38100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33400" y="14392275"/>
          <a:ext cx="4657725" cy="61912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361950</xdr:colOff>
      <xdr:row>21</xdr:row>
      <xdr:rowOff>76200</xdr:rowOff>
    </xdr:from>
    <xdr:to>
      <xdr:col>7</xdr:col>
      <xdr:colOff>542925</xdr:colOff>
      <xdr:row>59</xdr:row>
      <xdr:rowOff>133350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5400000">
          <a:off x="361950" y="9963150"/>
          <a:ext cx="6210300" cy="72961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8"/>
  <sheetViews>
    <sheetView workbookViewId="0" topLeftCell="A1">
      <selection activeCell="A2" sqref="A2"/>
    </sheetView>
  </sheetViews>
  <sheetFormatPr defaultColWidth="9.140625" defaultRowHeight="15"/>
  <cols>
    <col min="1" max="1" width="82.28125" style="0" customWidth="1"/>
  </cols>
  <sheetData>
    <row r="2" ht="23.25">
      <c r="A2" s="139" t="s">
        <v>409</v>
      </c>
    </row>
    <row r="4" ht="20.25">
      <c r="A4" s="110" t="s">
        <v>391</v>
      </c>
    </row>
    <row r="5" ht="55.5" customHeight="1">
      <c r="A5" s="111" t="s">
        <v>392</v>
      </c>
    </row>
    <row r="6" ht="17.1" customHeight="1">
      <c r="A6" s="112" t="s">
        <v>393</v>
      </c>
    </row>
    <row r="7" ht="17.1" customHeight="1">
      <c r="A7" s="113" t="s">
        <v>394</v>
      </c>
    </row>
    <row r="8" ht="17.1" customHeight="1">
      <c r="A8" s="114" t="s">
        <v>395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1"/>
  <sheetViews>
    <sheetView tabSelected="1" workbookViewId="0" topLeftCell="A1">
      <selection activeCell="G20" sqref="G20"/>
    </sheetView>
  </sheetViews>
  <sheetFormatPr defaultColWidth="9.140625" defaultRowHeight="15"/>
  <cols>
    <col min="1" max="1" width="8.421875" style="0" customWidth="1"/>
    <col min="2" max="2" width="43.00390625" style="0" customWidth="1"/>
    <col min="3" max="4" width="18.00390625" style="0" customWidth="1"/>
  </cols>
  <sheetData>
    <row r="1" spans="1:4" ht="20.25">
      <c r="A1" s="140" t="s">
        <v>396</v>
      </c>
      <c r="B1" s="141"/>
      <c r="C1" s="141"/>
      <c r="D1" s="142"/>
    </row>
    <row r="2" spans="1:4" ht="15">
      <c r="A2" s="143" t="s">
        <v>397</v>
      </c>
      <c r="B2" s="144" t="s">
        <v>359</v>
      </c>
      <c r="C2" s="115" t="s">
        <v>398</v>
      </c>
      <c r="D2" s="116" t="s">
        <v>399</v>
      </c>
    </row>
    <row r="3" spans="1:4" ht="15">
      <c r="A3" s="143"/>
      <c r="B3" s="144"/>
      <c r="C3" s="115" t="s">
        <v>400</v>
      </c>
      <c r="D3" s="116" t="s">
        <v>400</v>
      </c>
    </row>
    <row r="4" spans="1:4" ht="15.75">
      <c r="A4" s="117">
        <v>1</v>
      </c>
      <c r="B4" s="118" t="str">
        <f>'Dílna '!A2</f>
        <v>Školní dílna</v>
      </c>
      <c r="C4" s="119">
        <f>'Dílna '!C226:E226</f>
        <v>0</v>
      </c>
      <c r="D4" s="120">
        <f>1.21*C4</f>
        <v>0</v>
      </c>
    </row>
    <row r="5" spans="1:4" ht="15.75">
      <c r="A5" s="117">
        <v>2</v>
      </c>
      <c r="B5" s="118" t="str">
        <f>'Příruční sklad '!A2</f>
        <v>Příruční sklad</v>
      </c>
      <c r="C5" s="119">
        <f>'Příruční sklad '!C47:E47</f>
        <v>0</v>
      </c>
      <c r="D5" s="120">
        <f aca="true" t="shared" si="0" ref="D5:D10">1.21*C5</f>
        <v>0</v>
      </c>
    </row>
    <row r="6" spans="1:4" ht="15.75">
      <c r="A6" s="117">
        <v>3</v>
      </c>
      <c r="B6" s="118" t="str">
        <f>'Přípravna dílen'!A2</f>
        <v>Dílna přípravna</v>
      </c>
      <c r="C6" s="119">
        <f>'Přípravna dílen'!C29:E29</f>
        <v>0</v>
      </c>
      <c r="D6" s="120">
        <f t="shared" si="0"/>
        <v>0</v>
      </c>
    </row>
    <row r="7" spans="1:4" ht="15.75">
      <c r="A7" s="117">
        <v>4</v>
      </c>
      <c r="B7" s="118" t="str">
        <f>'Kuchyňka '!A1</f>
        <v>Kuchyňka</v>
      </c>
      <c r="C7" s="119">
        <f>'Kuchyňka '!C178:E178</f>
        <v>0</v>
      </c>
      <c r="D7" s="120">
        <f t="shared" si="0"/>
        <v>0</v>
      </c>
    </row>
    <row r="8" spans="1:4" ht="15.75">
      <c r="A8" s="117">
        <v>5</v>
      </c>
      <c r="B8" s="123" t="str">
        <f>'Učebna chemie'!A1</f>
        <v>Učebna chemie</v>
      </c>
      <c r="C8" s="119">
        <f>'Učebna chemie'!C125:E125</f>
        <v>0</v>
      </c>
      <c r="D8" s="120">
        <f t="shared" si="0"/>
        <v>0</v>
      </c>
    </row>
    <row r="9" spans="1:4" ht="15.75">
      <c r="A9" s="117">
        <v>6</v>
      </c>
      <c r="B9" s="118" t="str">
        <f>'Kabinet chemie '!A1</f>
        <v>Kabinet chemie</v>
      </c>
      <c r="C9" s="119">
        <f>'Kabinet chemie '!C71:E71</f>
        <v>0</v>
      </c>
      <c r="D9" s="120">
        <f t="shared" si="0"/>
        <v>0</v>
      </c>
    </row>
    <row r="10" spans="1:4" ht="15.75">
      <c r="A10" s="117">
        <v>7</v>
      </c>
      <c r="B10" s="118" t="str">
        <f>'Jazyková a počítačová učebna'!A1</f>
        <v>Jazyková a počítačová učebna</v>
      </c>
      <c r="C10" s="119">
        <f>'Jazyková a počítačová učebna'!H18</f>
        <v>0</v>
      </c>
      <c r="D10" s="120">
        <f t="shared" si="0"/>
        <v>0</v>
      </c>
    </row>
    <row r="11" spans="1:4" ht="16.5" thickBot="1">
      <c r="A11" s="145" t="s">
        <v>401</v>
      </c>
      <c r="B11" s="146"/>
      <c r="C11" s="121">
        <f>SUM(C4:C10)</f>
        <v>0</v>
      </c>
      <c r="D11" s="122">
        <f>SUM(D4:D10)</f>
        <v>0</v>
      </c>
    </row>
  </sheetData>
  <mergeCells count="4">
    <mergeCell ref="A1:D1"/>
    <mergeCell ref="A2:A3"/>
    <mergeCell ref="B2:B3"/>
    <mergeCell ref="A11:B1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I231"/>
  <sheetViews>
    <sheetView workbookViewId="0" topLeftCell="A177">
      <selection activeCell="F167" sqref="F167"/>
    </sheetView>
  </sheetViews>
  <sheetFormatPr defaultColWidth="9.140625" defaultRowHeight="15"/>
  <cols>
    <col min="1" max="1" width="10.421875" style="0" customWidth="1"/>
    <col min="2" max="2" width="33.140625" style="0" customWidth="1"/>
    <col min="3" max="3" width="16.140625" style="0" customWidth="1"/>
    <col min="4" max="4" width="9.00390625" style="0" customWidth="1"/>
    <col min="5" max="5" width="9.57421875" style="0" customWidth="1"/>
    <col min="6" max="6" width="15.421875" style="0" customWidth="1"/>
    <col min="7" max="7" width="11.140625" style="0" customWidth="1"/>
    <col min="8" max="8" width="10.28125" style="0" customWidth="1"/>
    <col min="9" max="9" width="9.140625" style="0" hidden="1" customWidth="1"/>
  </cols>
  <sheetData>
    <row r="2" spans="1:7" s="6" customFormat="1" ht="20.1" customHeight="1">
      <c r="A2" s="7" t="s">
        <v>402</v>
      </c>
      <c r="B2" s="8"/>
      <c r="C2" s="9"/>
      <c r="D2" s="9"/>
      <c r="E2" s="9"/>
      <c r="F2" s="9"/>
      <c r="G2" s="9"/>
    </row>
    <row r="3" s="1" customFormat="1" ht="13.5">
      <c r="A3" s="10"/>
    </row>
    <row r="4" spans="1:2" s="39" customFormat="1" ht="15">
      <c r="A4" s="38" t="s">
        <v>60</v>
      </c>
      <c r="B4" s="38"/>
    </row>
    <row r="5" s="1" customFormat="1" ht="13.5">
      <c r="A5" s="10"/>
    </row>
    <row r="6" spans="1:9" ht="15">
      <c r="A6" s="11" t="s">
        <v>0</v>
      </c>
      <c r="B6" s="12" t="s">
        <v>1</v>
      </c>
      <c r="C6" s="13" t="s">
        <v>2</v>
      </c>
      <c r="D6" s="14">
        <v>1500</v>
      </c>
      <c r="E6" s="124" t="s">
        <v>3</v>
      </c>
      <c r="F6" s="15" t="s">
        <v>4</v>
      </c>
      <c r="G6" s="16"/>
      <c r="H6" s="2"/>
      <c r="I6" s="5"/>
    </row>
    <row r="7" spans="1:9" ht="15">
      <c r="A7" s="18">
        <v>1</v>
      </c>
      <c r="B7" s="19" t="s">
        <v>21</v>
      </c>
      <c r="C7" s="2" t="s">
        <v>5</v>
      </c>
      <c r="D7" s="20">
        <v>650</v>
      </c>
      <c r="E7" s="125"/>
      <c r="F7" s="21">
        <f>D9*E7</f>
        <v>0</v>
      </c>
      <c r="G7" s="22"/>
      <c r="H7" s="2"/>
      <c r="I7" s="23">
        <f>F7</f>
        <v>0</v>
      </c>
    </row>
    <row r="8" spans="1:9" ht="15">
      <c r="A8" s="24" t="s">
        <v>22</v>
      </c>
      <c r="B8" s="19" t="s">
        <v>23</v>
      </c>
      <c r="C8" s="2" t="s">
        <v>6</v>
      </c>
      <c r="D8" s="20" t="s">
        <v>10</v>
      </c>
      <c r="E8" s="126" t="s">
        <v>7</v>
      </c>
      <c r="F8" s="25" t="s">
        <v>8</v>
      </c>
      <c r="G8" s="22"/>
      <c r="H8" s="2"/>
      <c r="I8" s="5"/>
    </row>
    <row r="9" spans="1:9" ht="15">
      <c r="A9" s="27" t="s">
        <v>24</v>
      </c>
      <c r="B9" s="28" t="s">
        <v>25</v>
      </c>
      <c r="C9" s="29" t="s">
        <v>9</v>
      </c>
      <c r="D9" s="30">
        <v>10</v>
      </c>
      <c r="E9" s="127">
        <v>21</v>
      </c>
      <c r="F9" s="31">
        <f>F7*(1+E9/100)</f>
        <v>0</v>
      </c>
      <c r="G9" s="32"/>
      <c r="H9" s="2"/>
      <c r="I9" s="5"/>
    </row>
    <row r="10" ht="15">
      <c r="E10" s="128"/>
    </row>
    <row r="11" spans="1:9" ht="15">
      <c r="A11" s="11" t="s">
        <v>0</v>
      </c>
      <c r="B11" s="12"/>
      <c r="C11" s="13" t="s">
        <v>2</v>
      </c>
      <c r="D11" s="14"/>
      <c r="E11" s="124" t="s">
        <v>3</v>
      </c>
      <c r="F11" s="15" t="s">
        <v>4</v>
      </c>
      <c r="G11" s="33"/>
      <c r="H11" s="2"/>
      <c r="I11" s="5"/>
    </row>
    <row r="12" spans="1:9" ht="15">
      <c r="A12" s="18">
        <v>2</v>
      </c>
      <c r="B12" s="19" t="s">
        <v>26</v>
      </c>
      <c r="C12" s="2" t="s">
        <v>5</v>
      </c>
      <c r="D12" s="20"/>
      <c r="E12" s="125"/>
      <c r="F12" s="21">
        <f>D14*E12</f>
        <v>0</v>
      </c>
      <c r="G12" s="34"/>
      <c r="H12" s="2"/>
      <c r="I12" s="23">
        <f>F12</f>
        <v>0</v>
      </c>
    </row>
    <row r="13" spans="1:9" ht="15">
      <c r="A13" s="24" t="s">
        <v>22</v>
      </c>
      <c r="B13" s="19" t="s">
        <v>27</v>
      </c>
      <c r="C13" s="2" t="s">
        <v>6</v>
      </c>
      <c r="D13" s="20"/>
      <c r="E13" s="126" t="s">
        <v>7</v>
      </c>
      <c r="F13" s="25" t="s">
        <v>8</v>
      </c>
      <c r="G13" s="34"/>
      <c r="H13" s="2"/>
      <c r="I13" s="5"/>
    </row>
    <row r="14" spans="1:9" ht="15">
      <c r="A14" s="27" t="s">
        <v>28</v>
      </c>
      <c r="B14" s="28"/>
      <c r="C14" s="29" t="s">
        <v>9</v>
      </c>
      <c r="D14" s="30">
        <v>20</v>
      </c>
      <c r="E14" s="127">
        <v>21</v>
      </c>
      <c r="F14" s="31">
        <f>F12*(1+E14/100)</f>
        <v>0</v>
      </c>
      <c r="G14" s="35"/>
      <c r="H14" s="2"/>
      <c r="I14" s="5"/>
    </row>
    <row r="15" s="1" customFormat="1" ht="12.75">
      <c r="E15" s="129"/>
    </row>
    <row r="16" spans="1:9" ht="15">
      <c r="A16" s="11" t="s">
        <v>0</v>
      </c>
      <c r="B16" s="12"/>
      <c r="C16" s="13" t="s">
        <v>2</v>
      </c>
      <c r="D16" s="14"/>
      <c r="E16" s="124" t="s">
        <v>3</v>
      </c>
      <c r="F16" s="15" t="s">
        <v>4</v>
      </c>
      <c r="G16" s="33"/>
      <c r="H16" s="2"/>
      <c r="I16" s="5"/>
    </row>
    <row r="17" spans="1:9" ht="15">
      <c r="A17" s="18" t="s">
        <v>29</v>
      </c>
      <c r="B17" s="19" t="s">
        <v>11</v>
      </c>
      <c r="C17" s="2" t="s">
        <v>5</v>
      </c>
      <c r="D17" s="20"/>
      <c r="E17" s="125"/>
      <c r="F17" s="21">
        <f>D19*E17</f>
        <v>0</v>
      </c>
      <c r="G17" s="34"/>
      <c r="H17" s="2"/>
      <c r="I17" s="23">
        <f>F17</f>
        <v>0</v>
      </c>
    </row>
    <row r="18" spans="1:9" ht="15">
      <c r="A18" s="24" t="s">
        <v>22</v>
      </c>
      <c r="B18" s="19" t="s">
        <v>12</v>
      </c>
      <c r="C18" s="2" t="s">
        <v>6</v>
      </c>
      <c r="D18" s="20"/>
      <c r="E18" s="126" t="s">
        <v>7</v>
      </c>
      <c r="F18" s="25" t="s">
        <v>8</v>
      </c>
      <c r="G18" s="34"/>
      <c r="H18" s="2"/>
      <c r="I18" s="5"/>
    </row>
    <row r="19" spans="1:9" ht="15">
      <c r="A19" s="27">
        <v>1140053</v>
      </c>
      <c r="B19" s="28"/>
      <c r="C19" s="29" t="s">
        <v>9</v>
      </c>
      <c r="D19" s="30">
        <v>20</v>
      </c>
      <c r="E19" s="127">
        <v>21</v>
      </c>
      <c r="F19" s="31">
        <f>F17*(1+E19/100)</f>
        <v>0</v>
      </c>
      <c r="G19" s="35"/>
      <c r="H19" s="2"/>
      <c r="I19" s="5"/>
    </row>
    <row r="20" s="1" customFormat="1" ht="12.75">
      <c r="E20" s="129"/>
    </row>
    <row r="21" spans="1:9" ht="15">
      <c r="A21" s="11" t="s">
        <v>0</v>
      </c>
      <c r="B21" s="12"/>
      <c r="C21" s="13" t="s">
        <v>2</v>
      </c>
      <c r="D21" s="14"/>
      <c r="E21" s="124" t="s">
        <v>3</v>
      </c>
      <c r="F21" s="15" t="s">
        <v>4</v>
      </c>
      <c r="G21" s="33"/>
      <c r="H21" s="2"/>
      <c r="I21" s="5"/>
    </row>
    <row r="22" spans="1:9" ht="15">
      <c r="A22" s="18" t="s">
        <v>30</v>
      </c>
      <c r="B22" s="19" t="s">
        <v>31</v>
      </c>
      <c r="C22" s="2" t="s">
        <v>5</v>
      </c>
      <c r="D22" s="20"/>
      <c r="E22" s="125"/>
      <c r="F22" s="21">
        <f>D24*E22</f>
        <v>0</v>
      </c>
      <c r="G22" s="34"/>
      <c r="H22" s="2"/>
      <c r="I22" s="23">
        <f>F22</f>
        <v>0</v>
      </c>
    </row>
    <row r="23" spans="1:9" ht="15">
      <c r="A23" s="24" t="s">
        <v>22</v>
      </c>
      <c r="B23" s="19" t="s">
        <v>32</v>
      </c>
      <c r="C23" s="2" t="s">
        <v>6</v>
      </c>
      <c r="D23" s="20"/>
      <c r="E23" s="126" t="s">
        <v>7</v>
      </c>
      <c r="F23" s="25" t="s">
        <v>8</v>
      </c>
      <c r="G23" s="34"/>
      <c r="H23" s="2"/>
      <c r="I23" s="5"/>
    </row>
    <row r="24" spans="1:9" ht="15">
      <c r="A24" s="27" t="s">
        <v>33</v>
      </c>
      <c r="B24" s="28"/>
      <c r="C24" s="29" t="s">
        <v>9</v>
      </c>
      <c r="D24" s="30">
        <v>20</v>
      </c>
      <c r="E24" s="127">
        <v>21</v>
      </c>
      <c r="F24" s="31">
        <f>F22*(1+E24/100)</f>
        <v>0</v>
      </c>
      <c r="G24" s="35"/>
      <c r="H24" s="2"/>
      <c r="I24" s="5"/>
    </row>
    <row r="25" s="1" customFormat="1" ht="12.75">
      <c r="E25" s="129"/>
    </row>
    <row r="26" spans="1:9" ht="15">
      <c r="A26" s="11" t="s">
        <v>0</v>
      </c>
      <c r="B26" s="12"/>
      <c r="C26" s="13" t="s">
        <v>2</v>
      </c>
      <c r="D26" s="14"/>
      <c r="E26" s="124" t="s">
        <v>3</v>
      </c>
      <c r="F26" s="15" t="s">
        <v>4</v>
      </c>
      <c r="G26" s="33"/>
      <c r="H26" s="2"/>
      <c r="I26" s="5"/>
    </row>
    <row r="27" spans="1:9" ht="15">
      <c r="A27" s="18">
        <v>3</v>
      </c>
      <c r="B27" s="19" t="s">
        <v>15</v>
      </c>
      <c r="C27" s="2" t="s">
        <v>5</v>
      </c>
      <c r="D27" s="20"/>
      <c r="E27" s="125"/>
      <c r="F27" s="21">
        <f>D29*E27</f>
        <v>0</v>
      </c>
      <c r="G27" s="34"/>
      <c r="H27" s="2"/>
      <c r="I27" s="23">
        <f>F27</f>
        <v>0</v>
      </c>
    </row>
    <row r="28" spans="1:9" ht="15">
      <c r="A28" s="24" t="s">
        <v>22</v>
      </c>
      <c r="B28" s="19"/>
      <c r="C28" s="2" t="s">
        <v>6</v>
      </c>
      <c r="D28" s="20"/>
      <c r="E28" s="126" t="s">
        <v>7</v>
      </c>
      <c r="F28" s="25" t="s">
        <v>8</v>
      </c>
      <c r="G28" s="34"/>
      <c r="H28" s="2"/>
      <c r="I28" s="5"/>
    </row>
    <row r="29" spans="1:9" ht="15">
      <c r="A29" s="27">
        <v>1140054</v>
      </c>
      <c r="B29" s="28"/>
      <c r="C29" s="29" t="s">
        <v>9</v>
      </c>
      <c r="D29" s="30">
        <v>20</v>
      </c>
      <c r="E29" s="127">
        <v>21</v>
      </c>
      <c r="F29" s="31">
        <f>F27*(1+E29/100)</f>
        <v>0</v>
      </c>
      <c r="G29" s="35"/>
      <c r="H29" s="2"/>
      <c r="I29" s="5"/>
    </row>
    <row r="30" s="1" customFormat="1" ht="12.75">
      <c r="E30" s="129"/>
    </row>
    <row r="31" spans="1:9" ht="15">
      <c r="A31" s="11" t="s">
        <v>0</v>
      </c>
      <c r="B31" s="12"/>
      <c r="C31" s="13" t="s">
        <v>2</v>
      </c>
      <c r="D31" s="14"/>
      <c r="E31" s="124" t="s">
        <v>3</v>
      </c>
      <c r="F31" s="15" t="s">
        <v>4</v>
      </c>
      <c r="G31" s="33"/>
      <c r="H31" s="2"/>
      <c r="I31" s="5"/>
    </row>
    <row r="32" spans="1:9" ht="15">
      <c r="A32" s="18">
        <v>4</v>
      </c>
      <c r="B32" s="19" t="s">
        <v>18</v>
      </c>
      <c r="C32" s="2" t="s">
        <v>5</v>
      </c>
      <c r="D32" s="20"/>
      <c r="E32" s="125"/>
      <c r="F32" s="21">
        <f>D34*E32</f>
        <v>0</v>
      </c>
      <c r="G32" s="34"/>
      <c r="H32" s="2"/>
      <c r="I32" s="23">
        <f>F32</f>
        <v>0</v>
      </c>
    </row>
    <row r="33" spans="1:9" ht="15">
      <c r="A33" s="24" t="s">
        <v>22</v>
      </c>
      <c r="B33" s="19"/>
      <c r="C33" s="2" t="s">
        <v>6</v>
      </c>
      <c r="D33" s="20"/>
      <c r="E33" s="126" t="s">
        <v>7</v>
      </c>
      <c r="F33" s="25" t="s">
        <v>8</v>
      </c>
      <c r="G33" s="34"/>
      <c r="H33" s="2"/>
      <c r="I33" s="5"/>
    </row>
    <row r="34" spans="1:9" ht="15">
      <c r="A34" s="27">
        <v>1140052</v>
      </c>
      <c r="B34" s="28"/>
      <c r="C34" s="29" t="s">
        <v>9</v>
      </c>
      <c r="D34" s="30">
        <v>20</v>
      </c>
      <c r="E34" s="127">
        <v>21</v>
      </c>
      <c r="F34" s="31">
        <f>F32*(1+E34/100)</f>
        <v>0</v>
      </c>
      <c r="G34" s="35"/>
      <c r="H34" s="2"/>
      <c r="I34" s="5"/>
    </row>
    <row r="35" s="1" customFormat="1" ht="12.75">
      <c r="E35" s="129"/>
    </row>
    <row r="36" spans="1:9" ht="15">
      <c r="A36" s="11" t="s">
        <v>0</v>
      </c>
      <c r="B36" s="12"/>
      <c r="C36" s="13" t="s">
        <v>2</v>
      </c>
      <c r="D36" s="14"/>
      <c r="E36" s="124" t="s">
        <v>3</v>
      </c>
      <c r="F36" s="15" t="s">
        <v>4</v>
      </c>
      <c r="G36" s="33"/>
      <c r="H36" s="2"/>
      <c r="I36" s="5"/>
    </row>
    <row r="37" spans="1:9" ht="15">
      <c r="A37" s="18">
        <v>5</v>
      </c>
      <c r="B37" s="19" t="s">
        <v>19</v>
      </c>
      <c r="C37" s="2" t="s">
        <v>5</v>
      </c>
      <c r="D37" s="20"/>
      <c r="E37" s="125"/>
      <c r="F37" s="21">
        <f>D39*E37</f>
        <v>0</v>
      </c>
      <c r="G37" s="34"/>
      <c r="H37" s="2"/>
      <c r="I37" s="23">
        <f>F37</f>
        <v>0</v>
      </c>
    </row>
    <row r="38" spans="1:9" ht="15">
      <c r="A38" s="24" t="s">
        <v>22</v>
      </c>
      <c r="B38" s="19" t="s">
        <v>20</v>
      </c>
      <c r="C38" s="2" t="s">
        <v>6</v>
      </c>
      <c r="D38" s="20"/>
      <c r="E38" s="126" t="s">
        <v>7</v>
      </c>
      <c r="F38" s="25" t="s">
        <v>8</v>
      </c>
      <c r="G38" s="34"/>
      <c r="H38" s="2"/>
      <c r="I38" s="5"/>
    </row>
    <row r="39" spans="1:9" ht="15">
      <c r="A39" s="27">
        <v>1150001</v>
      </c>
      <c r="B39" s="28"/>
      <c r="C39" s="29" t="s">
        <v>9</v>
      </c>
      <c r="D39" s="30">
        <v>20</v>
      </c>
      <c r="E39" s="127">
        <v>21</v>
      </c>
      <c r="F39" s="31">
        <f>F37*(1+E39/100)</f>
        <v>0</v>
      </c>
      <c r="G39" s="35"/>
      <c r="H39" s="2"/>
      <c r="I39" s="5"/>
    </row>
    <row r="40" s="1" customFormat="1" ht="12.75">
      <c r="E40" s="129"/>
    </row>
    <row r="41" spans="1:9" ht="15">
      <c r="A41" s="11" t="s">
        <v>0</v>
      </c>
      <c r="B41" s="12"/>
      <c r="C41" s="13" t="s">
        <v>2</v>
      </c>
      <c r="D41" s="14"/>
      <c r="E41" s="124" t="s">
        <v>3</v>
      </c>
      <c r="F41" s="15" t="s">
        <v>4</v>
      </c>
      <c r="G41" s="33"/>
      <c r="H41" s="2"/>
      <c r="I41" s="5"/>
    </row>
    <row r="42" spans="1:9" ht="15">
      <c r="A42" s="18">
        <v>6</v>
      </c>
      <c r="B42" s="19" t="s">
        <v>16</v>
      </c>
      <c r="C42" s="2" t="s">
        <v>5</v>
      </c>
      <c r="D42" s="20"/>
      <c r="E42" s="125"/>
      <c r="F42" s="21">
        <f>D44*E42</f>
        <v>0</v>
      </c>
      <c r="G42" s="34"/>
      <c r="H42" s="2"/>
      <c r="I42" s="23">
        <f>F42</f>
        <v>0</v>
      </c>
    </row>
    <row r="43" spans="1:9" ht="15">
      <c r="A43" s="24" t="s">
        <v>22</v>
      </c>
      <c r="B43" s="19" t="s">
        <v>17</v>
      </c>
      <c r="C43" s="2" t="s">
        <v>6</v>
      </c>
      <c r="D43" s="20"/>
      <c r="E43" s="126" t="s">
        <v>7</v>
      </c>
      <c r="F43" s="25" t="s">
        <v>8</v>
      </c>
      <c r="G43" s="34"/>
      <c r="H43" s="2"/>
      <c r="I43" s="5"/>
    </row>
    <row r="44" spans="1:9" ht="15">
      <c r="A44" s="27">
        <v>1140063</v>
      </c>
      <c r="B44" s="28"/>
      <c r="C44" s="29" t="s">
        <v>9</v>
      </c>
      <c r="D44" s="30">
        <v>20</v>
      </c>
      <c r="E44" s="127">
        <v>21</v>
      </c>
      <c r="F44" s="31">
        <f>F42*(1+E44/100)</f>
        <v>0</v>
      </c>
      <c r="G44" s="35"/>
      <c r="H44" s="2"/>
      <c r="I44" s="5"/>
    </row>
    <row r="45" spans="1:9" ht="15">
      <c r="A45" s="36"/>
      <c r="B45" s="37"/>
      <c r="C45" s="2"/>
      <c r="D45" s="3"/>
      <c r="E45" s="130"/>
      <c r="F45" s="4"/>
      <c r="G45" s="2"/>
      <c r="H45" s="2"/>
      <c r="I45" s="5"/>
    </row>
    <row r="46" spans="1:9" ht="15">
      <c r="A46" s="11" t="s">
        <v>0</v>
      </c>
      <c r="B46" s="12"/>
      <c r="C46" s="13" t="s">
        <v>2</v>
      </c>
      <c r="D46" s="14">
        <v>1500</v>
      </c>
      <c r="E46" s="124" t="s">
        <v>3</v>
      </c>
      <c r="F46" s="15" t="s">
        <v>4</v>
      </c>
      <c r="G46" s="33"/>
      <c r="H46" s="2"/>
      <c r="I46" s="5"/>
    </row>
    <row r="47" spans="1:9" ht="15">
      <c r="A47" s="18">
        <v>7</v>
      </c>
      <c r="B47" s="19" t="s">
        <v>34</v>
      </c>
      <c r="C47" s="2" t="s">
        <v>5</v>
      </c>
      <c r="D47" s="20">
        <v>650</v>
      </c>
      <c r="E47" s="125"/>
      <c r="F47" s="21">
        <f>D49*E47</f>
        <v>0</v>
      </c>
      <c r="G47" s="34"/>
      <c r="H47" s="2"/>
      <c r="I47" s="23">
        <f>F47</f>
        <v>0</v>
      </c>
    </row>
    <row r="48" spans="1:9" ht="15">
      <c r="A48" s="24" t="s">
        <v>22</v>
      </c>
      <c r="B48" s="19"/>
      <c r="C48" s="2" t="s">
        <v>6</v>
      </c>
      <c r="D48" s="20">
        <v>6</v>
      </c>
      <c r="E48" s="126" t="s">
        <v>7</v>
      </c>
      <c r="F48" s="25" t="s">
        <v>8</v>
      </c>
      <c r="G48" s="34"/>
      <c r="H48" s="2"/>
      <c r="I48" s="5"/>
    </row>
    <row r="49" spans="1:9" ht="15">
      <c r="A49" s="27" t="s">
        <v>35</v>
      </c>
      <c r="B49" s="28"/>
      <c r="C49" s="29" t="s">
        <v>9</v>
      </c>
      <c r="D49" s="30">
        <v>10</v>
      </c>
      <c r="E49" s="127">
        <v>21</v>
      </c>
      <c r="F49" s="31">
        <f>F47*(1+E49/100)</f>
        <v>0</v>
      </c>
      <c r="G49" s="35"/>
      <c r="H49" s="2"/>
      <c r="I49" s="5"/>
    </row>
    <row r="50" s="1" customFormat="1" ht="12.75">
      <c r="E50" s="129"/>
    </row>
    <row r="51" spans="1:9" ht="15">
      <c r="A51" s="11" t="s">
        <v>0</v>
      </c>
      <c r="B51" s="12"/>
      <c r="C51" s="13" t="s">
        <v>2</v>
      </c>
      <c r="D51" s="14"/>
      <c r="E51" s="124" t="s">
        <v>3</v>
      </c>
      <c r="F51" s="15" t="s">
        <v>4</v>
      </c>
      <c r="G51" s="33"/>
      <c r="H51" s="2"/>
      <c r="I51" s="5"/>
    </row>
    <row r="52" spans="1:9" ht="15">
      <c r="A52" s="18" t="s">
        <v>36</v>
      </c>
      <c r="B52" s="19" t="s">
        <v>37</v>
      </c>
      <c r="C52" s="2" t="s">
        <v>5</v>
      </c>
      <c r="D52" s="20"/>
      <c r="E52" s="125"/>
      <c r="F52" s="21">
        <f>D54*E52</f>
        <v>0</v>
      </c>
      <c r="G52" s="34"/>
      <c r="H52" s="2"/>
      <c r="I52" s="23">
        <f>F52</f>
        <v>0</v>
      </c>
    </row>
    <row r="53" spans="1:9" ht="15">
      <c r="A53" s="24" t="s">
        <v>22</v>
      </c>
      <c r="B53" s="19" t="s">
        <v>38</v>
      </c>
      <c r="C53" s="2" t="s">
        <v>6</v>
      </c>
      <c r="D53" s="20">
        <v>129</v>
      </c>
      <c r="E53" s="126" t="s">
        <v>7</v>
      </c>
      <c r="F53" s="25" t="s">
        <v>8</v>
      </c>
      <c r="G53" s="34"/>
      <c r="H53" s="2"/>
      <c r="I53" s="5"/>
    </row>
    <row r="54" spans="1:9" ht="15">
      <c r="A54" s="27" t="s">
        <v>39</v>
      </c>
      <c r="B54" s="28"/>
      <c r="C54" s="29" t="s">
        <v>9</v>
      </c>
      <c r="D54" s="30">
        <v>20</v>
      </c>
      <c r="E54" s="127">
        <v>21</v>
      </c>
      <c r="F54" s="31">
        <f>F52*(1+E54/100)</f>
        <v>0</v>
      </c>
      <c r="G54" s="35"/>
      <c r="H54" s="2"/>
      <c r="I54" s="5"/>
    </row>
    <row r="55" s="1" customFormat="1" ht="12.75">
      <c r="E55" s="129"/>
    </row>
    <row r="56" spans="1:9" ht="15">
      <c r="A56" s="11" t="s">
        <v>0</v>
      </c>
      <c r="B56" s="12"/>
      <c r="C56" s="13" t="s">
        <v>2</v>
      </c>
      <c r="D56" s="14">
        <v>355</v>
      </c>
      <c r="E56" s="124" t="s">
        <v>3</v>
      </c>
      <c r="F56" s="15" t="s">
        <v>4</v>
      </c>
      <c r="G56" s="16"/>
      <c r="H56" s="2"/>
      <c r="I56" s="5"/>
    </row>
    <row r="57" spans="1:9" ht="15">
      <c r="A57" s="18">
        <v>8</v>
      </c>
      <c r="B57" s="19" t="s">
        <v>13</v>
      </c>
      <c r="C57" s="2" t="s">
        <v>5</v>
      </c>
      <c r="D57" s="20">
        <v>18</v>
      </c>
      <c r="E57" s="125"/>
      <c r="F57" s="21">
        <f>D59*E57</f>
        <v>0</v>
      </c>
      <c r="G57" s="22"/>
      <c r="H57" s="2"/>
      <c r="I57" s="23">
        <f>F57</f>
        <v>0</v>
      </c>
    </row>
    <row r="58" spans="1:9" ht="15">
      <c r="A58" s="24" t="s">
        <v>22</v>
      </c>
      <c r="B58" s="19" t="s">
        <v>14</v>
      </c>
      <c r="C58" s="2" t="s">
        <v>6</v>
      </c>
      <c r="D58" s="20">
        <v>100</v>
      </c>
      <c r="E58" s="126" t="s">
        <v>7</v>
      </c>
      <c r="F58" s="25" t="s">
        <v>8</v>
      </c>
      <c r="G58" s="22"/>
      <c r="H58" s="2"/>
      <c r="I58" s="5"/>
    </row>
    <row r="59" spans="1:9" ht="15">
      <c r="A59" s="27">
        <v>1134021</v>
      </c>
      <c r="B59" s="28"/>
      <c r="C59" s="29" t="s">
        <v>9</v>
      </c>
      <c r="D59" s="30">
        <v>20</v>
      </c>
      <c r="E59" s="127">
        <v>21</v>
      </c>
      <c r="F59" s="31">
        <f>F57*(1+E59/100)</f>
        <v>0</v>
      </c>
      <c r="G59" s="32"/>
      <c r="H59" s="2"/>
      <c r="I59" s="5"/>
    </row>
    <row r="60" s="1" customFormat="1" ht="12.75">
      <c r="E60" s="129"/>
    </row>
    <row r="61" spans="1:9" ht="15">
      <c r="A61" s="11" t="s">
        <v>0</v>
      </c>
      <c r="B61" s="12" t="s">
        <v>40</v>
      </c>
      <c r="C61" s="13" t="s">
        <v>2</v>
      </c>
      <c r="D61" s="14">
        <v>350</v>
      </c>
      <c r="E61" s="124" t="s">
        <v>3</v>
      </c>
      <c r="F61" s="15" t="s">
        <v>4</v>
      </c>
      <c r="G61" s="33"/>
      <c r="H61" s="2"/>
      <c r="I61" s="5"/>
    </row>
    <row r="62" spans="1:9" ht="15">
      <c r="A62" s="18">
        <v>9</v>
      </c>
      <c r="B62" s="19" t="s">
        <v>41</v>
      </c>
      <c r="C62" s="2" t="s">
        <v>5</v>
      </c>
      <c r="D62" s="20"/>
      <c r="E62" s="125"/>
      <c r="F62" s="21">
        <f>D64*E62</f>
        <v>0</v>
      </c>
      <c r="G62" s="34"/>
      <c r="H62" s="2"/>
      <c r="I62" s="23">
        <f>F62</f>
        <v>0</v>
      </c>
    </row>
    <row r="63" spans="1:9" ht="15">
      <c r="A63" s="24" t="s">
        <v>22</v>
      </c>
      <c r="B63" s="19" t="s">
        <v>61</v>
      </c>
      <c r="C63" s="2" t="s">
        <v>6</v>
      </c>
      <c r="D63" s="20" t="s">
        <v>62</v>
      </c>
      <c r="E63" s="126" t="s">
        <v>7</v>
      </c>
      <c r="F63" s="25" t="s">
        <v>8</v>
      </c>
      <c r="G63" s="34"/>
      <c r="H63" s="2"/>
      <c r="I63" s="5"/>
    </row>
    <row r="64" spans="1:9" ht="15">
      <c r="A64" s="27">
        <v>1515001</v>
      </c>
      <c r="B64" s="28"/>
      <c r="C64" s="29" t="s">
        <v>9</v>
      </c>
      <c r="D64" s="30">
        <v>20</v>
      </c>
      <c r="E64" s="127">
        <v>21</v>
      </c>
      <c r="F64" s="31">
        <f>F62*(1+E64/100)</f>
        <v>0</v>
      </c>
      <c r="G64" s="35"/>
      <c r="H64" s="2"/>
      <c r="I64" s="5"/>
    </row>
    <row r="65" s="1" customFormat="1" ht="12.75">
      <c r="E65" s="129"/>
    </row>
    <row r="66" spans="1:9" ht="15">
      <c r="A66" s="11" t="s">
        <v>0</v>
      </c>
      <c r="B66" s="12" t="s">
        <v>42</v>
      </c>
      <c r="C66" s="13" t="s">
        <v>2</v>
      </c>
      <c r="D66" s="14"/>
      <c r="E66" s="124" t="s">
        <v>3</v>
      </c>
      <c r="F66" s="15" t="s">
        <v>4</v>
      </c>
      <c r="G66" s="33"/>
      <c r="H66" s="2"/>
      <c r="I66" s="5"/>
    </row>
    <row r="67" spans="1:9" ht="15">
      <c r="A67" s="18">
        <v>10</v>
      </c>
      <c r="B67" s="19" t="s">
        <v>43</v>
      </c>
      <c r="C67" s="2" t="s">
        <v>5</v>
      </c>
      <c r="D67" s="20"/>
      <c r="E67" s="125"/>
      <c r="F67" s="21">
        <f>D69*E67</f>
        <v>0</v>
      </c>
      <c r="G67" s="34"/>
      <c r="H67" s="2"/>
      <c r="I67" s="23">
        <f>F67</f>
        <v>0</v>
      </c>
    </row>
    <row r="68" spans="1:9" ht="15">
      <c r="A68" s="24" t="s">
        <v>22</v>
      </c>
      <c r="B68" s="19" t="s">
        <v>44</v>
      </c>
      <c r="C68" s="2" t="s">
        <v>6</v>
      </c>
      <c r="D68" s="20"/>
      <c r="E68" s="126" t="s">
        <v>7</v>
      </c>
      <c r="F68" s="25" t="s">
        <v>8</v>
      </c>
      <c r="G68" s="34"/>
      <c r="H68" s="2"/>
      <c r="I68" s="5"/>
    </row>
    <row r="69" spans="1:9" ht="15">
      <c r="A69" s="27" t="s">
        <v>45</v>
      </c>
      <c r="B69" s="28" t="s">
        <v>46</v>
      </c>
      <c r="C69" s="29" t="s">
        <v>9</v>
      </c>
      <c r="D69" s="30">
        <v>2</v>
      </c>
      <c r="E69" s="127">
        <v>21</v>
      </c>
      <c r="F69" s="31">
        <f>F67*(1+E69/100)</f>
        <v>0</v>
      </c>
      <c r="G69" s="35"/>
      <c r="H69" s="2"/>
      <c r="I69" s="5"/>
    </row>
    <row r="70" spans="2:5" s="1" customFormat="1" ht="12.75">
      <c r="B70" s="1" t="s">
        <v>47</v>
      </c>
      <c r="E70" s="129"/>
    </row>
    <row r="71" ht="15">
      <c r="E71" s="128"/>
    </row>
    <row r="72" ht="15">
      <c r="E72" s="128"/>
    </row>
    <row r="73" spans="1:5" s="39" customFormat="1" ht="15">
      <c r="A73" s="38" t="s">
        <v>48</v>
      </c>
      <c r="B73" s="38"/>
      <c r="E73" s="131"/>
    </row>
    <row r="74" spans="1:5" s="6" customFormat="1" ht="15">
      <c r="A74" s="40"/>
      <c r="B74" s="40"/>
      <c r="E74" s="132"/>
    </row>
    <row r="75" spans="1:9" ht="15">
      <c r="A75" s="11" t="s">
        <v>0</v>
      </c>
      <c r="B75" s="12" t="s">
        <v>49</v>
      </c>
      <c r="C75" s="13" t="s">
        <v>2</v>
      </c>
      <c r="D75" s="14">
        <v>2000</v>
      </c>
      <c r="E75" s="124" t="s">
        <v>3</v>
      </c>
      <c r="F75" s="15" t="s">
        <v>4</v>
      </c>
      <c r="G75" s="16"/>
      <c r="H75" s="2"/>
      <c r="I75" s="5"/>
    </row>
    <row r="76" spans="1:9" ht="15">
      <c r="A76" s="18">
        <v>11</v>
      </c>
      <c r="B76" s="19" t="s">
        <v>50</v>
      </c>
      <c r="C76" s="2" t="s">
        <v>5</v>
      </c>
      <c r="D76" s="20">
        <v>650</v>
      </c>
      <c r="E76" s="125"/>
      <c r="F76" s="21">
        <f>D78*E76</f>
        <v>0</v>
      </c>
      <c r="G76" s="22"/>
      <c r="H76" s="2"/>
      <c r="I76" s="23">
        <f>F76</f>
        <v>0</v>
      </c>
    </row>
    <row r="77" spans="1:9" ht="15">
      <c r="A77" s="24" t="s">
        <v>22</v>
      </c>
      <c r="B77" s="19" t="s">
        <v>51</v>
      </c>
      <c r="C77" s="2" t="s">
        <v>6</v>
      </c>
      <c r="D77" s="20">
        <v>850</v>
      </c>
      <c r="E77" s="126" t="s">
        <v>7</v>
      </c>
      <c r="F77" s="25" t="s">
        <v>8</v>
      </c>
      <c r="G77" s="22"/>
      <c r="H77" s="2"/>
      <c r="I77" s="5"/>
    </row>
    <row r="78" spans="1:9" ht="15">
      <c r="A78" s="27">
        <v>1218200</v>
      </c>
      <c r="B78" s="28" t="s">
        <v>52</v>
      </c>
      <c r="C78" s="29" t="s">
        <v>9</v>
      </c>
      <c r="D78" s="30">
        <v>1</v>
      </c>
      <c r="E78" s="127">
        <v>21</v>
      </c>
      <c r="F78" s="31">
        <f>F76*(1+E78/100)</f>
        <v>0</v>
      </c>
      <c r="G78" s="32"/>
      <c r="H78" s="2"/>
      <c r="I78" s="5"/>
    </row>
    <row r="79" spans="1:5" s="6" customFormat="1" ht="13.5" customHeight="1">
      <c r="A79" s="40"/>
      <c r="B79" s="19" t="s">
        <v>53</v>
      </c>
      <c r="E79" s="132"/>
    </row>
    <row r="80" spans="1:5" s="6" customFormat="1" ht="13.5" customHeight="1">
      <c r="A80" s="40"/>
      <c r="B80" s="40"/>
      <c r="E80" s="132"/>
    </row>
    <row r="81" spans="1:9" ht="15">
      <c r="A81" s="11" t="s">
        <v>0</v>
      </c>
      <c r="B81" s="12" t="s">
        <v>49</v>
      </c>
      <c r="C81" s="13" t="s">
        <v>2</v>
      </c>
      <c r="D81" s="14">
        <v>1500</v>
      </c>
      <c r="E81" s="124" t="s">
        <v>3</v>
      </c>
      <c r="F81" s="15" t="s">
        <v>4</v>
      </c>
      <c r="G81" s="16"/>
      <c r="H81" s="2"/>
      <c r="I81" s="5"/>
    </row>
    <row r="82" spans="1:9" ht="15">
      <c r="A82" s="18">
        <v>12</v>
      </c>
      <c r="B82" s="19" t="s">
        <v>54</v>
      </c>
      <c r="C82" s="2" t="s">
        <v>5</v>
      </c>
      <c r="D82" s="20">
        <v>650</v>
      </c>
      <c r="E82" s="125"/>
      <c r="F82" s="21">
        <f>D84*E82</f>
        <v>0</v>
      </c>
      <c r="G82" s="22"/>
      <c r="H82" s="2"/>
      <c r="I82" s="23">
        <f>F82</f>
        <v>0</v>
      </c>
    </row>
    <row r="83" spans="1:9" ht="15">
      <c r="A83" s="24" t="s">
        <v>22</v>
      </c>
      <c r="B83" s="19" t="s">
        <v>55</v>
      </c>
      <c r="C83" s="2" t="s">
        <v>6</v>
      </c>
      <c r="D83" s="20">
        <v>850</v>
      </c>
      <c r="E83" s="126" t="s">
        <v>7</v>
      </c>
      <c r="F83" s="25" t="s">
        <v>8</v>
      </c>
      <c r="G83" s="22"/>
      <c r="H83" s="2"/>
      <c r="I83" s="5"/>
    </row>
    <row r="84" spans="1:9" ht="15">
      <c r="A84" s="27">
        <v>1214150</v>
      </c>
      <c r="B84" s="28" t="s">
        <v>56</v>
      </c>
      <c r="C84" s="29" t="s">
        <v>9</v>
      </c>
      <c r="D84" s="30">
        <v>1</v>
      </c>
      <c r="E84" s="127">
        <v>21</v>
      </c>
      <c r="F84" s="31">
        <f>F82*(1+E84/100)</f>
        <v>0</v>
      </c>
      <c r="G84" s="32"/>
      <c r="H84" s="2"/>
      <c r="I84" s="5"/>
    </row>
    <row r="85" spans="1:5" s="6" customFormat="1" ht="13.5" customHeight="1">
      <c r="A85" s="40"/>
      <c r="B85" s="40"/>
      <c r="E85" s="132"/>
    </row>
    <row r="86" spans="1:9" ht="15">
      <c r="A86" s="11" t="s">
        <v>0</v>
      </c>
      <c r="B86" s="12"/>
      <c r="C86" s="13" t="s">
        <v>2</v>
      </c>
      <c r="D86" s="14"/>
      <c r="E86" s="124" t="s">
        <v>3</v>
      </c>
      <c r="F86" s="15" t="s">
        <v>4</v>
      </c>
      <c r="G86" s="33"/>
      <c r="H86" s="2"/>
      <c r="I86" s="5"/>
    </row>
    <row r="87" spans="1:9" ht="15">
      <c r="A87" s="18">
        <v>13</v>
      </c>
      <c r="B87" s="19" t="s">
        <v>57</v>
      </c>
      <c r="C87" s="2" t="s">
        <v>5</v>
      </c>
      <c r="D87" s="20"/>
      <c r="E87" s="125"/>
      <c r="F87" s="21">
        <f>D89*E87</f>
        <v>0</v>
      </c>
      <c r="G87" s="34"/>
      <c r="H87" s="2"/>
      <c r="I87" s="23">
        <f>F87</f>
        <v>0</v>
      </c>
    </row>
    <row r="88" spans="1:9" ht="15">
      <c r="A88" s="24" t="s">
        <v>22</v>
      </c>
      <c r="B88" s="19" t="s">
        <v>58</v>
      </c>
      <c r="C88" s="2" t="s">
        <v>6</v>
      </c>
      <c r="D88" s="20" t="s">
        <v>62</v>
      </c>
      <c r="E88" s="126" t="s">
        <v>7</v>
      </c>
      <c r="F88" s="25" t="s">
        <v>8</v>
      </c>
      <c r="G88" s="34"/>
      <c r="H88" s="2"/>
      <c r="I88" s="5"/>
    </row>
    <row r="89" spans="1:9" ht="15">
      <c r="A89" s="27">
        <v>1530001</v>
      </c>
      <c r="B89" s="28" t="s">
        <v>61</v>
      </c>
      <c r="C89" s="29" t="s">
        <v>9</v>
      </c>
      <c r="D89" s="30">
        <v>1</v>
      </c>
      <c r="E89" s="127">
        <v>21</v>
      </c>
      <c r="F89" s="31">
        <f>F87*(1+E89/100)</f>
        <v>0</v>
      </c>
      <c r="G89" s="35"/>
      <c r="H89" s="2"/>
      <c r="I89" s="5"/>
    </row>
    <row r="90" spans="1:5" s="6" customFormat="1" ht="13.5" customHeight="1">
      <c r="A90" s="40"/>
      <c r="B90" s="40"/>
      <c r="E90" s="132"/>
    </row>
    <row r="91" spans="1:5" s="6" customFormat="1" ht="15">
      <c r="A91" s="40" t="s">
        <v>59</v>
      </c>
      <c r="B91" s="40"/>
      <c r="E91" s="132"/>
    </row>
    <row r="92" spans="1:5" s="42" customFormat="1" ht="15">
      <c r="A92" s="41" t="s">
        <v>63</v>
      </c>
      <c r="B92" s="41"/>
      <c r="E92" s="133"/>
    </row>
    <row r="93" ht="15">
      <c r="E93" s="128"/>
    </row>
    <row r="94" spans="1:9" ht="15">
      <c r="A94" s="11" t="s">
        <v>0</v>
      </c>
      <c r="B94" s="12" t="s">
        <v>64</v>
      </c>
      <c r="C94" s="13" t="s">
        <v>2</v>
      </c>
      <c r="D94" s="14">
        <v>1000</v>
      </c>
      <c r="E94" s="124" t="s">
        <v>3</v>
      </c>
      <c r="F94" s="15" t="s">
        <v>4</v>
      </c>
      <c r="G94" s="33"/>
      <c r="H94" s="2"/>
      <c r="I94" s="5"/>
    </row>
    <row r="95" spans="1:9" ht="15">
      <c r="A95" s="18">
        <v>14</v>
      </c>
      <c r="B95" s="19" t="s">
        <v>65</v>
      </c>
      <c r="C95" s="2" t="s">
        <v>5</v>
      </c>
      <c r="D95" s="20">
        <v>545</v>
      </c>
      <c r="E95" s="125"/>
      <c r="F95" s="21">
        <f>D97*E95</f>
        <v>0</v>
      </c>
      <c r="G95" s="34"/>
      <c r="H95" s="75"/>
      <c r="I95" s="23">
        <f>F95</f>
        <v>0</v>
      </c>
    </row>
    <row r="96" spans="1:9" ht="15">
      <c r="A96" s="24" t="s">
        <v>22</v>
      </c>
      <c r="B96" s="19" t="s">
        <v>66</v>
      </c>
      <c r="C96" s="2" t="s">
        <v>6</v>
      </c>
      <c r="D96" s="20">
        <v>1907</v>
      </c>
      <c r="E96" s="126" t="s">
        <v>7</v>
      </c>
      <c r="F96" s="25" t="s">
        <v>8</v>
      </c>
      <c r="G96" s="34"/>
      <c r="H96" s="2"/>
      <c r="I96" s="5"/>
    </row>
    <row r="97" spans="1:9" ht="15">
      <c r="A97" s="27" t="s">
        <v>67</v>
      </c>
      <c r="B97" s="28" t="s">
        <v>68</v>
      </c>
      <c r="C97" s="29" t="s">
        <v>9</v>
      </c>
      <c r="D97" s="30">
        <v>1</v>
      </c>
      <c r="E97" s="127">
        <v>21</v>
      </c>
      <c r="F97" s="31">
        <f>F95*(1+E97/100)</f>
        <v>0</v>
      </c>
      <c r="G97" s="35"/>
      <c r="H97" s="2"/>
      <c r="I97" s="5"/>
    </row>
    <row r="98" ht="15">
      <c r="E98" s="128"/>
    </row>
    <row r="99" spans="2:5" ht="15">
      <c r="B99" s="43" t="s">
        <v>69</v>
      </c>
      <c r="C99" s="2"/>
      <c r="D99" s="3" t="s">
        <v>70</v>
      </c>
      <c r="E99" s="128"/>
    </row>
    <row r="100" spans="2:5" ht="15.75">
      <c r="B100" s="44" t="s">
        <v>315</v>
      </c>
      <c r="C100" s="45"/>
      <c r="D100" s="46">
        <v>20</v>
      </c>
      <c r="E100" s="128"/>
    </row>
    <row r="101" spans="2:5" ht="15.75">
      <c r="B101" s="47" t="s">
        <v>316</v>
      </c>
      <c r="D101" s="48">
        <v>20</v>
      </c>
      <c r="E101" s="128"/>
    </row>
    <row r="102" spans="2:5" ht="15.75">
      <c r="B102" s="44" t="s">
        <v>71</v>
      </c>
      <c r="C102" s="45"/>
      <c r="D102" s="49">
        <v>20</v>
      </c>
      <c r="E102" s="128"/>
    </row>
    <row r="103" spans="2:5" ht="15.75">
      <c r="B103" s="47" t="s">
        <v>317</v>
      </c>
      <c r="D103" s="48">
        <v>20</v>
      </c>
      <c r="E103" s="128"/>
    </row>
    <row r="104" spans="2:5" ht="15.75">
      <c r="B104" s="44" t="s">
        <v>72</v>
      </c>
      <c r="C104" s="45"/>
      <c r="D104" s="49">
        <v>1</v>
      </c>
      <c r="E104" s="128"/>
    </row>
    <row r="105" spans="2:5" ht="15.75">
      <c r="B105" s="47" t="s">
        <v>73</v>
      </c>
      <c r="D105" s="48">
        <v>1</v>
      </c>
      <c r="E105" s="128"/>
    </row>
    <row r="106" spans="2:5" ht="15.75">
      <c r="B106" s="44" t="s">
        <v>74</v>
      </c>
      <c r="C106" s="45"/>
      <c r="D106" s="49">
        <v>20</v>
      </c>
      <c r="E106" s="128"/>
    </row>
    <row r="107" spans="2:5" ht="15.75">
      <c r="B107" s="47" t="s">
        <v>75</v>
      </c>
      <c r="D107" s="48">
        <v>20</v>
      </c>
      <c r="E107" s="128"/>
    </row>
    <row r="108" spans="2:5" ht="15.75">
      <c r="B108" s="44" t="s">
        <v>76</v>
      </c>
      <c r="C108" s="45"/>
      <c r="D108" s="49">
        <v>20</v>
      </c>
      <c r="E108" s="128"/>
    </row>
    <row r="109" spans="2:5" ht="15.75">
      <c r="B109" s="47" t="s">
        <v>318</v>
      </c>
      <c r="D109" s="48">
        <v>20</v>
      </c>
      <c r="E109" s="128"/>
    </row>
    <row r="110" spans="2:5" ht="15.75">
      <c r="B110" s="76" t="s">
        <v>319</v>
      </c>
      <c r="C110" s="77"/>
      <c r="D110" s="78">
        <v>20</v>
      </c>
      <c r="E110" s="128"/>
    </row>
    <row r="111" spans="2:5" ht="15.75">
      <c r="B111" s="79" t="s">
        <v>320</v>
      </c>
      <c r="C111" s="51"/>
      <c r="D111" s="80">
        <v>20</v>
      </c>
      <c r="E111" s="128"/>
    </row>
    <row r="112" spans="2:5" ht="15.75">
      <c r="B112" s="76" t="s">
        <v>321</v>
      </c>
      <c r="C112" s="77"/>
      <c r="D112" s="78">
        <v>20</v>
      </c>
      <c r="E112" s="128"/>
    </row>
    <row r="113" spans="2:5" ht="15.75">
      <c r="B113" s="79" t="s">
        <v>77</v>
      </c>
      <c r="C113" s="51"/>
      <c r="D113" s="80">
        <v>20</v>
      </c>
      <c r="E113" s="128"/>
    </row>
    <row r="114" spans="2:5" ht="15.75">
      <c r="B114" s="76" t="s">
        <v>78</v>
      </c>
      <c r="C114" s="77"/>
      <c r="D114" s="78">
        <v>20</v>
      </c>
      <c r="E114" s="128"/>
    </row>
    <row r="115" spans="2:5" ht="15.75">
      <c r="B115" s="79" t="s">
        <v>79</v>
      </c>
      <c r="C115" s="51"/>
      <c r="D115" s="80">
        <v>20</v>
      </c>
      <c r="E115" s="128"/>
    </row>
    <row r="116" spans="2:5" ht="15.75">
      <c r="B116" s="76" t="s">
        <v>80</v>
      </c>
      <c r="C116" s="77"/>
      <c r="D116" s="78">
        <v>20</v>
      </c>
      <c r="E116" s="128"/>
    </row>
    <row r="117" spans="2:5" ht="15.75">
      <c r="B117" s="47" t="s">
        <v>322</v>
      </c>
      <c r="D117" s="48">
        <v>4</v>
      </c>
      <c r="E117" s="128"/>
    </row>
    <row r="118" spans="2:5" ht="15.75">
      <c r="B118" s="44" t="s">
        <v>323</v>
      </c>
      <c r="C118" s="45"/>
      <c r="D118" s="49">
        <v>1</v>
      </c>
      <c r="E118" s="128"/>
    </row>
    <row r="119" spans="2:5" ht="15.75">
      <c r="B119" s="47" t="s">
        <v>324</v>
      </c>
      <c r="D119" s="48">
        <v>1</v>
      </c>
      <c r="E119" s="128"/>
    </row>
    <row r="120" spans="2:5" ht="15.75">
      <c r="B120" s="44" t="s">
        <v>325</v>
      </c>
      <c r="C120" s="45"/>
      <c r="D120" s="49">
        <v>1</v>
      </c>
      <c r="E120" s="128"/>
    </row>
    <row r="121" spans="2:5" ht="15.75">
      <c r="B121" s="47" t="s">
        <v>81</v>
      </c>
      <c r="D121" s="48">
        <v>1</v>
      </c>
      <c r="E121" s="128"/>
    </row>
    <row r="122" spans="2:5" ht="15.75">
      <c r="B122" s="44" t="s">
        <v>82</v>
      </c>
      <c r="C122" s="45"/>
      <c r="D122" s="49">
        <v>1</v>
      </c>
      <c r="E122" s="128"/>
    </row>
    <row r="123" spans="2:5" ht="15.75">
      <c r="B123" s="47" t="s">
        <v>83</v>
      </c>
      <c r="D123" s="48">
        <v>20</v>
      </c>
      <c r="E123" s="128"/>
    </row>
    <row r="124" spans="2:5" ht="15.75">
      <c r="B124" s="44" t="s">
        <v>84</v>
      </c>
      <c r="C124" s="45"/>
      <c r="D124" s="49">
        <v>10</v>
      </c>
      <c r="E124" s="128"/>
    </row>
    <row r="125" spans="2:5" ht="15.75">
      <c r="B125" s="47" t="s">
        <v>85</v>
      </c>
      <c r="D125" s="48">
        <v>20</v>
      </c>
      <c r="E125" s="128"/>
    </row>
    <row r="126" spans="2:5" ht="15.75">
      <c r="B126" s="44" t="s">
        <v>326</v>
      </c>
      <c r="C126" s="45"/>
      <c r="D126" s="49">
        <v>20</v>
      </c>
      <c r="E126" s="128"/>
    </row>
    <row r="127" spans="2:5" ht="15.75">
      <c r="B127" s="47" t="s">
        <v>86</v>
      </c>
      <c r="D127" s="48">
        <v>3</v>
      </c>
      <c r="E127" s="128"/>
    </row>
    <row r="128" spans="2:5" ht="15.75">
      <c r="B128" s="47"/>
      <c r="D128" s="48"/>
      <c r="E128" s="128"/>
    </row>
    <row r="129" ht="15">
      <c r="E129" s="128"/>
    </row>
    <row r="130" spans="1:5" s="42" customFormat="1" ht="15">
      <c r="A130" s="41" t="s">
        <v>87</v>
      </c>
      <c r="B130" s="41"/>
      <c r="E130" s="133"/>
    </row>
    <row r="131" ht="15">
      <c r="E131" s="128"/>
    </row>
    <row r="132" spans="1:9" ht="15">
      <c r="A132" s="11" t="s">
        <v>0</v>
      </c>
      <c r="B132" s="12" t="s">
        <v>64</v>
      </c>
      <c r="C132" s="13" t="s">
        <v>2</v>
      </c>
      <c r="D132" s="14">
        <v>1000</v>
      </c>
      <c r="E132" s="124" t="s">
        <v>3</v>
      </c>
      <c r="F132" s="15" t="s">
        <v>4</v>
      </c>
      <c r="G132" s="33"/>
      <c r="H132" s="2"/>
      <c r="I132" s="5"/>
    </row>
    <row r="133" spans="1:9" ht="15">
      <c r="A133" s="18">
        <v>15</v>
      </c>
      <c r="B133" s="19" t="s">
        <v>65</v>
      </c>
      <c r="C133" s="2" t="s">
        <v>5</v>
      </c>
      <c r="D133" s="20">
        <v>545</v>
      </c>
      <c r="E133" s="125"/>
      <c r="F133" s="21">
        <f>D135*E133</f>
        <v>0</v>
      </c>
      <c r="G133" s="34"/>
      <c r="H133" s="75"/>
      <c r="I133" s="23">
        <f>F133</f>
        <v>0</v>
      </c>
    </row>
    <row r="134" spans="1:9" ht="15">
      <c r="A134" s="24" t="s">
        <v>22</v>
      </c>
      <c r="B134" s="19" t="s">
        <v>66</v>
      </c>
      <c r="C134" s="2" t="s">
        <v>6</v>
      </c>
      <c r="D134" s="20">
        <v>1907</v>
      </c>
      <c r="E134" s="126" t="s">
        <v>7</v>
      </c>
      <c r="F134" s="25" t="s">
        <v>8</v>
      </c>
      <c r="G134" s="34"/>
      <c r="H134" s="2"/>
      <c r="I134" s="5"/>
    </row>
    <row r="135" spans="1:9" ht="15">
      <c r="A135" s="27" t="s">
        <v>88</v>
      </c>
      <c r="B135" s="28" t="s">
        <v>89</v>
      </c>
      <c r="C135" s="29" t="s">
        <v>9</v>
      </c>
      <c r="D135" s="30">
        <v>1</v>
      </c>
      <c r="E135" s="127">
        <v>21</v>
      </c>
      <c r="F135" s="31">
        <f>F133*(1+E135/100)</f>
        <v>0</v>
      </c>
      <c r="G135" s="35"/>
      <c r="H135" s="2"/>
      <c r="I135" s="5"/>
    </row>
    <row r="136" ht="15">
      <c r="E136" s="128"/>
    </row>
    <row r="137" spans="2:5" ht="15">
      <c r="B137" s="43" t="s">
        <v>69</v>
      </c>
      <c r="C137" s="2"/>
      <c r="D137" s="3" t="s">
        <v>70</v>
      </c>
      <c r="E137" s="128"/>
    </row>
    <row r="138" spans="2:5" ht="15.75">
      <c r="B138" s="44" t="s">
        <v>90</v>
      </c>
      <c r="C138" s="45"/>
      <c r="D138" s="49">
        <v>20</v>
      </c>
      <c r="E138" s="128"/>
    </row>
    <row r="139" spans="2:5" ht="15.75">
      <c r="B139" s="47" t="s">
        <v>327</v>
      </c>
      <c r="D139" s="48">
        <v>20</v>
      </c>
      <c r="E139" s="128"/>
    </row>
    <row r="140" spans="2:5" ht="15.75">
      <c r="B140" s="44" t="s">
        <v>91</v>
      </c>
      <c r="C140" s="45"/>
      <c r="D140" s="49">
        <v>20</v>
      </c>
      <c r="E140" s="128"/>
    </row>
    <row r="141" spans="2:5" ht="15.75">
      <c r="B141" s="47" t="s">
        <v>328</v>
      </c>
      <c r="D141" s="48">
        <v>20</v>
      </c>
      <c r="E141" s="128"/>
    </row>
    <row r="142" spans="2:5" ht="15.75">
      <c r="B142" s="44" t="s">
        <v>92</v>
      </c>
      <c r="C142" s="45"/>
      <c r="D142" s="49">
        <v>20</v>
      </c>
      <c r="E142" s="128"/>
    </row>
    <row r="143" spans="2:5" ht="15.75">
      <c r="B143" s="148" t="s">
        <v>329</v>
      </c>
      <c r="C143" s="148"/>
      <c r="D143" s="48">
        <v>20</v>
      </c>
      <c r="E143" s="128"/>
    </row>
    <row r="144" spans="2:5" ht="15.75">
      <c r="B144" s="44" t="s">
        <v>93</v>
      </c>
      <c r="C144" s="45"/>
      <c r="D144" s="49">
        <v>20</v>
      </c>
      <c r="E144" s="128"/>
    </row>
    <row r="145" spans="2:5" ht="15.75">
      <c r="B145" s="47" t="s">
        <v>94</v>
      </c>
      <c r="D145" s="48">
        <v>4</v>
      </c>
      <c r="E145" s="128"/>
    </row>
    <row r="146" spans="2:5" ht="15.75">
      <c r="B146" s="44" t="s">
        <v>95</v>
      </c>
      <c r="C146" s="45"/>
      <c r="D146" s="49">
        <v>4</v>
      </c>
      <c r="E146" s="128"/>
    </row>
    <row r="147" spans="2:5" ht="15.75">
      <c r="B147" s="47" t="s">
        <v>330</v>
      </c>
      <c r="D147" s="48">
        <v>20</v>
      </c>
      <c r="E147" s="128"/>
    </row>
    <row r="148" spans="2:5" ht="15.75">
      <c r="B148" s="44" t="s">
        <v>331</v>
      </c>
      <c r="C148" s="45"/>
      <c r="D148" s="49">
        <v>20</v>
      </c>
      <c r="E148" s="128"/>
    </row>
    <row r="149" spans="2:5" ht="15.75">
      <c r="B149" s="47" t="s">
        <v>332</v>
      </c>
      <c r="D149" s="48">
        <v>20</v>
      </c>
      <c r="E149" s="128"/>
    </row>
    <row r="150" spans="2:5" ht="15.75">
      <c r="B150" s="44" t="s">
        <v>333</v>
      </c>
      <c r="C150" s="45"/>
      <c r="D150" s="49">
        <v>20</v>
      </c>
      <c r="E150" s="128"/>
    </row>
    <row r="151" spans="2:5" ht="15.75">
      <c r="B151" s="47" t="s">
        <v>334</v>
      </c>
      <c r="D151" s="48">
        <v>20</v>
      </c>
      <c r="E151" s="128"/>
    </row>
    <row r="152" spans="2:5" ht="15.75">
      <c r="B152" s="44" t="s">
        <v>96</v>
      </c>
      <c r="C152" s="45"/>
      <c r="D152" s="49">
        <v>20</v>
      </c>
      <c r="E152" s="128"/>
    </row>
    <row r="153" spans="2:5" ht="15.75">
      <c r="B153" s="47" t="s">
        <v>335</v>
      </c>
      <c r="D153" s="48">
        <v>1</v>
      </c>
      <c r="E153" s="128"/>
    </row>
    <row r="154" spans="2:5" ht="15.75">
      <c r="B154" s="44" t="s">
        <v>336</v>
      </c>
      <c r="C154" s="45"/>
      <c r="D154" s="49">
        <v>1</v>
      </c>
      <c r="E154" s="128"/>
    </row>
    <row r="155" spans="2:5" ht="15.75">
      <c r="B155" s="47" t="s">
        <v>97</v>
      </c>
      <c r="D155" s="48">
        <v>2</v>
      </c>
      <c r="E155" s="128"/>
    </row>
    <row r="156" spans="2:5" ht="15.75">
      <c r="B156" s="44" t="s">
        <v>98</v>
      </c>
      <c r="C156" s="45"/>
      <c r="D156" s="49">
        <v>2</v>
      </c>
      <c r="E156" s="128"/>
    </row>
    <row r="157" spans="2:5" ht="15.75">
      <c r="B157" s="47" t="s">
        <v>99</v>
      </c>
      <c r="D157" s="48">
        <v>1</v>
      </c>
      <c r="E157" s="128"/>
    </row>
    <row r="158" spans="2:5" ht="15.75">
      <c r="B158" s="44" t="s">
        <v>337</v>
      </c>
      <c r="C158" s="45"/>
      <c r="D158" s="49">
        <v>1</v>
      </c>
      <c r="E158" s="128"/>
    </row>
    <row r="159" spans="2:5" ht="15.75">
      <c r="B159" s="47" t="s">
        <v>100</v>
      </c>
      <c r="D159" s="48">
        <v>20</v>
      </c>
      <c r="E159" s="128"/>
    </row>
    <row r="160" spans="2:5" ht="15.75">
      <c r="B160" s="44" t="s">
        <v>101</v>
      </c>
      <c r="C160" s="45"/>
      <c r="D160" s="49">
        <v>20</v>
      </c>
      <c r="E160" s="128"/>
    </row>
    <row r="161" spans="2:5" ht="15.75">
      <c r="B161" s="47" t="s">
        <v>102</v>
      </c>
      <c r="D161" s="48">
        <v>20</v>
      </c>
      <c r="E161" s="128"/>
    </row>
    <row r="162" spans="2:5" ht="15.75">
      <c r="B162" s="44" t="s">
        <v>103</v>
      </c>
      <c r="C162" s="45"/>
      <c r="D162" s="49">
        <v>10</v>
      </c>
      <c r="E162" s="128"/>
    </row>
    <row r="163" spans="2:5" ht="15.75">
      <c r="B163" s="47" t="s">
        <v>104</v>
      </c>
      <c r="D163" s="48">
        <v>20</v>
      </c>
      <c r="E163" s="128"/>
    </row>
    <row r="164" spans="2:5" ht="15.75">
      <c r="B164" s="44" t="s">
        <v>105</v>
      </c>
      <c r="C164" s="45"/>
      <c r="D164" s="49">
        <v>10</v>
      </c>
      <c r="E164" s="128"/>
    </row>
    <row r="165" spans="2:5" ht="15.75">
      <c r="B165" s="47" t="s">
        <v>106</v>
      </c>
      <c r="D165" s="48">
        <v>10</v>
      </c>
      <c r="E165" s="128"/>
    </row>
    <row r="166" spans="2:5" ht="15.75">
      <c r="B166" s="44" t="s">
        <v>107</v>
      </c>
      <c r="C166" s="45"/>
      <c r="D166" s="49">
        <v>10</v>
      </c>
      <c r="E166" s="128"/>
    </row>
    <row r="167" spans="2:5" ht="15.75">
      <c r="B167" s="47" t="s">
        <v>108</v>
      </c>
      <c r="D167" s="48">
        <v>10</v>
      </c>
      <c r="E167" s="128"/>
    </row>
    <row r="168" spans="2:5" ht="15.75">
      <c r="B168" s="44" t="s">
        <v>99</v>
      </c>
      <c r="C168" s="45"/>
      <c r="D168" s="49">
        <v>20</v>
      </c>
      <c r="E168" s="128"/>
    </row>
    <row r="169" spans="2:5" ht="15.75">
      <c r="B169" s="47" t="s">
        <v>109</v>
      </c>
      <c r="D169" s="48">
        <v>2</v>
      </c>
      <c r="E169" s="128"/>
    </row>
    <row r="170" spans="2:5" ht="15.75">
      <c r="B170" s="44" t="s">
        <v>110</v>
      </c>
      <c r="C170" s="45"/>
      <c r="D170" s="49">
        <v>4</v>
      </c>
      <c r="E170" s="128"/>
    </row>
    <row r="171" spans="2:5" ht="15.75">
      <c r="B171" s="47" t="s">
        <v>111</v>
      </c>
      <c r="D171" s="48">
        <v>1</v>
      </c>
      <c r="E171" s="128"/>
    </row>
    <row r="172" spans="2:5" ht="32.1" customHeight="1">
      <c r="B172" s="149" t="s">
        <v>338</v>
      </c>
      <c r="C172" s="149"/>
      <c r="D172" s="49">
        <v>10</v>
      </c>
      <c r="E172" s="128"/>
    </row>
    <row r="173" spans="2:5" ht="32.1" customHeight="1">
      <c r="B173" s="81" t="s">
        <v>339</v>
      </c>
      <c r="D173" s="48">
        <v>10</v>
      </c>
      <c r="E173" s="128"/>
    </row>
    <row r="174" spans="2:5" ht="15.75">
      <c r="B174" s="44" t="s">
        <v>112</v>
      </c>
      <c r="C174" s="45"/>
      <c r="D174" s="49">
        <v>3</v>
      </c>
      <c r="E174" s="128"/>
    </row>
    <row r="175" ht="15">
      <c r="E175" s="128"/>
    </row>
    <row r="176" ht="15">
      <c r="E176" s="128"/>
    </row>
    <row r="177" spans="1:5" s="42" customFormat="1" ht="15">
      <c r="A177" s="41" t="s">
        <v>120</v>
      </c>
      <c r="B177" s="41"/>
      <c r="E177" s="133"/>
    </row>
    <row r="178" ht="15">
      <c r="E178" s="128"/>
    </row>
    <row r="179" spans="1:9" s="1" customFormat="1" ht="12.75">
      <c r="A179" s="11" t="s">
        <v>0</v>
      </c>
      <c r="B179" s="12" t="s">
        <v>113</v>
      </c>
      <c r="C179" s="13" t="s">
        <v>2</v>
      </c>
      <c r="D179" s="14">
        <v>1000</v>
      </c>
      <c r="E179" s="124" t="s">
        <v>3</v>
      </c>
      <c r="F179" s="15" t="s">
        <v>4</v>
      </c>
      <c r="G179" s="33"/>
      <c r="H179" s="2"/>
      <c r="I179" s="5"/>
    </row>
    <row r="180" spans="1:9" ht="15">
      <c r="A180" s="18">
        <v>16</v>
      </c>
      <c r="B180" s="19" t="s">
        <v>114</v>
      </c>
      <c r="C180" s="2" t="s">
        <v>5</v>
      </c>
      <c r="D180" s="20">
        <v>545</v>
      </c>
      <c r="E180" s="125"/>
      <c r="F180" s="21">
        <f>D182*E180</f>
        <v>0</v>
      </c>
      <c r="G180" s="34"/>
      <c r="H180" s="2"/>
      <c r="I180" s="23">
        <f>F180</f>
        <v>0</v>
      </c>
    </row>
    <row r="181" spans="1:9" ht="15">
      <c r="A181" s="24" t="s">
        <v>22</v>
      </c>
      <c r="B181" s="19" t="s">
        <v>115</v>
      </c>
      <c r="C181" s="2" t="s">
        <v>6</v>
      </c>
      <c r="D181" s="20">
        <v>1907</v>
      </c>
      <c r="E181" s="126" t="s">
        <v>7</v>
      </c>
      <c r="F181" s="25" t="s">
        <v>8</v>
      </c>
      <c r="G181" s="34"/>
      <c r="H181" s="2"/>
      <c r="I181" s="5"/>
    </row>
    <row r="182" spans="1:9" ht="15">
      <c r="A182" s="27">
        <v>1603131</v>
      </c>
      <c r="B182" s="28"/>
      <c r="C182" s="29" t="s">
        <v>9</v>
      </c>
      <c r="D182" s="30">
        <v>1</v>
      </c>
      <c r="E182" s="127">
        <v>21</v>
      </c>
      <c r="F182" s="31">
        <f>F180*(1+E182/100)</f>
        <v>0</v>
      </c>
      <c r="G182" s="35"/>
      <c r="H182" s="2"/>
      <c r="I182" s="5"/>
    </row>
    <row r="183" ht="15">
      <c r="E183" s="128"/>
    </row>
    <row r="184" spans="1:9" s="1" customFormat="1" ht="12.75">
      <c r="A184" s="11" t="s">
        <v>0</v>
      </c>
      <c r="B184" s="12"/>
      <c r="C184" s="13" t="s">
        <v>2</v>
      </c>
      <c r="D184" s="14">
        <v>1000</v>
      </c>
      <c r="E184" s="124" t="s">
        <v>3</v>
      </c>
      <c r="F184" s="15" t="s">
        <v>4</v>
      </c>
      <c r="G184" s="33"/>
      <c r="H184" s="2"/>
      <c r="I184" s="5"/>
    </row>
    <row r="185" spans="1:9" ht="15">
      <c r="A185" s="18">
        <v>17</v>
      </c>
      <c r="B185" s="19" t="s">
        <v>116</v>
      </c>
      <c r="C185" s="2" t="s">
        <v>5</v>
      </c>
      <c r="D185" s="20">
        <v>525</v>
      </c>
      <c r="E185" s="125"/>
      <c r="F185" s="21">
        <f>D187*E185</f>
        <v>0</v>
      </c>
      <c r="G185" s="34"/>
      <c r="H185" s="2"/>
      <c r="I185" s="23">
        <f>F185</f>
        <v>0</v>
      </c>
    </row>
    <row r="186" spans="1:9" ht="15">
      <c r="A186" s="24" t="s">
        <v>22</v>
      </c>
      <c r="B186" s="19" t="s">
        <v>115</v>
      </c>
      <c r="C186" s="2" t="s">
        <v>6</v>
      </c>
      <c r="D186" s="20">
        <v>1907</v>
      </c>
      <c r="E186" s="126" t="s">
        <v>7</v>
      </c>
      <c r="F186" s="25" t="s">
        <v>8</v>
      </c>
      <c r="G186" s="34"/>
      <c r="H186" s="2"/>
      <c r="I186" s="5"/>
    </row>
    <row r="187" spans="1:9" ht="15">
      <c r="A187" s="27">
        <v>1603005</v>
      </c>
      <c r="B187" s="28"/>
      <c r="C187" s="29" t="s">
        <v>9</v>
      </c>
      <c r="D187" s="30">
        <v>4</v>
      </c>
      <c r="E187" s="127">
        <v>21</v>
      </c>
      <c r="F187" s="31">
        <f>F185*(1+E187/100)</f>
        <v>0</v>
      </c>
      <c r="G187" s="35"/>
      <c r="H187" s="2"/>
      <c r="I187" s="5"/>
    </row>
    <row r="188" ht="15">
      <c r="E188" s="128"/>
    </row>
    <row r="189" spans="1:9" s="1" customFormat="1" ht="12.75">
      <c r="A189" s="11" t="s">
        <v>0</v>
      </c>
      <c r="B189" s="12"/>
      <c r="C189" s="13" t="s">
        <v>2</v>
      </c>
      <c r="D189" s="14">
        <v>500</v>
      </c>
      <c r="E189" s="124" t="s">
        <v>3</v>
      </c>
      <c r="F189" s="15" t="s">
        <v>4</v>
      </c>
      <c r="G189" s="33"/>
      <c r="H189" s="2"/>
      <c r="I189" s="5"/>
    </row>
    <row r="190" spans="1:9" ht="15">
      <c r="A190" s="18" t="s">
        <v>343</v>
      </c>
      <c r="B190" s="19" t="s">
        <v>116</v>
      </c>
      <c r="C190" s="2" t="s">
        <v>5</v>
      </c>
      <c r="D190" s="20">
        <v>525</v>
      </c>
      <c r="E190" s="125"/>
      <c r="F190" s="21">
        <f>D192*E190</f>
        <v>0</v>
      </c>
      <c r="G190" s="34"/>
      <c r="H190" s="2"/>
      <c r="I190" s="23">
        <f>F190</f>
        <v>0</v>
      </c>
    </row>
    <row r="191" spans="1:9" ht="15">
      <c r="A191" s="24" t="s">
        <v>22</v>
      </c>
      <c r="B191" s="19" t="s">
        <v>115</v>
      </c>
      <c r="C191" s="2" t="s">
        <v>6</v>
      </c>
      <c r="D191" s="20">
        <v>1907</v>
      </c>
      <c r="E191" s="126" t="s">
        <v>7</v>
      </c>
      <c r="F191" s="25" t="s">
        <v>8</v>
      </c>
      <c r="G191" s="34"/>
      <c r="H191" s="2"/>
      <c r="I191" s="5"/>
    </row>
    <row r="192" spans="1:9" ht="15">
      <c r="A192" s="27">
        <v>1603004</v>
      </c>
      <c r="B192" s="28"/>
      <c r="C192" s="29" t="s">
        <v>9</v>
      </c>
      <c r="D192" s="30">
        <v>1</v>
      </c>
      <c r="E192" s="127">
        <v>21</v>
      </c>
      <c r="F192" s="31">
        <f>F190*(1+E192/100)</f>
        <v>0</v>
      </c>
      <c r="G192" s="35"/>
      <c r="H192" s="2"/>
      <c r="I192" s="5"/>
    </row>
    <row r="193" ht="15">
      <c r="E193" s="128"/>
    </row>
    <row r="194" spans="1:9" s="1" customFormat="1" ht="12.75">
      <c r="A194" s="11" t="s">
        <v>0</v>
      </c>
      <c r="B194" s="12"/>
      <c r="C194" s="13" t="s">
        <v>2</v>
      </c>
      <c r="D194" s="14">
        <v>900</v>
      </c>
      <c r="E194" s="124" t="s">
        <v>3</v>
      </c>
      <c r="F194" s="15" t="s">
        <v>4</v>
      </c>
      <c r="G194" s="33"/>
      <c r="H194" s="2"/>
      <c r="I194" s="5"/>
    </row>
    <row r="195" spans="1:9" ht="15">
      <c r="A195" s="18">
        <v>18</v>
      </c>
      <c r="B195" s="19" t="s">
        <v>117</v>
      </c>
      <c r="C195" s="2" t="s">
        <v>5</v>
      </c>
      <c r="D195" s="20">
        <v>450</v>
      </c>
      <c r="E195" s="125"/>
      <c r="F195" s="21">
        <f>D197*E195</f>
        <v>0</v>
      </c>
      <c r="G195" s="34"/>
      <c r="H195" s="2"/>
      <c r="I195" s="23">
        <f>F195</f>
        <v>0</v>
      </c>
    </row>
    <row r="196" spans="1:9" ht="15">
      <c r="A196" s="24" t="s">
        <v>22</v>
      </c>
      <c r="B196" s="19" t="s">
        <v>118</v>
      </c>
      <c r="C196" s="2" t="s">
        <v>6</v>
      </c>
      <c r="D196" s="20">
        <v>2000</v>
      </c>
      <c r="E196" s="126" t="s">
        <v>7</v>
      </c>
      <c r="F196" s="25" t="s">
        <v>8</v>
      </c>
      <c r="G196" s="34"/>
      <c r="H196" s="2"/>
      <c r="I196" s="5"/>
    </row>
    <row r="197" spans="1:9" ht="15">
      <c r="A197" s="27"/>
      <c r="B197" s="28" t="s">
        <v>119</v>
      </c>
      <c r="C197" s="29" t="s">
        <v>9</v>
      </c>
      <c r="D197" s="30">
        <v>3</v>
      </c>
      <c r="E197" s="127">
        <v>21</v>
      </c>
      <c r="F197" s="31">
        <f>F195*(1+E197/100)</f>
        <v>0</v>
      </c>
      <c r="G197" s="35"/>
      <c r="H197" s="2"/>
      <c r="I197" s="5"/>
    </row>
    <row r="198" ht="15">
      <c r="E198" s="128"/>
    </row>
    <row r="199" ht="15">
      <c r="E199" s="128"/>
    </row>
    <row r="200" spans="1:5" s="42" customFormat="1" ht="15">
      <c r="A200" s="41" t="s">
        <v>290</v>
      </c>
      <c r="B200" s="41"/>
      <c r="E200" s="133"/>
    </row>
    <row r="201" s="1" customFormat="1" ht="12.75">
      <c r="E201" s="129"/>
    </row>
    <row r="202" spans="1:9" ht="15">
      <c r="A202" s="17" t="s">
        <v>0</v>
      </c>
      <c r="B202" s="12" t="s">
        <v>291</v>
      </c>
      <c r="C202" s="13" t="s">
        <v>294</v>
      </c>
      <c r="D202" s="14">
        <v>2000</v>
      </c>
      <c r="E202" s="124" t="s">
        <v>3</v>
      </c>
      <c r="F202" s="15" t="s">
        <v>4</v>
      </c>
      <c r="G202" s="33"/>
      <c r="H202" s="2"/>
      <c r="I202" s="5"/>
    </row>
    <row r="203" spans="1:9" ht="15">
      <c r="A203" s="50">
        <v>19</v>
      </c>
      <c r="B203" s="19" t="s">
        <v>292</v>
      </c>
      <c r="C203" s="2" t="s">
        <v>295</v>
      </c>
      <c r="D203" s="20">
        <v>1200</v>
      </c>
      <c r="E203" s="125"/>
      <c r="F203" s="21">
        <f>D205*E203</f>
        <v>0</v>
      </c>
      <c r="G203" s="34"/>
      <c r="H203" s="2"/>
      <c r="I203" s="23">
        <f>F203</f>
        <v>0</v>
      </c>
    </row>
    <row r="204" spans="1:9" ht="15">
      <c r="A204" s="26" t="s">
        <v>22</v>
      </c>
      <c r="B204" s="19" t="s">
        <v>293</v>
      </c>
      <c r="C204" s="2"/>
      <c r="D204" s="20"/>
      <c r="E204" s="126" t="s">
        <v>7</v>
      </c>
      <c r="F204" s="25" t="s">
        <v>8</v>
      </c>
      <c r="G204" s="34"/>
      <c r="H204" s="2"/>
      <c r="I204" s="5"/>
    </row>
    <row r="205" spans="1:9" ht="15">
      <c r="A205" s="52"/>
      <c r="B205" s="28" t="s">
        <v>314</v>
      </c>
      <c r="C205" s="29" t="s">
        <v>9</v>
      </c>
      <c r="D205" s="30">
        <v>1</v>
      </c>
      <c r="E205" s="127">
        <v>21</v>
      </c>
      <c r="F205" s="31">
        <f>F203*(1+E205/100)</f>
        <v>0</v>
      </c>
      <c r="G205" s="35"/>
      <c r="H205" s="2"/>
      <c r="I205" s="5"/>
    </row>
    <row r="206" spans="1:9" ht="15">
      <c r="A206" s="2"/>
      <c r="B206" s="37"/>
      <c r="C206" s="2"/>
      <c r="D206" s="3"/>
      <c r="E206" s="130"/>
      <c r="F206" s="4"/>
      <c r="G206" s="2"/>
      <c r="H206" s="2"/>
      <c r="I206" s="5"/>
    </row>
    <row r="207" spans="1:5" s="68" customFormat="1" ht="12.75">
      <c r="A207" s="67" t="s">
        <v>296</v>
      </c>
      <c r="E207" s="134"/>
    </row>
    <row r="208" ht="15">
      <c r="E208" s="128"/>
    </row>
    <row r="209" spans="1:9" ht="15">
      <c r="A209" s="11" t="s">
        <v>0</v>
      </c>
      <c r="B209" s="12"/>
      <c r="C209" s="13" t="s">
        <v>2</v>
      </c>
      <c r="D209" s="14">
        <v>1450</v>
      </c>
      <c r="E209" s="124" t="s">
        <v>3</v>
      </c>
      <c r="F209" s="15" t="s">
        <v>4</v>
      </c>
      <c r="G209" s="33"/>
      <c r="H209" s="2"/>
      <c r="I209" s="5"/>
    </row>
    <row r="210" spans="1:9" ht="15">
      <c r="A210" s="18">
        <v>20</v>
      </c>
      <c r="B210" s="19" t="s">
        <v>196</v>
      </c>
      <c r="C210" s="2" t="s">
        <v>5</v>
      </c>
      <c r="D210" s="20">
        <v>300</v>
      </c>
      <c r="E210" s="125"/>
      <c r="F210" s="21">
        <f>D212*E210</f>
        <v>0</v>
      </c>
      <c r="G210" s="34"/>
      <c r="H210" s="2"/>
      <c r="I210" s="23">
        <f>F210</f>
        <v>0</v>
      </c>
    </row>
    <row r="211" spans="1:9" ht="15">
      <c r="A211" s="24" t="s">
        <v>22</v>
      </c>
      <c r="B211" s="19" t="s">
        <v>298</v>
      </c>
      <c r="C211" s="2" t="s">
        <v>6</v>
      </c>
      <c r="D211" s="20">
        <v>850</v>
      </c>
      <c r="E211" s="126" t="s">
        <v>7</v>
      </c>
      <c r="F211" s="25" t="s">
        <v>8</v>
      </c>
      <c r="G211" s="34"/>
      <c r="H211" s="2"/>
      <c r="I211" s="5"/>
    </row>
    <row r="212" spans="1:9" ht="15">
      <c r="A212" s="27" t="s">
        <v>297</v>
      </c>
      <c r="B212" s="28"/>
      <c r="C212" s="29" t="s">
        <v>9</v>
      </c>
      <c r="D212" s="30">
        <v>1</v>
      </c>
      <c r="E212" s="127">
        <v>21</v>
      </c>
      <c r="F212" s="31">
        <f>F210*(1+E212/100)</f>
        <v>0</v>
      </c>
      <c r="G212" s="35"/>
      <c r="H212" s="2"/>
      <c r="I212" s="5"/>
    </row>
    <row r="213" ht="15">
      <c r="E213" s="128"/>
    </row>
    <row r="214" spans="1:5" s="42" customFormat="1" ht="15">
      <c r="A214" s="41" t="s">
        <v>127</v>
      </c>
      <c r="B214" s="41"/>
      <c r="E214" s="133"/>
    </row>
    <row r="215" ht="15">
      <c r="E215" s="128"/>
    </row>
    <row r="216" spans="1:9" s="1" customFormat="1" ht="13.5">
      <c r="A216" s="11" t="s">
        <v>0</v>
      </c>
      <c r="B216" s="12" t="s">
        <v>127</v>
      </c>
      <c r="C216" s="13" t="s">
        <v>2</v>
      </c>
      <c r="D216" s="14">
        <v>750</v>
      </c>
      <c r="E216" s="124" t="s">
        <v>3</v>
      </c>
      <c r="F216" s="15" t="s">
        <v>4</v>
      </c>
      <c r="G216" s="33"/>
      <c r="H216" s="2"/>
      <c r="I216" s="5"/>
    </row>
    <row r="217" spans="1:9" ht="15">
      <c r="A217" s="18">
        <v>21</v>
      </c>
      <c r="B217" s="19" t="s">
        <v>128</v>
      </c>
      <c r="C217" s="2" t="s">
        <v>5</v>
      </c>
      <c r="D217" s="20">
        <v>700</v>
      </c>
      <c r="E217" s="125"/>
      <c r="F217" s="21">
        <f>D219*E217</f>
        <v>0</v>
      </c>
      <c r="G217" s="34"/>
      <c r="H217" s="2"/>
      <c r="I217" s="23">
        <f>F217</f>
        <v>0</v>
      </c>
    </row>
    <row r="218" spans="1:9" ht="15">
      <c r="A218" s="24" t="s">
        <v>22</v>
      </c>
      <c r="B218" s="19" t="s">
        <v>129</v>
      </c>
      <c r="C218" s="2"/>
      <c r="D218" s="20"/>
      <c r="E218" s="126" t="s">
        <v>7</v>
      </c>
      <c r="F218" s="25" t="s">
        <v>8</v>
      </c>
      <c r="G218" s="34"/>
      <c r="H218" s="2"/>
      <c r="I218" s="5"/>
    </row>
    <row r="219" spans="1:9" ht="15">
      <c r="A219" s="27"/>
      <c r="B219" s="28"/>
      <c r="C219" s="29" t="s">
        <v>9</v>
      </c>
      <c r="D219" s="30">
        <v>1</v>
      </c>
      <c r="E219" s="127">
        <v>21</v>
      </c>
      <c r="F219" s="31">
        <f>F217*(1+E219/100)</f>
        <v>0</v>
      </c>
      <c r="G219" s="35"/>
      <c r="H219" s="2"/>
      <c r="I219" s="5"/>
    </row>
    <row r="220" ht="15">
      <c r="E220" s="128"/>
    </row>
    <row r="221" ht="15.75" thickBot="1">
      <c r="E221" s="128"/>
    </row>
    <row r="222" spans="1:7" ht="15">
      <c r="A222" s="59"/>
      <c r="B222" s="59"/>
      <c r="C222" s="59"/>
      <c r="D222" s="59"/>
      <c r="E222" s="135"/>
      <c r="F222" s="59"/>
      <c r="G222" s="59"/>
    </row>
    <row r="223" ht="15">
      <c r="E223" s="128"/>
    </row>
    <row r="224" spans="2:8" ht="15">
      <c r="B224" s="53" t="s">
        <v>130</v>
      </c>
      <c r="C224" s="150">
        <f>SUM(I6:I220)</f>
        <v>0</v>
      </c>
      <c r="D224" s="150"/>
      <c r="E224" s="150"/>
      <c r="F224" s="53"/>
      <c r="G224" s="53"/>
      <c r="H224" s="53"/>
    </row>
    <row r="225" spans="2:8" ht="15.75" thickBot="1">
      <c r="B225" s="54" t="s">
        <v>131</v>
      </c>
      <c r="C225" s="151"/>
      <c r="D225" s="151"/>
      <c r="E225" s="151"/>
      <c r="F225" s="53"/>
      <c r="G225" s="53"/>
      <c r="H225" s="53"/>
    </row>
    <row r="226" spans="2:8" ht="18.75">
      <c r="B226" s="55" t="s">
        <v>132</v>
      </c>
      <c r="C226" s="147">
        <f>SUM(C224:E225)</f>
        <v>0</v>
      </c>
      <c r="D226" s="147"/>
      <c r="E226" s="147"/>
      <c r="F226" s="56"/>
      <c r="G226" s="56"/>
      <c r="H226" s="56"/>
    </row>
    <row r="227" spans="2:8" ht="18.75">
      <c r="B227" s="55" t="s">
        <v>133</v>
      </c>
      <c r="C227" s="147">
        <f>C226*1.21</f>
        <v>0</v>
      </c>
      <c r="D227" s="147"/>
      <c r="E227" s="147"/>
      <c r="F227" s="56"/>
      <c r="G227" s="56"/>
      <c r="H227" s="56"/>
    </row>
    <row r="228" spans="2:8" ht="15">
      <c r="B228" s="53"/>
      <c r="C228" s="53"/>
      <c r="D228" s="53"/>
      <c r="E228" s="53"/>
      <c r="F228" s="53"/>
      <c r="G228" s="53"/>
      <c r="H228" s="53"/>
    </row>
    <row r="229" spans="2:8" ht="15">
      <c r="B229" s="57"/>
      <c r="C229" s="57"/>
      <c r="D229" s="57"/>
      <c r="E229" s="57"/>
      <c r="F229" s="57"/>
      <c r="G229" s="57"/>
      <c r="H229" s="57"/>
    </row>
    <row r="230" spans="2:8" ht="15">
      <c r="B230" s="57"/>
      <c r="C230" s="57"/>
      <c r="D230" s="57"/>
      <c r="E230" s="57"/>
      <c r="F230" s="57"/>
      <c r="G230" s="57"/>
      <c r="H230" s="57"/>
    </row>
    <row r="231" spans="1:8" ht="15">
      <c r="A231" s="53"/>
      <c r="B231" s="58"/>
      <c r="C231" s="53"/>
      <c r="D231" s="53"/>
      <c r="E231" s="53"/>
      <c r="F231" s="53"/>
      <c r="G231" s="53"/>
      <c r="H231" s="53"/>
    </row>
  </sheetData>
  <mergeCells count="6">
    <mergeCell ref="C227:E227"/>
    <mergeCell ref="B143:C143"/>
    <mergeCell ref="B172:C172"/>
    <mergeCell ref="C224:E224"/>
    <mergeCell ref="C225:E225"/>
    <mergeCell ref="C226:E226"/>
  </mergeCells>
  <printOptions/>
  <pageMargins left="0.7" right="0.7" top="1.228125" bottom="0.787401575" header="0.3" footer="0.3"/>
  <pageSetup horizontalDpi="600" verticalDpi="600" orientation="portrait" paperSize="9" scale="76" r:id="rId2"/>
  <rowBreaks count="3" manualBreakCount="3">
    <brk id="116" max="16383" man="1"/>
    <brk id="174" max="16383" man="1"/>
    <brk id="228" max="16383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I52"/>
  <sheetViews>
    <sheetView workbookViewId="0" topLeftCell="A11">
      <selection activeCell="F15" sqref="F15"/>
    </sheetView>
  </sheetViews>
  <sheetFormatPr defaultColWidth="9.140625" defaultRowHeight="15"/>
  <cols>
    <col min="1" max="1" width="10.421875" style="0" customWidth="1"/>
    <col min="2" max="2" width="33.140625" style="0" customWidth="1"/>
    <col min="3" max="3" width="16.140625" style="0" customWidth="1"/>
    <col min="4" max="4" width="9.00390625" style="0" customWidth="1"/>
    <col min="5" max="5" width="9.57421875" style="0" customWidth="1"/>
    <col min="6" max="6" width="15.421875" style="0" customWidth="1"/>
    <col min="7" max="7" width="11.140625" style="0" customWidth="1"/>
    <col min="9" max="9" width="9.140625" style="0" hidden="1" customWidth="1"/>
  </cols>
  <sheetData>
    <row r="2" spans="1:7" s="6" customFormat="1" ht="20.1" customHeight="1">
      <c r="A2" s="7" t="s">
        <v>403</v>
      </c>
      <c r="B2" s="8"/>
      <c r="C2" s="9"/>
      <c r="D2" s="9"/>
      <c r="E2" s="9"/>
      <c r="F2" s="9"/>
      <c r="G2" s="9"/>
    </row>
    <row r="3" s="1" customFormat="1" ht="13.5">
      <c r="A3" s="10"/>
    </row>
    <row r="5" spans="1:2" s="39" customFormat="1" ht="15">
      <c r="A5" s="38" t="s">
        <v>340</v>
      </c>
      <c r="B5" s="38"/>
    </row>
    <row r="6" spans="1:2" s="6" customFormat="1" ht="15">
      <c r="A6" s="40"/>
      <c r="B6" s="40"/>
    </row>
    <row r="7" spans="1:9" ht="15">
      <c r="A7" s="17" t="s">
        <v>0</v>
      </c>
      <c r="B7" s="12"/>
      <c r="C7" s="13" t="s">
        <v>2</v>
      </c>
      <c r="D7" s="14">
        <v>1700</v>
      </c>
      <c r="E7" s="124" t="s">
        <v>3</v>
      </c>
      <c r="F7" s="15" t="s">
        <v>4</v>
      </c>
      <c r="G7" s="33"/>
      <c r="H7" s="2"/>
      <c r="I7" s="60"/>
    </row>
    <row r="8" spans="1:9" ht="15">
      <c r="A8" s="50">
        <v>1</v>
      </c>
      <c r="B8" s="19" t="s">
        <v>146</v>
      </c>
      <c r="C8" s="2" t="s">
        <v>6</v>
      </c>
      <c r="D8" s="20">
        <v>750</v>
      </c>
      <c r="E8" s="125"/>
      <c r="F8" s="21">
        <f>D10*E8</f>
        <v>0</v>
      </c>
      <c r="G8" s="34"/>
      <c r="H8" s="2"/>
      <c r="I8" s="61">
        <f>F8</f>
        <v>0</v>
      </c>
    </row>
    <row r="9" spans="1:9" ht="15">
      <c r="A9" s="26" t="s">
        <v>22</v>
      </c>
      <c r="B9" s="19" t="s">
        <v>147</v>
      </c>
      <c r="C9" s="2" t="s">
        <v>5</v>
      </c>
      <c r="D9" s="20">
        <v>750</v>
      </c>
      <c r="E9" s="126" t="s">
        <v>7</v>
      </c>
      <c r="F9" s="25" t="s">
        <v>8</v>
      </c>
      <c r="G9" s="34"/>
      <c r="H9" s="2"/>
      <c r="I9" s="60"/>
    </row>
    <row r="10" spans="1:9" ht="15">
      <c r="A10" s="52" t="s">
        <v>148</v>
      </c>
      <c r="B10" s="28" t="s">
        <v>341</v>
      </c>
      <c r="C10" s="29" t="s">
        <v>9</v>
      </c>
      <c r="D10" s="30">
        <v>1</v>
      </c>
      <c r="E10" s="127">
        <v>21</v>
      </c>
      <c r="F10" s="31">
        <f>F8*(1+E10/100)</f>
        <v>0</v>
      </c>
      <c r="G10" s="35"/>
      <c r="H10" s="2"/>
      <c r="I10" s="60"/>
    </row>
    <row r="11" spans="1:5" s="6" customFormat="1" ht="15">
      <c r="A11" s="40"/>
      <c r="B11" s="40"/>
      <c r="E11" s="132"/>
    </row>
    <row r="12" spans="1:9" ht="15">
      <c r="A12" s="17" t="s">
        <v>0</v>
      </c>
      <c r="B12" s="12"/>
      <c r="C12" s="13" t="s">
        <v>2</v>
      </c>
      <c r="D12" s="14">
        <v>500</v>
      </c>
      <c r="E12" s="124" t="s">
        <v>3</v>
      </c>
      <c r="F12" s="15" t="s">
        <v>4</v>
      </c>
      <c r="G12" s="33"/>
      <c r="H12" s="2"/>
      <c r="I12" s="60"/>
    </row>
    <row r="13" spans="1:9" ht="15">
      <c r="A13" s="50">
        <v>2</v>
      </c>
      <c r="B13" s="19" t="s">
        <v>253</v>
      </c>
      <c r="C13" s="2" t="s">
        <v>6</v>
      </c>
      <c r="D13" s="20">
        <v>600</v>
      </c>
      <c r="E13" s="125"/>
      <c r="F13" s="21">
        <f>D15*E13</f>
        <v>0</v>
      </c>
      <c r="G13" s="34"/>
      <c r="H13" s="2"/>
      <c r="I13" s="61">
        <f>F13</f>
        <v>0</v>
      </c>
    </row>
    <row r="14" spans="1:9" ht="15">
      <c r="A14" s="26" t="s">
        <v>22</v>
      </c>
      <c r="B14" s="19" t="s">
        <v>254</v>
      </c>
      <c r="C14" s="2" t="s">
        <v>5</v>
      </c>
      <c r="D14" s="20">
        <v>500</v>
      </c>
      <c r="E14" s="126" t="s">
        <v>7</v>
      </c>
      <c r="F14" s="25" t="s">
        <v>8</v>
      </c>
      <c r="G14" s="34"/>
      <c r="H14" s="2"/>
      <c r="I14" s="60"/>
    </row>
    <row r="15" spans="1:9" ht="15">
      <c r="A15" s="52" t="s">
        <v>255</v>
      </c>
      <c r="B15" s="28"/>
      <c r="C15" s="29" t="s">
        <v>9</v>
      </c>
      <c r="D15" s="30">
        <v>1</v>
      </c>
      <c r="E15" s="127">
        <v>21</v>
      </c>
      <c r="F15" s="31">
        <f>F13*(1+E15/100)</f>
        <v>0</v>
      </c>
      <c r="G15" s="35"/>
      <c r="H15" s="2"/>
      <c r="I15" s="60"/>
    </row>
    <row r="16" spans="1:5" s="6" customFormat="1" ht="15">
      <c r="A16" s="40"/>
      <c r="B16" s="40"/>
      <c r="E16" s="132"/>
    </row>
    <row r="17" spans="1:9" ht="15">
      <c r="A17" s="17" t="s">
        <v>0</v>
      </c>
      <c r="B17" s="12"/>
      <c r="C17" s="13" t="s">
        <v>2</v>
      </c>
      <c r="D17" s="14"/>
      <c r="E17" s="124" t="s">
        <v>3</v>
      </c>
      <c r="F17" s="15" t="s">
        <v>4</v>
      </c>
      <c r="G17" s="33"/>
      <c r="H17" s="2"/>
      <c r="I17" s="5"/>
    </row>
    <row r="18" spans="1:9" ht="15">
      <c r="A18" s="50">
        <v>3</v>
      </c>
      <c r="B18" s="19" t="s">
        <v>149</v>
      </c>
      <c r="C18" s="2" t="s">
        <v>6</v>
      </c>
      <c r="D18" s="20"/>
      <c r="E18" s="125"/>
      <c r="F18" s="21">
        <f>D20*E18</f>
        <v>0</v>
      </c>
      <c r="G18" s="34"/>
      <c r="H18" s="2"/>
      <c r="I18" s="23">
        <f>F18</f>
        <v>0</v>
      </c>
    </row>
    <row r="19" spans="1:9" ht="15">
      <c r="A19" s="26" t="s">
        <v>22</v>
      </c>
      <c r="B19" s="62" t="s">
        <v>150</v>
      </c>
      <c r="C19" s="2" t="s">
        <v>5</v>
      </c>
      <c r="D19" s="20"/>
      <c r="E19" s="126" t="s">
        <v>7</v>
      </c>
      <c r="F19" s="25" t="s">
        <v>8</v>
      </c>
      <c r="G19" s="34"/>
      <c r="H19" s="2"/>
      <c r="I19" s="5"/>
    </row>
    <row r="20" spans="1:9" ht="15">
      <c r="A20" s="52"/>
      <c r="B20" s="28"/>
      <c r="C20" s="29" t="s">
        <v>9</v>
      </c>
      <c r="D20" s="30">
        <v>1</v>
      </c>
      <c r="E20" s="127">
        <v>21</v>
      </c>
      <c r="F20" s="31">
        <f>F18*(1+E20/100)</f>
        <v>0</v>
      </c>
      <c r="G20" s="35"/>
      <c r="H20" s="2"/>
      <c r="I20" s="5"/>
    </row>
    <row r="21" spans="1:9" ht="15">
      <c r="A21" s="2"/>
      <c r="B21" s="37"/>
      <c r="C21" s="2"/>
      <c r="D21" s="3"/>
      <c r="E21" s="130"/>
      <c r="F21" s="4"/>
      <c r="G21" s="2"/>
      <c r="H21" s="2"/>
      <c r="I21" s="5"/>
    </row>
    <row r="22" spans="1:9" ht="15">
      <c r="A22" s="11" t="s">
        <v>0</v>
      </c>
      <c r="B22" s="12"/>
      <c r="C22" s="13" t="s">
        <v>2</v>
      </c>
      <c r="D22" s="14"/>
      <c r="E22" s="124" t="s">
        <v>3</v>
      </c>
      <c r="F22" s="15" t="s">
        <v>4</v>
      </c>
      <c r="G22" s="33"/>
      <c r="H22" s="2"/>
      <c r="I22" s="5"/>
    </row>
    <row r="23" spans="1:9" ht="15">
      <c r="A23" s="18">
        <v>4</v>
      </c>
      <c r="B23" s="19" t="s">
        <v>57</v>
      </c>
      <c r="C23" s="2" t="s">
        <v>5</v>
      </c>
      <c r="D23" s="20"/>
      <c r="E23" s="125"/>
      <c r="F23" s="21">
        <f>D25*E23</f>
        <v>0</v>
      </c>
      <c r="G23" s="34"/>
      <c r="H23" s="2"/>
      <c r="I23" s="23">
        <f>F23</f>
        <v>0</v>
      </c>
    </row>
    <row r="24" spans="1:9" ht="15">
      <c r="A24" s="24" t="s">
        <v>22</v>
      </c>
      <c r="B24" s="19" t="s">
        <v>58</v>
      </c>
      <c r="C24" s="2" t="s">
        <v>6</v>
      </c>
      <c r="D24" s="20" t="s">
        <v>62</v>
      </c>
      <c r="E24" s="126" t="s">
        <v>7</v>
      </c>
      <c r="F24" s="25" t="s">
        <v>8</v>
      </c>
      <c r="G24" s="34"/>
      <c r="H24" s="2"/>
      <c r="I24" s="5"/>
    </row>
    <row r="25" spans="1:9" ht="15">
      <c r="A25" s="27">
        <v>1530001</v>
      </c>
      <c r="B25" s="28" t="s">
        <v>61</v>
      </c>
      <c r="C25" s="29" t="s">
        <v>9</v>
      </c>
      <c r="D25" s="30">
        <v>1</v>
      </c>
      <c r="E25" s="127">
        <v>21</v>
      </c>
      <c r="F25" s="31">
        <f>F23*(1+E25/100)</f>
        <v>0</v>
      </c>
      <c r="G25" s="35"/>
      <c r="H25" s="2"/>
      <c r="I25" s="5"/>
    </row>
    <row r="26" spans="1:5" s="6" customFormat="1" ht="13.5" customHeight="1">
      <c r="A26" s="40"/>
      <c r="B26" s="40"/>
      <c r="E26" s="132"/>
    </row>
    <row r="27" ht="15">
      <c r="E27" s="128"/>
    </row>
    <row r="28" spans="1:5" s="42" customFormat="1" ht="15">
      <c r="A28" s="41" t="s">
        <v>342</v>
      </c>
      <c r="B28" s="41"/>
      <c r="E28" s="133"/>
    </row>
    <row r="29" ht="15">
      <c r="E29" s="128"/>
    </row>
    <row r="30" spans="1:9" s="1" customFormat="1" ht="12.75">
      <c r="A30" s="11" t="s">
        <v>0</v>
      </c>
      <c r="B30" s="12"/>
      <c r="C30" s="13" t="s">
        <v>2</v>
      </c>
      <c r="D30" s="14">
        <v>1000</v>
      </c>
      <c r="E30" s="124" t="s">
        <v>3</v>
      </c>
      <c r="F30" s="15" t="s">
        <v>4</v>
      </c>
      <c r="G30" s="33"/>
      <c r="H30" s="2"/>
      <c r="I30" s="5"/>
    </row>
    <row r="31" spans="1:9" ht="15">
      <c r="A31" s="18">
        <v>5</v>
      </c>
      <c r="B31" s="19" t="s">
        <v>117</v>
      </c>
      <c r="C31" s="2" t="s">
        <v>5</v>
      </c>
      <c r="D31" s="20">
        <v>450</v>
      </c>
      <c r="E31" s="125"/>
      <c r="F31" s="21">
        <f>D33*E31</f>
        <v>0</v>
      </c>
      <c r="G31" s="34"/>
      <c r="H31" s="2"/>
      <c r="I31" s="23">
        <f>F31</f>
        <v>0</v>
      </c>
    </row>
    <row r="32" spans="1:9" ht="15">
      <c r="A32" s="24" t="s">
        <v>22</v>
      </c>
      <c r="B32" s="19" t="s">
        <v>118</v>
      </c>
      <c r="C32" s="2" t="s">
        <v>6</v>
      </c>
      <c r="D32" s="20">
        <v>2000</v>
      </c>
      <c r="E32" s="126" t="s">
        <v>7</v>
      </c>
      <c r="F32" s="25" t="s">
        <v>8</v>
      </c>
      <c r="G32" s="34"/>
      <c r="H32" s="2"/>
      <c r="I32" s="5"/>
    </row>
    <row r="33" spans="1:9" ht="15">
      <c r="A33" s="27"/>
      <c r="B33" s="28" t="s">
        <v>119</v>
      </c>
      <c r="C33" s="29" t="s">
        <v>9</v>
      </c>
      <c r="D33" s="30">
        <v>7</v>
      </c>
      <c r="E33" s="127">
        <v>21</v>
      </c>
      <c r="F33" s="31">
        <f>F31*(1+E33/100)</f>
        <v>0</v>
      </c>
      <c r="G33" s="35"/>
      <c r="H33" s="2"/>
      <c r="I33" s="5"/>
    </row>
    <row r="34" ht="15">
      <c r="E34" s="128"/>
    </row>
    <row r="35" spans="1:9" s="1" customFormat="1" ht="12.75">
      <c r="A35" s="11" t="s">
        <v>0</v>
      </c>
      <c r="B35" s="12"/>
      <c r="C35" s="13" t="s">
        <v>2</v>
      </c>
      <c r="D35" s="14">
        <v>700</v>
      </c>
      <c r="E35" s="124" t="s">
        <v>3</v>
      </c>
      <c r="F35" s="15" t="s">
        <v>4</v>
      </c>
      <c r="G35" s="33"/>
      <c r="H35" s="2"/>
      <c r="I35" s="5"/>
    </row>
    <row r="36" spans="1:9" ht="15">
      <c r="A36" s="18">
        <v>6</v>
      </c>
      <c r="B36" s="19" t="s">
        <v>117</v>
      </c>
      <c r="C36" s="2" t="s">
        <v>5</v>
      </c>
      <c r="D36" s="20">
        <v>450</v>
      </c>
      <c r="E36" s="125"/>
      <c r="F36" s="21">
        <f>D38*E36</f>
        <v>0</v>
      </c>
      <c r="G36" s="34"/>
      <c r="H36" s="2"/>
      <c r="I36" s="23">
        <f>F36</f>
        <v>0</v>
      </c>
    </row>
    <row r="37" spans="1:9" ht="15">
      <c r="A37" s="24" t="s">
        <v>22</v>
      </c>
      <c r="B37" s="19" t="s">
        <v>118</v>
      </c>
      <c r="C37" s="2" t="s">
        <v>6</v>
      </c>
      <c r="D37" s="20">
        <v>2000</v>
      </c>
      <c r="E37" s="126" t="s">
        <v>7</v>
      </c>
      <c r="F37" s="25" t="s">
        <v>8</v>
      </c>
      <c r="G37" s="34"/>
      <c r="H37" s="2"/>
      <c r="I37" s="5"/>
    </row>
    <row r="38" spans="1:9" ht="15">
      <c r="A38" s="27"/>
      <c r="B38" s="28" t="s">
        <v>119</v>
      </c>
      <c r="C38" s="29" t="s">
        <v>9</v>
      </c>
      <c r="D38" s="30">
        <v>1</v>
      </c>
      <c r="E38" s="127">
        <v>21</v>
      </c>
      <c r="F38" s="31">
        <f>F36*(1+E38/100)</f>
        <v>0</v>
      </c>
      <c r="G38" s="35"/>
      <c r="H38" s="2"/>
      <c r="I38" s="5"/>
    </row>
    <row r="39" ht="15">
      <c r="E39" s="128"/>
    </row>
    <row r="40" ht="15">
      <c r="E40" s="128"/>
    </row>
    <row r="41" ht="15">
      <c r="E41" s="128"/>
    </row>
    <row r="42" ht="15.75" thickBot="1">
      <c r="E42" s="128"/>
    </row>
    <row r="43" spans="1:7" ht="15">
      <c r="A43" s="59"/>
      <c r="B43" s="59"/>
      <c r="C43" s="59"/>
      <c r="D43" s="59"/>
      <c r="E43" s="135"/>
      <c r="F43" s="59"/>
      <c r="G43" s="59"/>
    </row>
    <row r="44" ht="15">
      <c r="E44" s="128"/>
    </row>
    <row r="45" spans="2:8" ht="15">
      <c r="B45" s="53" t="s">
        <v>130</v>
      </c>
      <c r="C45" s="150">
        <f>SUM(I4:I41)</f>
        <v>0</v>
      </c>
      <c r="D45" s="150"/>
      <c r="E45" s="150"/>
      <c r="F45" s="53"/>
      <c r="G45" s="53"/>
      <c r="H45" s="53"/>
    </row>
    <row r="46" spans="2:8" ht="15.75" thickBot="1">
      <c r="B46" s="54" t="s">
        <v>131</v>
      </c>
      <c r="C46" s="151"/>
      <c r="D46" s="151"/>
      <c r="E46" s="151"/>
      <c r="F46" s="53"/>
      <c r="G46" s="53"/>
      <c r="H46" s="53"/>
    </row>
    <row r="47" spans="2:8" ht="18.75">
      <c r="B47" s="55" t="s">
        <v>132</v>
      </c>
      <c r="C47" s="147">
        <f>SUM(C45:E46)</f>
        <v>0</v>
      </c>
      <c r="D47" s="147"/>
      <c r="E47" s="147"/>
      <c r="F47" s="56"/>
      <c r="G47" s="56"/>
      <c r="H47" s="56"/>
    </row>
    <row r="48" spans="2:8" ht="18.75">
      <c r="B48" s="55" t="s">
        <v>133</v>
      </c>
      <c r="C48" s="147">
        <f>C47*1.21</f>
        <v>0</v>
      </c>
      <c r="D48" s="147"/>
      <c r="E48" s="147"/>
      <c r="F48" s="56"/>
      <c r="G48" s="56"/>
      <c r="H48" s="56"/>
    </row>
    <row r="49" spans="2:8" ht="15">
      <c r="B49" s="53"/>
      <c r="C49" s="53"/>
      <c r="D49" s="53"/>
      <c r="E49" s="53"/>
      <c r="F49" s="53"/>
      <c r="G49" s="53"/>
      <c r="H49" s="53"/>
    </row>
    <row r="50" spans="2:8" ht="15">
      <c r="B50" s="57"/>
      <c r="C50" s="57"/>
      <c r="D50" s="57"/>
      <c r="E50" s="57"/>
      <c r="F50" s="57"/>
      <c r="G50" s="57"/>
      <c r="H50" s="57"/>
    </row>
    <row r="51" spans="2:8" ht="15">
      <c r="B51" s="57"/>
      <c r="C51" s="57"/>
      <c r="D51" s="57"/>
      <c r="E51" s="57"/>
      <c r="F51" s="57"/>
      <c r="G51" s="57"/>
      <c r="H51" s="57"/>
    </row>
    <row r="52" spans="1:8" ht="15">
      <c r="A52" s="53"/>
      <c r="B52" s="58"/>
      <c r="C52" s="53"/>
      <c r="D52" s="53"/>
      <c r="E52" s="53"/>
      <c r="F52" s="53"/>
      <c r="G52" s="53"/>
      <c r="H52" s="53"/>
    </row>
  </sheetData>
  <mergeCells count="4">
    <mergeCell ref="C45:E45"/>
    <mergeCell ref="C46:E46"/>
    <mergeCell ref="C47:E47"/>
    <mergeCell ref="C48:E48"/>
  </mergeCells>
  <printOptions/>
  <pageMargins left="0.7" right="0.7" top="1.228125" bottom="0.787401575" header="0.3" footer="0.3"/>
  <pageSetup horizontalDpi="600" verticalDpi="600" orientation="portrait" paperSize="9" scale="83" r:id="rId2"/>
  <rowBreaks count="1" manualBreakCount="1">
    <brk id="49" max="16383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G31"/>
  <sheetViews>
    <sheetView workbookViewId="0" topLeftCell="A1">
      <selection activeCell="D5" sqref="D5"/>
    </sheetView>
  </sheetViews>
  <sheetFormatPr defaultColWidth="9.140625" defaultRowHeight="15"/>
  <cols>
    <col min="1" max="1" width="7.8515625" style="0" customWidth="1"/>
    <col min="2" max="2" width="29.00390625" style="0" customWidth="1"/>
    <col min="3" max="3" width="12.421875" style="0" customWidth="1"/>
    <col min="4" max="4" width="9.00390625" style="0" customWidth="1"/>
    <col min="5" max="5" width="9.57421875" style="0" customWidth="1"/>
    <col min="6" max="6" width="15.421875" style="0" customWidth="1"/>
    <col min="7" max="7" width="11.140625" style="0" customWidth="1"/>
  </cols>
  <sheetData>
    <row r="2" spans="1:7" ht="15.75">
      <c r="A2" s="7" t="s">
        <v>404</v>
      </c>
      <c r="B2" s="8"/>
      <c r="C2" s="9"/>
      <c r="D2" s="9"/>
      <c r="E2" s="9"/>
      <c r="F2" s="9"/>
      <c r="G2" s="9"/>
    </row>
    <row r="3" spans="1:7" ht="15">
      <c r="A3" s="10"/>
      <c r="B3" s="1"/>
      <c r="C3" s="1"/>
      <c r="D3" s="1"/>
      <c r="E3" s="129"/>
      <c r="F3" s="1"/>
      <c r="G3" s="1"/>
    </row>
    <row r="4" spans="1:7" ht="15">
      <c r="A4" s="11" t="s">
        <v>0</v>
      </c>
      <c r="B4" s="12" t="s">
        <v>344</v>
      </c>
      <c r="C4" s="13" t="s">
        <v>352</v>
      </c>
      <c r="D4" s="14" t="s">
        <v>355</v>
      </c>
      <c r="E4" s="124" t="s">
        <v>3</v>
      </c>
      <c r="F4" s="15" t="s">
        <v>4</v>
      </c>
      <c r="G4" s="16"/>
    </row>
    <row r="5" spans="1:7" ht="15">
      <c r="A5" s="18">
        <v>1</v>
      </c>
      <c r="B5" s="19" t="s">
        <v>345</v>
      </c>
      <c r="C5" s="2" t="s">
        <v>353</v>
      </c>
      <c r="D5" s="20" t="s">
        <v>356</v>
      </c>
      <c r="E5" s="125"/>
      <c r="F5" s="21">
        <f>D7*E5</f>
        <v>0</v>
      </c>
      <c r="G5" s="22"/>
    </row>
    <row r="6" spans="1:7" ht="15">
      <c r="A6" s="24"/>
      <c r="B6" s="19" t="s">
        <v>346</v>
      </c>
      <c r="C6" s="2" t="s">
        <v>354</v>
      </c>
      <c r="D6" s="20" t="s">
        <v>357</v>
      </c>
      <c r="E6" s="126" t="s">
        <v>7</v>
      </c>
      <c r="F6" s="25" t="s">
        <v>8</v>
      </c>
      <c r="G6" s="22"/>
    </row>
    <row r="7" spans="1:7" ht="15">
      <c r="A7" s="27"/>
      <c r="B7" s="28"/>
      <c r="C7" s="29" t="s">
        <v>9</v>
      </c>
      <c r="D7" s="30">
        <v>1</v>
      </c>
      <c r="E7" s="127">
        <v>21</v>
      </c>
      <c r="F7" s="31">
        <f>F5*(1+E7/100)</f>
        <v>0</v>
      </c>
      <c r="G7" s="32"/>
    </row>
    <row r="8" ht="15">
      <c r="E8" s="128"/>
    </row>
    <row r="9" spans="1:7" ht="15">
      <c r="A9" s="11" t="s">
        <v>0</v>
      </c>
      <c r="B9" s="12" t="s">
        <v>347</v>
      </c>
      <c r="C9" s="13" t="s">
        <v>2</v>
      </c>
      <c r="D9" s="14">
        <v>1035</v>
      </c>
      <c r="E9" s="124" t="s">
        <v>3</v>
      </c>
      <c r="F9" s="15" t="s">
        <v>4</v>
      </c>
      <c r="G9" s="16"/>
    </row>
    <row r="10" spans="1:7" ht="15">
      <c r="A10" s="18">
        <v>2</v>
      </c>
      <c r="B10" s="19" t="s">
        <v>348</v>
      </c>
      <c r="C10" s="2" t="s">
        <v>5</v>
      </c>
      <c r="D10" s="20">
        <v>500</v>
      </c>
      <c r="E10" s="125"/>
      <c r="F10" s="21">
        <f>D12*E10</f>
        <v>0</v>
      </c>
      <c r="G10" s="22"/>
    </row>
    <row r="11" spans="1:7" ht="15">
      <c r="A11" s="24"/>
      <c r="B11" s="19" t="s">
        <v>349</v>
      </c>
      <c r="C11" s="2" t="s">
        <v>6</v>
      </c>
      <c r="D11" s="20">
        <v>1500</v>
      </c>
      <c r="E11" s="126" t="s">
        <v>7</v>
      </c>
      <c r="F11" s="25" t="s">
        <v>8</v>
      </c>
      <c r="G11" s="22"/>
    </row>
    <row r="12" spans="1:7" ht="15">
      <c r="A12" s="27"/>
      <c r="B12" s="28"/>
      <c r="C12" s="29" t="s">
        <v>9</v>
      </c>
      <c r="D12" s="30">
        <v>4</v>
      </c>
      <c r="E12" s="127">
        <v>21</v>
      </c>
      <c r="F12" s="31">
        <f>F10*(1+E12/100)</f>
        <v>0</v>
      </c>
      <c r="G12" s="32"/>
    </row>
    <row r="13" ht="15">
      <c r="E13" s="128"/>
    </row>
    <row r="14" spans="1:7" ht="15">
      <c r="A14" s="11" t="s">
        <v>0</v>
      </c>
      <c r="B14" s="12" t="s">
        <v>347</v>
      </c>
      <c r="C14" s="13" t="s">
        <v>2</v>
      </c>
      <c r="D14" s="14">
        <v>1035</v>
      </c>
      <c r="E14" s="124" t="s">
        <v>3</v>
      </c>
      <c r="F14" s="15" t="s">
        <v>4</v>
      </c>
      <c r="G14" s="16"/>
    </row>
    <row r="15" spans="1:7" ht="15">
      <c r="A15" s="18">
        <v>3</v>
      </c>
      <c r="B15" s="19" t="s">
        <v>348</v>
      </c>
      <c r="C15" s="2" t="s">
        <v>5</v>
      </c>
      <c r="D15" s="20">
        <v>500</v>
      </c>
      <c r="E15" s="125"/>
      <c r="F15" s="21">
        <f>D17*E15</f>
        <v>0</v>
      </c>
      <c r="G15" s="22"/>
    </row>
    <row r="16" spans="1:7" ht="15">
      <c r="A16" s="24"/>
      <c r="B16" s="19" t="s">
        <v>350</v>
      </c>
      <c r="C16" s="2" t="s">
        <v>6</v>
      </c>
      <c r="D16" s="20">
        <v>1500</v>
      </c>
      <c r="E16" s="126" t="s">
        <v>7</v>
      </c>
      <c r="F16" s="25" t="s">
        <v>8</v>
      </c>
      <c r="G16" s="22"/>
    </row>
    <row r="17" spans="1:7" ht="15">
      <c r="A17" s="27"/>
      <c r="B17" s="28"/>
      <c r="C17" s="29" t="s">
        <v>9</v>
      </c>
      <c r="D17" s="30">
        <v>4</v>
      </c>
      <c r="E17" s="127">
        <v>21</v>
      </c>
      <c r="F17" s="31">
        <f>F15*(1+E17/100)</f>
        <v>0</v>
      </c>
      <c r="G17" s="32"/>
    </row>
    <row r="18" spans="1:7" ht="15">
      <c r="A18" s="36"/>
      <c r="B18" s="37"/>
      <c r="C18" s="2"/>
      <c r="D18" s="3"/>
      <c r="E18" s="130"/>
      <c r="F18" s="4"/>
      <c r="G18" s="2"/>
    </row>
    <row r="19" spans="1:7" ht="15">
      <c r="A19" s="11" t="s">
        <v>0</v>
      </c>
      <c r="B19" s="12" t="s">
        <v>347</v>
      </c>
      <c r="C19" s="13" t="s">
        <v>2</v>
      </c>
      <c r="D19" s="14">
        <v>1035</v>
      </c>
      <c r="E19" s="124" t="s">
        <v>3</v>
      </c>
      <c r="F19" s="15" t="s">
        <v>4</v>
      </c>
      <c r="G19" s="16"/>
    </row>
    <row r="20" spans="1:7" ht="15">
      <c r="A20" s="18">
        <v>4</v>
      </c>
      <c r="B20" s="19" t="s">
        <v>348</v>
      </c>
      <c r="C20" s="2" t="s">
        <v>5</v>
      </c>
      <c r="D20" s="20">
        <v>500</v>
      </c>
      <c r="E20" s="125"/>
      <c r="F20" s="21">
        <f>D22*E20</f>
        <v>0</v>
      </c>
      <c r="G20" s="22"/>
    </row>
    <row r="21" spans="1:7" ht="15">
      <c r="A21" s="24"/>
      <c r="B21" s="19" t="s">
        <v>351</v>
      </c>
      <c r="C21" s="2" t="s">
        <v>6</v>
      </c>
      <c r="D21" s="20">
        <v>1500</v>
      </c>
      <c r="E21" s="126" t="s">
        <v>7</v>
      </c>
      <c r="F21" s="25" t="s">
        <v>8</v>
      </c>
      <c r="G21" s="22"/>
    </row>
    <row r="22" spans="1:7" ht="15">
      <c r="A22" s="27"/>
      <c r="B22" s="28"/>
      <c r="C22" s="29" t="s">
        <v>9</v>
      </c>
      <c r="D22" s="30">
        <v>4</v>
      </c>
      <c r="E22" s="127">
        <v>21</v>
      </c>
      <c r="F22" s="31">
        <f>F20*(1+E22/100)</f>
        <v>0</v>
      </c>
      <c r="G22" s="32"/>
    </row>
    <row r="23" ht="15">
      <c r="E23" s="128"/>
    </row>
    <row r="24" ht="15">
      <c r="E24" s="128"/>
    </row>
    <row r="25" ht="15">
      <c r="E25" s="128"/>
    </row>
    <row r="26" ht="15">
      <c r="E26" s="128"/>
    </row>
    <row r="27" spans="2:7" ht="15">
      <c r="B27" s="53" t="s">
        <v>130</v>
      </c>
      <c r="C27" s="150">
        <f>SUM(H4:H26)</f>
        <v>0</v>
      </c>
      <c r="D27" s="150"/>
      <c r="E27" s="150"/>
      <c r="F27" s="53"/>
      <c r="G27" s="53"/>
    </row>
    <row r="28" spans="2:7" ht="15.75" thickBot="1">
      <c r="B28" s="54" t="s">
        <v>131</v>
      </c>
      <c r="C28" s="151"/>
      <c r="D28" s="151"/>
      <c r="E28" s="151"/>
      <c r="F28" s="53"/>
      <c r="G28" s="53"/>
    </row>
    <row r="29" spans="2:7" ht="18.75">
      <c r="B29" s="55" t="s">
        <v>132</v>
      </c>
      <c r="C29" s="147">
        <f>SUM(C27:E28)</f>
        <v>0</v>
      </c>
      <c r="D29" s="147"/>
      <c r="E29" s="147"/>
      <c r="F29" s="56"/>
      <c r="G29" s="56"/>
    </row>
    <row r="30" spans="2:7" ht="18.75">
      <c r="B30" s="55" t="s">
        <v>133</v>
      </c>
      <c r="C30" s="147">
        <f>C29*1.21</f>
        <v>0</v>
      </c>
      <c r="D30" s="147"/>
      <c r="E30" s="147"/>
      <c r="F30" s="56"/>
      <c r="G30" s="56"/>
    </row>
    <row r="31" spans="2:7" ht="15">
      <c r="B31" s="53"/>
      <c r="C31" s="53"/>
      <c r="D31" s="53"/>
      <c r="E31" s="53"/>
      <c r="F31" s="53"/>
      <c r="G31" s="53"/>
    </row>
  </sheetData>
  <mergeCells count="4">
    <mergeCell ref="C29:E29"/>
    <mergeCell ref="C30:E30"/>
    <mergeCell ref="C27:E27"/>
    <mergeCell ref="C28:E28"/>
  </mergeCells>
  <printOptions/>
  <pageMargins left="0.7" right="0.7" top="0.787401575" bottom="0.787401575" header="0.3" footer="0.3"/>
  <pageSetup horizontalDpi="600" verticalDpi="600" orientation="portrait" paperSize="9" scale="92" r:id="rId2"/>
  <rowBreaks count="1" manualBreakCount="1">
    <brk id="32" max="16383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183"/>
  <sheetViews>
    <sheetView workbookViewId="0" topLeftCell="A1">
      <selection activeCell="G153" sqref="G153"/>
    </sheetView>
  </sheetViews>
  <sheetFormatPr defaultColWidth="9.140625" defaultRowHeight="15"/>
  <cols>
    <col min="1" max="1" width="10.421875" style="0" customWidth="1"/>
    <col min="2" max="2" width="33.140625" style="0" customWidth="1"/>
    <col min="3" max="3" width="16.140625" style="0" customWidth="1"/>
    <col min="4" max="4" width="9.00390625" style="0" customWidth="1"/>
    <col min="5" max="5" width="9.57421875" style="0" customWidth="1"/>
    <col min="6" max="6" width="15.421875" style="0" customWidth="1"/>
    <col min="7" max="7" width="11.140625" style="0" customWidth="1"/>
    <col min="9" max="9" width="9.140625" style="0" hidden="1" customWidth="1"/>
  </cols>
  <sheetData>
    <row r="1" spans="1:9" s="6" customFormat="1" ht="20.1" customHeight="1">
      <c r="A1" s="7" t="s">
        <v>405</v>
      </c>
      <c r="B1" s="8"/>
      <c r="C1" s="9"/>
      <c r="D1" s="9"/>
      <c r="E1" s="9"/>
      <c r="F1" s="9"/>
      <c r="G1" s="9"/>
      <c r="I1" s="6">
        <f>SUM(I5:I538)</f>
        <v>0</v>
      </c>
    </row>
    <row r="2" s="1" customFormat="1" ht="13.5">
      <c r="A2" s="10"/>
    </row>
    <row r="3" spans="1:2" s="39" customFormat="1" ht="15">
      <c r="A3" s="38" t="s">
        <v>134</v>
      </c>
      <c r="B3" s="38"/>
    </row>
    <row r="4" spans="1:5" s="1" customFormat="1" ht="13.5">
      <c r="A4" s="10"/>
      <c r="E4" s="129"/>
    </row>
    <row r="5" spans="1:9" ht="15">
      <c r="A5" s="11" t="s">
        <v>0</v>
      </c>
      <c r="B5" s="12" t="s">
        <v>135</v>
      </c>
      <c r="C5" s="13" t="s">
        <v>2</v>
      </c>
      <c r="D5" s="14">
        <v>800</v>
      </c>
      <c r="E5" s="124" t="s">
        <v>3</v>
      </c>
      <c r="F5" s="15" t="s">
        <v>4</v>
      </c>
      <c r="G5" s="16"/>
      <c r="H5" s="2"/>
      <c r="I5" s="5"/>
    </row>
    <row r="6" spans="1:9" ht="15">
      <c r="A6" s="18">
        <v>1</v>
      </c>
      <c r="B6" s="19" t="s">
        <v>136</v>
      </c>
      <c r="C6" s="2" t="s">
        <v>5</v>
      </c>
      <c r="D6" s="20">
        <v>800</v>
      </c>
      <c r="E6" s="125"/>
      <c r="F6" s="21">
        <f>D8*E6</f>
        <v>0</v>
      </c>
      <c r="G6" s="22"/>
      <c r="H6" s="2"/>
      <c r="I6" s="23">
        <f>F6</f>
        <v>0</v>
      </c>
    </row>
    <row r="7" spans="1:9" ht="15">
      <c r="A7" s="24" t="s">
        <v>22</v>
      </c>
      <c r="B7" s="19" t="s">
        <v>137</v>
      </c>
      <c r="C7" s="2" t="s">
        <v>6</v>
      </c>
      <c r="D7" s="20">
        <v>750</v>
      </c>
      <c r="E7" s="126" t="s">
        <v>7</v>
      </c>
      <c r="F7" s="25" t="s">
        <v>8</v>
      </c>
      <c r="G7" s="22"/>
      <c r="H7" s="2"/>
      <c r="I7" s="5"/>
    </row>
    <row r="8" spans="1:9" ht="15">
      <c r="A8" s="27" t="s">
        <v>139</v>
      </c>
      <c r="B8" s="28" t="s">
        <v>138</v>
      </c>
      <c r="C8" s="29" t="s">
        <v>9</v>
      </c>
      <c r="D8" s="30">
        <v>6</v>
      </c>
      <c r="E8" s="127">
        <v>21</v>
      </c>
      <c r="F8" s="31">
        <f>F6*(1+E8/100)</f>
        <v>0</v>
      </c>
      <c r="G8" s="32"/>
      <c r="H8" s="2"/>
      <c r="I8" s="5"/>
    </row>
    <row r="9" ht="15">
      <c r="E9" s="128"/>
    </row>
    <row r="10" spans="1:9" ht="15">
      <c r="A10" s="11" t="s">
        <v>0</v>
      </c>
      <c r="B10" s="12" t="s">
        <v>143</v>
      </c>
      <c r="C10" s="13" t="s">
        <v>2</v>
      </c>
      <c r="D10" s="14">
        <v>500</v>
      </c>
      <c r="E10" s="124" t="s">
        <v>3</v>
      </c>
      <c r="F10" s="15" t="s">
        <v>4</v>
      </c>
      <c r="G10" s="16"/>
      <c r="H10" s="2"/>
      <c r="I10" s="5"/>
    </row>
    <row r="11" spans="1:9" ht="15">
      <c r="A11" s="18">
        <v>2</v>
      </c>
      <c r="B11" s="19" t="s">
        <v>141</v>
      </c>
      <c r="C11" s="2" t="s">
        <v>144</v>
      </c>
      <c r="D11" s="20">
        <v>450</v>
      </c>
      <c r="E11" s="125"/>
      <c r="F11" s="21">
        <f>D13*E11</f>
        <v>0</v>
      </c>
      <c r="G11" s="22"/>
      <c r="H11" s="2"/>
      <c r="I11" s="23">
        <f>F11</f>
        <v>0</v>
      </c>
    </row>
    <row r="12" spans="1:9" ht="15">
      <c r="A12" s="24" t="s">
        <v>22</v>
      </c>
      <c r="B12" s="19" t="s">
        <v>142</v>
      </c>
      <c r="C12" s="2" t="s">
        <v>6</v>
      </c>
      <c r="D12" s="20">
        <v>830</v>
      </c>
      <c r="E12" s="126" t="s">
        <v>7</v>
      </c>
      <c r="F12" s="25" t="s">
        <v>8</v>
      </c>
      <c r="G12" s="22"/>
      <c r="H12" s="2"/>
      <c r="I12" s="5"/>
    </row>
    <row r="13" spans="1:9" ht="15">
      <c r="A13" s="27" t="s">
        <v>140</v>
      </c>
      <c r="B13" s="28" t="s">
        <v>138</v>
      </c>
      <c r="C13" s="29" t="s">
        <v>9</v>
      </c>
      <c r="D13" s="30">
        <v>24</v>
      </c>
      <c r="E13" s="127">
        <v>21</v>
      </c>
      <c r="F13" s="31">
        <f>F11*(1+E13/100)</f>
        <v>0</v>
      </c>
      <c r="G13" s="32"/>
      <c r="H13" s="2"/>
      <c r="I13" s="5"/>
    </row>
    <row r="14" ht="15">
      <c r="E14" s="128"/>
    </row>
    <row r="15" ht="15">
      <c r="E15" s="128"/>
    </row>
    <row r="16" spans="1:5" s="39" customFormat="1" ht="15">
      <c r="A16" s="38" t="s">
        <v>145</v>
      </c>
      <c r="B16" s="38"/>
      <c r="E16" s="131"/>
    </row>
    <row r="17" ht="15">
      <c r="E17" s="128"/>
    </row>
    <row r="18" spans="1:9" ht="15">
      <c r="A18" s="17" t="s">
        <v>0</v>
      </c>
      <c r="B18" s="12"/>
      <c r="C18" s="13" t="s">
        <v>2</v>
      </c>
      <c r="D18" s="14">
        <v>1200</v>
      </c>
      <c r="E18" s="124" t="s">
        <v>3</v>
      </c>
      <c r="F18" s="15" t="s">
        <v>4</v>
      </c>
      <c r="G18" s="33"/>
      <c r="H18" s="2"/>
      <c r="I18" s="60"/>
    </row>
    <row r="19" spans="1:9" ht="15">
      <c r="A19" s="50">
        <v>3</v>
      </c>
      <c r="B19" s="19" t="s">
        <v>146</v>
      </c>
      <c r="C19" s="2" t="s">
        <v>6</v>
      </c>
      <c r="D19" s="20">
        <v>750</v>
      </c>
      <c r="E19" s="125"/>
      <c r="F19" s="21">
        <f>D21*E19</f>
        <v>0</v>
      </c>
      <c r="G19" s="34"/>
      <c r="H19" s="2"/>
      <c r="I19" s="61">
        <f>F19</f>
        <v>0</v>
      </c>
    </row>
    <row r="20" spans="1:9" ht="15">
      <c r="A20" s="26" t="s">
        <v>22</v>
      </c>
      <c r="B20" s="19" t="s">
        <v>147</v>
      </c>
      <c r="C20" s="2" t="s">
        <v>5</v>
      </c>
      <c r="D20" s="20">
        <v>600</v>
      </c>
      <c r="E20" s="126" t="s">
        <v>7</v>
      </c>
      <c r="F20" s="25" t="s">
        <v>8</v>
      </c>
      <c r="G20" s="34"/>
      <c r="H20" s="2"/>
      <c r="I20" s="60"/>
    </row>
    <row r="21" spans="1:9" ht="15">
      <c r="A21" s="52" t="s">
        <v>148</v>
      </c>
      <c r="B21" s="28"/>
      <c r="C21" s="29" t="s">
        <v>9</v>
      </c>
      <c r="D21" s="30">
        <v>1</v>
      </c>
      <c r="E21" s="127">
        <v>21</v>
      </c>
      <c r="F21" s="31">
        <f>F19*(1+E21/100)</f>
        <v>0</v>
      </c>
      <c r="G21" s="35"/>
      <c r="H21" s="2"/>
      <c r="I21" s="60"/>
    </row>
    <row r="22" ht="15">
      <c r="E22" s="128"/>
    </row>
    <row r="23" spans="1:9" ht="15">
      <c r="A23" s="17" t="s">
        <v>0</v>
      </c>
      <c r="B23" s="12"/>
      <c r="C23" s="13" t="s">
        <v>2</v>
      </c>
      <c r="D23" s="14"/>
      <c r="E23" s="124" t="s">
        <v>3</v>
      </c>
      <c r="F23" s="15" t="s">
        <v>4</v>
      </c>
      <c r="G23" s="33"/>
      <c r="H23" s="2"/>
      <c r="I23" s="5"/>
    </row>
    <row r="24" spans="1:9" ht="15">
      <c r="A24" s="50" t="s">
        <v>151</v>
      </c>
      <c r="B24" s="19" t="s">
        <v>149</v>
      </c>
      <c r="C24" s="2" t="s">
        <v>6</v>
      </c>
      <c r="D24" s="20"/>
      <c r="E24" s="125"/>
      <c r="F24" s="21">
        <f>D26*E24</f>
        <v>0</v>
      </c>
      <c r="G24" s="34"/>
      <c r="H24" s="2"/>
      <c r="I24" s="23">
        <f>F24</f>
        <v>0</v>
      </c>
    </row>
    <row r="25" spans="1:9" ht="15">
      <c r="A25" s="26" t="s">
        <v>22</v>
      </c>
      <c r="B25" s="62" t="s">
        <v>150</v>
      </c>
      <c r="C25" s="2" t="s">
        <v>5</v>
      </c>
      <c r="D25" s="20"/>
      <c r="E25" s="126" t="s">
        <v>7</v>
      </c>
      <c r="F25" s="25" t="s">
        <v>8</v>
      </c>
      <c r="G25" s="34"/>
      <c r="H25" s="2"/>
      <c r="I25" s="5"/>
    </row>
    <row r="26" spans="1:9" ht="15">
      <c r="A26" s="52"/>
      <c r="B26" s="28"/>
      <c r="C26" s="29" t="s">
        <v>9</v>
      </c>
      <c r="D26" s="30">
        <v>1</v>
      </c>
      <c r="E26" s="127">
        <v>21</v>
      </c>
      <c r="F26" s="31">
        <f>F24*(1+E26/100)</f>
        <v>0</v>
      </c>
      <c r="G26" s="35"/>
      <c r="H26" s="2"/>
      <c r="I26" s="5"/>
    </row>
    <row r="27" ht="15">
      <c r="E27" s="128"/>
    </row>
    <row r="28" spans="1:9" ht="15">
      <c r="A28" s="17" t="s">
        <v>0</v>
      </c>
      <c r="B28" s="12"/>
      <c r="C28" s="13" t="s">
        <v>2</v>
      </c>
      <c r="D28" s="14" t="s">
        <v>152</v>
      </c>
      <c r="E28" s="124" t="s">
        <v>3</v>
      </c>
      <c r="F28" s="15" t="s">
        <v>4</v>
      </c>
      <c r="G28" s="33"/>
      <c r="H28" s="2"/>
      <c r="I28" s="5"/>
    </row>
    <row r="29" spans="1:9" ht="15">
      <c r="A29" s="50">
        <v>4</v>
      </c>
      <c r="B29" s="19" t="s">
        <v>153</v>
      </c>
      <c r="C29" s="2" t="s">
        <v>6</v>
      </c>
      <c r="D29" s="20">
        <v>450</v>
      </c>
      <c r="E29" s="125"/>
      <c r="F29" s="21">
        <f>D31*E29</f>
        <v>0</v>
      </c>
      <c r="G29" s="34"/>
      <c r="H29" s="2"/>
      <c r="I29" s="23">
        <f>F29</f>
        <v>0</v>
      </c>
    </row>
    <row r="30" spans="1:9" ht="15">
      <c r="A30" s="26" t="s">
        <v>22</v>
      </c>
      <c r="B30" s="19" t="s">
        <v>154</v>
      </c>
      <c r="C30" s="2" t="s">
        <v>5</v>
      </c>
      <c r="D30" s="20"/>
      <c r="E30" s="126" t="s">
        <v>7</v>
      </c>
      <c r="F30" s="25" t="s">
        <v>8</v>
      </c>
      <c r="G30" s="34"/>
      <c r="H30" s="2"/>
      <c r="I30" s="5"/>
    </row>
    <row r="31" spans="1:9" ht="15">
      <c r="A31" s="52" t="s">
        <v>155</v>
      </c>
      <c r="B31" s="28" t="s">
        <v>156</v>
      </c>
      <c r="C31" s="29" t="s">
        <v>9</v>
      </c>
      <c r="D31" s="30">
        <v>1</v>
      </c>
      <c r="E31" s="127">
        <v>21</v>
      </c>
      <c r="F31" s="31">
        <f>F29*(1+E31/100)</f>
        <v>0</v>
      </c>
      <c r="G31" s="35"/>
      <c r="H31" s="2"/>
      <c r="I31" s="5"/>
    </row>
    <row r="32" spans="1:9" ht="15">
      <c r="A32" s="63" t="s">
        <v>157</v>
      </c>
      <c r="B32" s="64"/>
      <c r="C32" s="63"/>
      <c r="D32" s="63"/>
      <c r="E32" s="136"/>
      <c r="F32" s="65"/>
      <c r="G32" s="63"/>
      <c r="H32" s="63"/>
      <c r="I32" s="66"/>
    </row>
    <row r="33" ht="15">
      <c r="E33" s="128"/>
    </row>
    <row r="34" spans="1:9" ht="15">
      <c r="A34" s="17" t="s">
        <v>0</v>
      </c>
      <c r="B34" s="12" t="s">
        <v>158</v>
      </c>
      <c r="C34" s="13" t="s">
        <v>162</v>
      </c>
      <c r="D34" s="14" t="s">
        <v>163</v>
      </c>
      <c r="E34" s="124" t="s">
        <v>3</v>
      </c>
      <c r="F34" s="15" t="s">
        <v>4</v>
      </c>
      <c r="G34" s="33"/>
      <c r="H34" s="2"/>
      <c r="I34" s="5"/>
    </row>
    <row r="35" spans="1:9" ht="15">
      <c r="A35" s="50">
        <v>5</v>
      </c>
      <c r="B35" s="19" t="s">
        <v>159</v>
      </c>
      <c r="C35" s="2" t="s">
        <v>164</v>
      </c>
      <c r="D35" s="20" t="s">
        <v>165</v>
      </c>
      <c r="E35" s="125"/>
      <c r="F35" s="21">
        <f>D37*E35</f>
        <v>0</v>
      </c>
      <c r="G35" s="34"/>
      <c r="H35" s="2"/>
      <c r="I35" s="23">
        <f>F35</f>
        <v>0</v>
      </c>
    </row>
    <row r="36" spans="1:9" ht="15">
      <c r="A36" s="26" t="s">
        <v>22</v>
      </c>
      <c r="B36" s="19" t="s">
        <v>160</v>
      </c>
      <c r="C36" s="2" t="s">
        <v>2</v>
      </c>
      <c r="D36" s="20">
        <v>650</v>
      </c>
      <c r="E36" s="126" t="s">
        <v>7</v>
      </c>
      <c r="F36" s="25" t="s">
        <v>8</v>
      </c>
      <c r="G36" s="34"/>
      <c r="H36" s="2"/>
      <c r="I36" s="5"/>
    </row>
    <row r="37" spans="1:9" ht="15">
      <c r="A37" s="52"/>
      <c r="B37" s="28" t="s">
        <v>161</v>
      </c>
      <c r="C37" s="29" t="s">
        <v>9</v>
      </c>
      <c r="D37" s="30">
        <v>1</v>
      </c>
      <c r="E37" s="127">
        <v>21</v>
      </c>
      <c r="F37" s="31">
        <f>F35*(1+E37/100)</f>
        <v>0</v>
      </c>
      <c r="G37" s="35"/>
      <c r="H37" s="2"/>
      <c r="I37" s="5"/>
    </row>
    <row r="38" ht="15">
      <c r="E38" s="128"/>
    </row>
    <row r="39" ht="15">
      <c r="E39" s="128"/>
    </row>
    <row r="40" spans="1:5" s="39" customFormat="1" ht="15">
      <c r="A40" s="38" t="s">
        <v>166</v>
      </c>
      <c r="B40" s="38"/>
      <c r="E40" s="131"/>
    </row>
    <row r="41" ht="15">
      <c r="E41" s="128"/>
    </row>
    <row r="42" spans="1:9" ht="15">
      <c r="A42" s="17" t="s">
        <v>0</v>
      </c>
      <c r="B42" s="12"/>
      <c r="C42" s="13" t="s">
        <v>2</v>
      </c>
      <c r="D42" s="14">
        <v>1200</v>
      </c>
      <c r="E42" s="124" t="s">
        <v>3</v>
      </c>
      <c r="F42" s="15" t="s">
        <v>4</v>
      </c>
      <c r="G42" s="33"/>
      <c r="H42" s="2"/>
      <c r="I42" s="5"/>
    </row>
    <row r="43" spans="1:9" ht="15">
      <c r="A43" s="50">
        <v>6</v>
      </c>
      <c r="B43" s="19" t="s">
        <v>168</v>
      </c>
      <c r="C43" s="2" t="s">
        <v>6</v>
      </c>
      <c r="D43" s="20">
        <v>900</v>
      </c>
      <c r="E43" s="125"/>
      <c r="F43" s="21">
        <f>D45*E43</f>
        <v>0</v>
      </c>
      <c r="G43" s="34"/>
      <c r="H43" s="2"/>
      <c r="I43" s="23">
        <f>F43</f>
        <v>0</v>
      </c>
    </row>
    <row r="44" spans="1:9" ht="15">
      <c r="A44" s="26" t="s">
        <v>22</v>
      </c>
      <c r="B44" s="19" t="s">
        <v>169</v>
      </c>
      <c r="C44" s="2" t="s">
        <v>5</v>
      </c>
      <c r="D44" s="20">
        <v>600</v>
      </c>
      <c r="E44" s="126" t="s">
        <v>7</v>
      </c>
      <c r="F44" s="25" t="s">
        <v>8</v>
      </c>
      <c r="G44" s="34"/>
      <c r="H44" s="2"/>
      <c r="I44" s="5"/>
    </row>
    <row r="45" spans="1:9" ht="15">
      <c r="A45" s="52" t="s">
        <v>170</v>
      </c>
      <c r="B45" s="28"/>
      <c r="C45" s="29" t="s">
        <v>9</v>
      </c>
      <c r="D45" s="30">
        <v>3</v>
      </c>
      <c r="E45" s="127">
        <v>21</v>
      </c>
      <c r="F45" s="31">
        <f>F43*(1+E45/100)</f>
        <v>0</v>
      </c>
      <c r="G45" s="35"/>
      <c r="H45" s="2"/>
      <c r="I45" s="5"/>
    </row>
    <row r="46" ht="15">
      <c r="E46" s="128"/>
    </row>
    <row r="47" spans="1:9" ht="15">
      <c r="A47" s="17" t="s">
        <v>0</v>
      </c>
      <c r="B47" s="12"/>
      <c r="C47" s="13" t="s">
        <v>2</v>
      </c>
      <c r="D47" s="14"/>
      <c r="E47" s="124" t="s">
        <v>3</v>
      </c>
      <c r="F47" s="15" t="s">
        <v>4</v>
      </c>
      <c r="G47" s="33"/>
      <c r="H47" s="2"/>
      <c r="I47" s="5"/>
    </row>
    <row r="48" spans="1:9" ht="15">
      <c r="A48" s="50" t="s">
        <v>174</v>
      </c>
      <c r="B48" s="19" t="s">
        <v>171</v>
      </c>
      <c r="C48" s="2" t="s">
        <v>6</v>
      </c>
      <c r="D48" s="20"/>
      <c r="E48" s="125"/>
      <c r="F48" s="21">
        <f>D50*E48</f>
        <v>0</v>
      </c>
      <c r="G48" s="34"/>
      <c r="H48" s="2"/>
      <c r="I48" s="23">
        <f>F48</f>
        <v>0</v>
      </c>
    </row>
    <row r="49" spans="1:9" ht="15">
      <c r="A49" s="26" t="s">
        <v>22</v>
      </c>
      <c r="B49" s="19" t="s">
        <v>172</v>
      </c>
      <c r="C49" s="2" t="s">
        <v>5</v>
      </c>
      <c r="D49" s="20"/>
      <c r="E49" s="126" t="s">
        <v>7</v>
      </c>
      <c r="F49" s="25" t="s">
        <v>8</v>
      </c>
      <c r="G49" s="34"/>
      <c r="H49" s="2"/>
      <c r="I49" s="5"/>
    </row>
    <row r="50" spans="1:9" ht="15">
      <c r="A50" s="52"/>
      <c r="B50" s="28" t="s">
        <v>173</v>
      </c>
      <c r="C50" s="29" t="s">
        <v>9</v>
      </c>
      <c r="D50" s="30">
        <v>3</v>
      </c>
      <c r="E50" s="127">
        <v>21</v>
      </c>
      <c r="F50" s="31">
        <f>F48*(1+E50/100)</f>
        <v>0</v>
      </c>
      <c r="G50" s="35"/>
      <c r="H50" s="2"/>
      <c r="I50" s="5"/>
    </row>
    <row r="51" ht="15">
      <c r="E51" s="128"/>
    </row>
    <row r="52" spans="1:9" ht="15">
      <c r="A52" s="17" t="s">
        <v>0</v>
      </c>
      <c r="B52" s="12"/>
      <c r="C52" s="13" t="s">
        <v>2</v>
      </c>
      <c r="D52" s="14">
        <v>530</v>
      </c>
      <c r="E52" s="124" t="s">
        <v>3</v>
      </c>
      <c r="F52" s="15" t="s">
        <v>4</v>
      </c>
      <c r="G52" s="33"/>
      <c r="H52" s="2"/>
      <c r="I52" s="5"/>
    </row>
    <row r="53" spans="1:9" ht="15">
      <c r="A53" s="50">
        <v>7</v>
      </c>
      <c r="B53" s="19" t="s">
        <v>167</v>
      </c>
      <c r="C53" s="2" t="s">
        <v>6</v>
      </c>
      <c r="D53" s="20">
        <v>900</v>
      </c>
      <c r="E53" s="125"/>
      <c r="F53" s="21">
        <f>D55*E53</f>
        <v>0</v>
      </c>
      <c r="G53" s="34"/>
      <c r="H53" s="2"/>
      <c r="I53" s="23">
        <f>F53</f>
        <v>0</v>
      </c>
    </row>
    <row r="54" spans="1:9" ht="15">
      <c r="A54" s="26" t="s">
        <v>22</v>
      </c>
      <c r="B54" s="19" t="s">
        <v>175</v>
      </c>
      <c r="C54" s="2" t="s">
        <v>5</v>
      </c>
      <c r="D54" s="20">
        <v>600</v>
      </c>
      <c r="E54" s="126" t="s">
        <v>7</v>
      </c>
      <c r="F54" s="25" t="s">
        <v>8</v>
      </c>
      <c r="G54" s="34"/>
      <c r="H54" s="2"/>
      <c r="I54" s="5"/>
    </row>
    <row r="55" spans="1:9" ht="15">
      <c r="A55" s="52" t="s">
        <v>176</v>
      </c>
      <c r="B55" s="28"/>
      <c r="C55" s="29" t="s">
        <v>9</v>
      </c>
      <c r="D55" s="30">
        <v>1</v>
      </c>
      <c r="E55" s="127">
        <v>21</v>
      </c>
      <c r="F55" s="31">
        <f>F53*(1+E55/100)</f>
        <v>0</v>
      </c>
      <c r="G55" s="35"/>
      <c r="H55" s="2"/>
      <c r="I55" s="5"/>
    </row>
    <row r="56" ht="15">
      <c r="E56" s="128"/>
    </row>
    <row r="57" spans="1:9" ht="15">
      <c r="A57" s="17" t="s">
        <v>0</v>
      </c>
      <c r="B57" s="12"/>
      <c r="C57" s="13" t="s">
        <v>2</v>
      </c>
      <c r="D57" s="14">
        <v>770</v>
      </c>
      <c r="E57" s="124" t="s">
        <v>3</v>
      </c>
      <c r="F57" s="15" t="s">
        <v>4</v>
      </c>
      <c r="G57" s="33"/>
      <c r="H57" s="2"/>
      <c r="I57" s="5"/>
    </row>
    <row r="58" spans="1:9" ht="15">
      <c r="A58" s="50">
        <v>8</v>
      </c>
      <c r="B58" s="19" t="s">
        <v>181</v>
      </c>
      <c r="C58" s="2" t="s">
        <v>6</v>
      </c>
      <c r="D58" s="20">
        <v>900</v>
      </c>
      <c r="E58" s="125"/>
      <c r="F58" s="21">
        <f>D60*E58</f>
        <v>0</v>
      </c>
      <c r="G58" s="34"/>
      <c r="H58" s="2"/>
      <c r="I58" s="23">
        <f>F58</f>
        <v>0</v>
      </c>
    </row>
    <row r="59" spans="1:9" ht="15">
      <c r="A59" s="26" t="s">
        <v>22</v>
      </c>
      <c r="B59" s="19" t="s">
        <v>182</v>
      </c>
      <c r="C59" s="2" t="s">
        <v>5</v>
      </c>
      <c r="D59" s="20">
        <v>600</v>
      </c>
      <c r="E59" s="126" t="s">
        <v>7</v>
      </c>
      <c r="F59" s="25" t="s">
        <v>8</v>
      </c>
      <c r="G59" s="34"/>
      <c r="H59" s="2"/>
      <c r="I59" s="5"/>
    </row>
    <row r="60" spans="1:9" ht="15">
      <c r="A60" s="52"/>
      <c r="B60" s="28"/>
      <c r="C60" s="29" t="s">
        <v>9</v>
      </c>
      <c r="D60" s="30">
        <v>1</v>
      </c>
      <c r="E60" s="127">
        <v>21</v>
      </c>
      <c r="F60" s="31">
        <f>F58*(1+E60/100)</f>
        <v>0</v>
      </c>
      <c r="G60" s="35"/>
      <c r="H60" s="2"/>
      <c r="I60" s="5"/>
    </row>
    <row r="61" ht="15">
      <c r="E61" s="128"/>
    </row>
    <row r="62" spans="1:9" ht="15">
      <c r="A62" s="17" t="s">
        <v>0</v>
      </c>
      <c r="B62" s="12"/>
      <c r="C62" s="13" t="s">
        <v>183</v>
      </c>
      <c r="D62" s="14">
        <v>5470</v>
      </c>
      <c r="E62" s="124" t="s">
        <v>178</v>
      </c>
      <c r="F62" s="15" t="s">
        <v>4</v>
      </c>
      <c r="G62" s="33"/>
      <c r="H62" s="2"/>
      <c r="I62" s="5"/>
    </row>
    <row r="63" spans="1:9" ht="15">
      <c r="A63" s="50">
        <v>9</v>
      </c>
      <c r="B63" s="19" t="s">
        <v>179</v>
      </c>
      <c r="C63" s="2" t="s">
        <v>6</v>
      </c>
      <c r="D63" s="20">
        <v>38</v>
      </c>
      <c r="E63" s="125"/>
      <c r="F63" s="21">
        <f>D65*E63</f>
        <v>0</v>
      </c>
      <c r="G63" s="34"/>
      <c r="H63" s="2"/>
      <c r="I63" s="23">
        <f>F63</f>
        <v>0</v>
      </c>
    </row>
    <row r="64" spans="1:9" ht="15">
      <c r="A64" s="26" t="s">
        <v>22</v>
      </c>
      <c r="B64" s="19" t="s">
        <v>184</v>
      </c>
      <c r="C64" s="2" t="s">
        <v>5</v>
      </c>
      <c r="D64" s="20">
        <v>600</v>
      </c>
      <c r="E64" s="126" t="s">
        <v>7</v>
      </c>
      <c r="F64" s="25" t="s">
        <v>8</v>
      </c>
      <c r="G64" s="34"/>
      <c r="H64" s="2"/>
      <c r="I64" s="5"/>
    </row>
    <row r="65" spans="1:9" ht="15">
      <c r="A65" s="52"/>
      <c r="B65" s="28"/>
      <c r="C65" s="29" t="s">
        <v>180</v>
      </c>
      <c r="D65" s="30">
        <v>5.47</v>
      </c>
      <c r="E65" s="127">
        <v>21</v>
      </c>
      <c r="F65" s="31">
        <f>F63*1.21</f>
        <v>0</v>
      </c>
      <c r="G65" s="35"/>
      <c r="H65" s="2"/>
      <c r="I65" s="5"/>
    </row>
    <row r="66" spans="1:9" ht="15">
      <c r="A66" s="26"/>
      <c r="B66" s="19"/>
      <c r="C66" s="2"/>
      <c r="D66" s="20"/>
      <c r="E66" s="130"/>
      <c r="F66" s="21"/>
      <c r="G66" s="34"/>
      <c r="H66" s="2"/>
      <c r="I66" s="5"/>
    </row>
    <row r="67" spans="1:9" ht="15">
      <c r="A67" s="17" t="s">
        <v>0</v>
      </c>
      <c r="B67" s="12"/>
      <c r="C67" s="13" t="s">
        <v>183</v>
      </c>
      <c r="D67" s="14">
        <v>6070</v>
      </c>
      <c r="E67" s="124" t="s">
        <v>178</v>
      </c>
      <c r="F67" s="15" t="s">
        <v>4</v>
      </c>
      <c r="G67" s="33"/>
      <c r="H67" s="2"/>
      <c r="I67" s="5"/>
    </row>
    <row r="68" spans="1:9" ht="15">
      <c r="A68" s="50" t="s">
        <v>185</v>
      </c>
      <c r="B68" s="19" t="s">
        <v>299</v>
      </c>
      <c r="C68" s="2" t="s">
        <v>6</v>
      </c>
      <c r="D68" s="20">
        <v>500</v>
      </c>
      <c r="E68" s="125"/>
      <c r="F68" s="21">
        <f>D70*E68</f>
        <v>0</v>
      </c>
      <c r="G68" s="34"/>
      <c r="H68" s="2"/>
      <c r="I68" s="23">
        <f>F68</f>
        <v>0</v>
      </c>
    </row>
    <row r="69" spans="1:9" ht="15">
      <c r="A69" s="26" t="s">
        <v>22</v>
      </c>
      <c r="B69" s="19" t="s">
        <v>300</v>
      </c>
      <c r="C69" s="2"/>
      <c r="D69" s="20"/>
      <c r="E69" s="126" t="s">
        <v>7</v>
      </c>
      <c r="F69" s="25" t="s">
        <v>8</v>
      </c>
      <c r="G69" s="34"/>
      <c r="H69" s="2"/>
      <c r="I69" s="5"/>
    </row>
    <row r="70" spans="1:9" ht="15">
      <c r="A70" s="52"/>
      <c r="B70" s="28"/>
      <c r="C70" s="29" t="s">
        <v>180</v>
      </c>
      <c r="D70" s="30">
        <v>6.7</v>
      </c>
      <c r="E70" s="127">
        <v>21</v>
      </c>
      <c r="F70" s="31">
        <f>F68*1.21</f>
        <v>0</v>
      </c>
      <c r="G70" s="35"/>
      <c r="H70" s="2"/>
      <c r="I70" s="5"/>
    </row>
    <row r="71" spans="1:9" ht="15">
      <c r="A71" s="26"/>
      <c r="B71" s="19"/>
      <c r="C71" s="2"/>
      <c r="D71" s="20"/>
      <c r="E71" s="130"/>
      <c r="F71" s="21"/>
      <c r="G71" s="34"/>
      <c r="H71" s="2"/>
      <c r="I71" s="5"/>
    </row>
    <row r="72" spans="1:9" ht="15">
      <c r="A72" s="17" t="s">
        <v>0</v>
      </c>
      <c r="B72" s="12"/>
      <c r="C72" s="13" t="s">
        <v>2</v>
      </c>
      <c r="D72" s="14">
        <v>600</v>
      </c>
      <c r="E72" s="124" t="s">
        <v>3</v>
      </c>
      <c r="F72" s="15" t="s">
        <v>4</v>
      </c>
      <c r="G72" s="33"/>
      <c r="H72" s="2"/>
      <c r="I72" s="5"/>
    </row>
    <row r="73" spans="1:9" ht="15">
      <c r="A73" s="50">
        <v>10</v>
      </c>
      <c r="B73" s="19" t="s">
        <v>186</v>
      </c>
      <c r="C73" s="2" t="s">
        <v>6</v>
      </c>
      <c r="D73" s="20"/>
      <c r="E73" s="125"/>
      <c r="F73" s="21">
        <f>D75*E73</f>
        <v>0</v>
      </c>
      <c r="G73" s="34"/>
      <c r="H73" s="2"/>
      <c r="I73" s="23">
        <f>F73</f>
        <v>0</v>
      </c>
    </row>
    <row r="74" spans="1:9" ht="15">
      <c r="A74" s="26" t="s">
        <v>22</v>
      </c>
      <c r="B74" s="19" t="s">
        <v>187</v>
      </c>
      <c r="C74" s="2" t="s">
        <v>5</v>
      </c>
      <c r="D74" s="20"/>
      <c r="E74" s="126" t="s">
        <v>7</v>
      </c>
      <c r="F74" s="25" t="s">
        <v>8</v>
      </c>
      <c r="G74" s="34"/>
      <c r="H74" s="2"/>
      <c r="I74" s="5"/>
    </row>
    <row r="75" spans="1:9" ht="15">
      <c r="A75" s="52"/>
      <c r="B75" s="28"/>
      <c r="C75" s="29" t="s">
        <v>9</v>
      </c>
      <c r="D75" s="30">
        <v>1</v>
      </c>
      <c r="E75" s="127">
        <v>21</v>
      </c>
      <c r="F75" s="31">
        <f>F73*(1+E75/100)</f>
        <v>0</v>
      </c>
      <c r="G75" s="35"/>
      <c r="H75" s="2"/>
      <c r="I75" s="5"/>
    </row>
    <row r="76" ht="15">
      <c r="E76" s="128"/>
    </row>
    <row r="77" ht="15">
      <c r="E77" s="128"/>
    </row>
    <row r="78" spans="1:5" s="39" customFormat="1" ht="15">
      <c r="A78" s="38" t="s">
        <v>188</v>
      </c>
      <c r="B78" s="38"/>
      <c r="E78" s="131"/>
    </row>
    <row r="79" ht="15">
      <c r="E79" s="128"/>
    </row>
    <row r="80" spans="1:9" ht="15">
      <c r="A80" s="17" t="s">
        <v>0</v>
      </c>
      <c r="B80" s="12"/>
      <c r="C80" s="13" t="s">
        <v>2</v>
      </c>
      <c r="D80" s="14">
        <v>300</v>
      </c>
      <c r="E80" s="124" t="s">
        <v>3</v>
      </c>
      <c r="F80" s="15" t="s">
        <v>4</v>
      </c>
      <c r="G80" s="33"/>
      <c r="H80" s="2"/>
      <c r="I80" s="5"/>
    </row>
    <row r="81" spans="1:9" ht="15">
      <c r="A81" s="50">
        <v>11</v>
      </c>
      <c r="B81" s="19" t="s">
        <v>167</v>
      </c>
      <c r="C81" s="2" t="s">
        <v>6</v>
      </c>
      <c r="D81" s="20">
        <v>900</v>
      </c>
      <c r="E81" s="125"/>
      <c r="F81" s="21">
        <f>D83*E81</f>
        <v>0</v>
      </c>
      <c r="G81" s="34"/>
      <c r="H81" s="2"/>
      <c r="I81" s="23">
        <f>F81</f>
        <v>0</v>
      </c>
    </row>
    <row r="82" spans="1:9" ht="15">
      <c r="A82" s="26" t="s">
        <v>22</v>
      </c>
      <c r="B82" s="19" t="s">
        <v>189</v>
      </c>
      <c r="C82" s="2" t="s">
        <v>5</v>
      </c>
      <c r="D82" s="20">
        <v>600</v>
      </c>
      <c r="E82" s="126" t="s">
        <v>7</v>
      </c>
      <c r="F82" s="25" t="s">
        <v>8</v>
      </c>
      <c r="G82" s="34"/>
      <c r="H82" s="2"/>
      <c r="I82" s="5"/>
    </row>
    <row r="83" spans="1:9" ht="15">
      <c r="A83" s="52"/>
      <c r="B83" s="28"/>
      <c r="C83" s="29" t="s">
        <v>9</v>
      </c>
      <c r="D83" s="30">
        <v>2</v>
      </c>
      <c r="E83" s="127">
        <v>21</v>
      </c>
      <c r="F83" s="31">
        <f>F81*(1+E83/100)</f>
        <v>0</v>
      </c>
      <c r="G83" s="35"/>
      <c r="H83" s="2"/>
      <c r="I83" s="5"/>
    </row>
    <row r="84" ht="15">
      <c r="E84" s="128"/>
    </row>
    <row r="85" spans="1:9" ht="15">
      <c r="A85" s="17" t="s">
        <v>0</v>
      </c>
      <c r="B85" s="12"/>
      <c r="C85" s="13" t="s">
        <v>2</v>
      </c>
      <c r="D85" s="14">
        <v>300</v>
      </c>
      <c r="E85" s="124" t="s">
        <v>3</v>
      </c>
      <c r="F85" s="15" t="s">
        <v>4</v>
      </c>
      <c r="G85" s="33"/>
      <c r="H85" s="2"/>
      <c r="I85" s="5"/>
    </row>
    <row r="86" spans="1:9" ht="15">
      <c r="A86" s="50">
        <v>12</v>
      </c>
      <c r="B86" s="19" t="s">
        <v>167</v>
      </c>
      <c r="C86" s="2" t="s">
        <v>6</v>
      </c>
      <c r="D86" s="20">
        <v>900</v>
      </c>
      <c r="E86" s="125"/>
      <c r="F86" s="21">
        <f>D88*E86</f>
        <v>0</v>
      </c>
      <c r="G86" s="34"/>
      <c r="H86" s="2"/>
      <c r="I86" s="23">
        <f>F86</f>
        <v>0</v>
      </c>
    </row>
    <row r="87" spans="1:9" ht="15">
      <c r="A87" s="26" t="s">
        <v>22</v>
      </c>
      <c r="B87" s="19" t="s">
        <v>209</v>
      </c>
      <c r="C87" s="2" t="s">
        <v>5</v>
      </c>
      <c r="D87" s="20">
        <v>600</v>
      </c>
      <c r="E87" s="126" t="s">
        <v>7</v>
      </c>
      <c r="F87" s="25" t="s">
        <v>8</v>
      </c>
      <c r="G87" s="34"/>
      <c r="H87" s="2"/>
      <c r="I87" s="5"/>
    </row>
    <row r="88" spans="1:9" ht="15">
      <c r="A88" s="52"/>
      <c r="B88" s="28" t="s">
        <v>210</v>
      </c>
      <c r="C88" s="29" t="s">
        <v>9</v>
      </c>
      <c r="D88" s="30">
        <v>4</v>
      </c>
      <c r="E88" s="127">
        <v>21</v>
      </c>
      <c r="F88" s="31">
        <f>F86*(1+E88/100)</f>
        <v>0</v>
      </c>
      <c r="G88" s="35"/>
      <c r="H88" s="2"/>
      <c r="I88" s="5"/>
    </row>
    <row r="89" ht="15">
      <c r="E89" s="128"/>
    </row>
    <row r="90" spans="1:9" ht="15">
      <c r="A90" s="17" t="s">
        <v>0</v>
      </c>
      <c r="B90" s="12" t="s">
        <v>191</v>
      </c>
      <c r="C90" s="13" t="s">
        <v>2</v>
      </c>
      <c r="D90" s="14"/>
      <c r="E90" s="124" t="s">
        <v>3</v>
      </c>
      <c r="F90" s="15" t="s">
        <v>4</v>
      </c>
      <c r="G90" s="33"/>
      <c r="H90" s="2"/>
      <c r="I90" s="5"/>
    </row>
    <row r="91" spans="1:9" ht="15">
      <c r="A91" s="50" t="s">
        <v>190</v>
      </c>
      <c r="B91" s="19" t="s">
        <v>192</v>
      </c>
      <c r="C91" s="2" t="s">
        <v>6</v>
      </c>
      <c r="D91" s="20"/>
      <c r="E91" s="125"/>
      <c r="F91" s="21">
        <f>D93*E91</f>
        <v>0</v>
      </c>
      <c r="G91" s="34"/>
      <c r="H91" s="2"/>
      <c r="I91" s="23">
        <f>F91</f>
        <v>0</v>
      </c>
    </row>
    <row r="92" spans="1:9" ht="15">
      <c r="A92" s="26" t="s">
        <v>22</v>
      </c>
      <c r="B92" s="19"/>
      <c r="C92" s="2" t="s">
        <v>5</v>
      </c>
      <c r="D92" s="20"/>
      <c r="E92" s="126" t="s">
        <v>7</v>
      </c>
      <c r="F92" s="25" t="s">
        <v>8</v>
      </c>
      <c r="G92" s="34"/>
      <c r="H92" s="2"/>
      <c r="I92" s="5"/>
    </row>
    <row r="93" spans="1:9" ht="15">
      <c r="A93" s="52"/>
      <c r="B93" s="28"/>
      <c r="C93" s="29" t="s">
        <v>9</v>
      </c>
      <c r="D93" s="30">
        <v>4</v>
      </c>
      <c r="E93" s="127">
        <v>21</v>
      </c>
      <c r="F93" s="31">
        <f>F91*(1+E93/100)</f>
        <v>0</v>
      </c>
      <c r="G93" s="35"/>
      <c r="H93" s="2"/>
      <c r="I93" s="5"/>
    </row>
    <row r="94" ht="15">
      <c r="E94" s="128"/>
    </row>
    <row r="95" spans="1:9" ht="15">
      <c r="A95" s="17" t="s">
        <v>0</v>
      </c>
      <c r="B95" s="12" t="s">
        <v>191</v>
      </c>
      <c r="C95" s="13" t="s">
        <v>2</v>
      </c>
      <c r="D95" s="14"/>
      <c r="E95" s="124" t="s">
        <v>3</v>
      </c>
      <c r="F95" s="15" t="s">
        <v>4</v>
      </c>
      <c r="G95" s="33"/>
      <c r="H95" s="2"/>
      <c r="I95" s="5"/>
    </row>
    <row r="96" spans="1:9" ht="15">
      <c r="A96" s="50" t="s">
        <v>193</v>
      </c>
      <c r="B96" s="19" t="s">
        <v>194</v>
      </c>
      <c r="C96" s="2" t="s">
        <v>6</v>
      </c>
      <c r="D96" s="20"/>
      <c r="E96" s="125"/>
      <c r="F96" s="21">
        <f>D98*E96</f>
        <v>0</v>
      </c>
      <c r="G96" s="34"/>
      <c r="H96" s="2"/>
      <c r="I96" s="23">
        <f>F96</f>
        <v>0</v>
      </c>
    </row>
    <row r="97" spans="1:9" ht="15">
      <c r="A97" s="26" t="s">
        <v>22</v>
      </c>
      <c r="B97" s="19"/>
      <c r="C97" s="2" t="s">
        <v>5</v>
      </c>
      <c r="D97" s="20"/>
      <c r="E97" s="126" t="s">
        <v>7</v>
      </c>
      <c r="F97" s="25" t="s">
        <v>8</v>
      </c>
      <c r="G97" s="34"/>
      <c r="H97" s="2"/>
      <c r="I97" s="5"/>
    </row>
    <row r="98" spans="1:9" ht="15">
      <c r="A98" s="52"/>
      <c r="B98" s="28"/>
      <c r="C98" s="29" t="s">
        <v>9</v>
      </c>
      <c r="D98" s="30">
        <v>4</v>
      </c>
      <c r="E98" s="127">
        <v>21</v>
      </c>
      <c r="F98" s="31">
        <f>F96*(1+E98/100)</f>
        <v>0</v>
      </c>
      <c r="G98" s="35"/>
      <c r="H98" s="2"/>
      <c r="I98" s="5"/>
    </row>
    <row r="99" ht="15.75" customHeight="1">
      <c r="E99" s="128"/>
    </row>
    <row r="100" spans="1:9" ht="15">
      <c r="A100" s="17" t="s">
        <v>0</v>
      </c>
      <c r="B100" s="12"/>
      <c r="C100" s="13" t="s">
        <v>2</v>
      </c>
      <c r="D100" s="14">
        <v>300</v>
      </c>
      <c r="E100" s="124" t="s">
        <v>3</v>
      </c>
      <c r="F100" s="15" t="s">
        <v>4</v>
      </c>
      <c r="G100" s="33"/>
      <c r="H100" s="2"/>
      <c r="I100" s="5"/>
    </row>
    <row r="101" spans="1:9" ht="15">
      <c r="A101" s="50">
        <v>13</v>
      </c>
      <c r="B101" s="19" t="s">
        <v>167</v>
      </c>
      <c r="C101" s="2" t="s">
        <v>6</v>
      </c>
      <c r="D101" s="20">
        <v>900</v>
      </c>
      <c r="E101" s="125"/>
      <c r="F101" s="21">
        <f>D103*E101</f>
        <v>0</v>
      </c>
      <c r="G101" s="34"/>
      <c r="H101" s="2"/>
      <c r="I101" s="23">
        <f>F101</f>
        <v>0</v>
      </c>
    </row>
    <row r="102" spans="1:9" ht="15">
      <c r="A102" s="26" t="s">
        <v>22</v>
      </c>
      <c r="B102" s="19" t="s">
        <v>189</v>
      </c>
      <c r="C102" s="2" t="s">
        <v>5</v>
      </c>
      <c r="D102" s="20">
        <v>600</v>
      </c>
      <c r="E102" s="126" t="s">
        <v>7</v>
      </c>
      <c r="F102" s="25" t="s">
        <v>8</v>
      </c>
      <c r="G102" s="34"/>
      <c r="H102" s="2"/>
      <c r="I102" s="5"/>
    </row>
    <row r="103" spans="1:9" ht="15">
      <c r="A103" s="52"/>
      <c r="B103" s="28"/>
      <c r="C103" s="29" t="s">
        <v>9</v>
      </c>
      <c r="D103" s="30">
        <v>4</v>
      </c>
      <c r="E103" s="127">
        <v>21</v>
      </c>
      <c r="F103" s="31">
        <f>F101*(1+E103/100)</f>
        <v>0</v>
      </c>
      <c r="G103" s="35"/>
      <c r="H103" s="2"/>
      <c r="I103" s="5"/>
    </row>
    <row r="104" ht="15">
      <c r="E104" s="128"/>
    </row>
    <row r="105" spans="1:9" ht="15">
      <c r="A105" s="17" t="s">
        <v>0</v>
      </c>
      <c r="B105" s="12"/>
      <c r="C105" s="13" t="s">
        <v>2</v>
      </c>
      <c r="D105" s="14">
        <v>1200</v>
      </c>
      <c r="E105" s="124" t="s">
        <v>3</v>
      </c>
      <c r="F105" s="15" t="s">
        <v>4</v>
      </c>
      <c r="G105" s="33"/>
      <c r="H105" s="2"/>
      <c r="I105" s="5"/>
    </row>
    <row r="106" spans="1:9" ht="15">
      <c r="A106" s="50">
        <v>14</v>
      </c>
      <c r="B106" s="19" t="s">
        <v>195</v>
      </c>
      <c r="C106" s="2" t="s">
        <v>6</v>
      </c>
      <c r="D106" s="20">
        <v>900</v>
      </c>
      <c r="E106" s="125"/>
      <c r="F106" s="21">
        <f>D108*E106</f>
        <v>0</v>
      </c>
      <c r="G106" s="34"/>
      <c r="H106" s="2"/>
      <c r="I106" s="23">
        <f>F106</f>
        <v>0</v>
      </c>
    </row>
    <row r="107" spans="1:9" ht="15">
      <c r="A107" s="26" t="s">
        <v>22</v>
      </c>
      <c r="B107" s="19"/>
      <c r="C107" s="2" t="s">
        <v>5</v>
      </c>
      <c r="D107" s="20">
        <v>600</v>
      </c>
      <c r="E107" s="126" t="s">
        <v>7</v>
      </c>
      <c r="F107" s="25" t="s">
        <v>8</v>
      </c>
      <c r="G107" s="34"/>
      <c r="H107" s="2"/>
      <c r="I107" s="5"/>
    </row>
    <row r="108" spans="1:9" ht="15">
      <c r="A108" s="52"/>
      <c r="B108" s="28"/>
      <c r="C108" s="29" t="s">
        <v>9</v>
      </c>
      <c r="D108" s="30">
        <v>4</v>
      </c>
      <c r="E108" s="127">
        <v>21</v>
      </c>
      <c r="F108" s="31">
        <f>F106*(1+E108/100)</f>
        <v>0</v>
      </c>
      <c r="G108" s="35"/>
      <c r="H108" s="2"/>
      <c r="I108" s="5"/>
    </row>
    <row r="109" ht="15">
      <c r="E109" s="128"/>
    </row>
    <row r="110" spans="1:8" ht="15">
      <c r="A110" s="17" t="s">
        <v>0</v>
      </c>
      <c r="B110" s="12" t="s">
        <v>301</v>
      </c>
      <c r="C110" s="13" t="s">
        <v>183</v>
      </c>
      <c r="D110" s="14">
        <v>1200</v>
      </c>
      <c r="E110" s="124" t="s">
        <v>3</v>
      </c>
      <c r="F110" s="15" t="s">
        <v>4</v>
      </c>
      <c r="G110" s="33"/>
      <c r="H110" s="2"/>
    </row>
    <row r="111" spans="1:9" ht="15">
      <c r="A111" s="50">
        <v>15</v>
      </c>
      <c r="B111" s="19" t="s">
        <v>302</v>
      </c>
      <c r="C111" s="2" t="s">
        <v>6</v>
      </c>
      <c r="D111" s="20">
        <v>38</v>
      </c>
      <c r="E111" s="125"/>
      <c r="F111" s="21">
        <f>ROUND((D113*E111),1)</f>
        <v>0</v>
      </c>
      <c r="G111" s="34"/>
      <c r="H111" s="2"/>
      <c r="I111" s="23">
        <f>F111</f>
        <v>0</v>
      </c>
    </row>
    <row r="112" spans="1:8" ht="15">
      <c r="A112" s="26" t="s">
        <v>22</v>
      </c>
      <c r="B112" s="19" t="s">
        <v>303</v>
      </c>
      <c r="C112" s="2" t="s">
        <v>5</v>
      </c>
      <c r="D112" s="20">
        <v>600</v>
      </c>
      <c r="E112" s="126" t="s">
        <v>7</v>
      </c>
      <c r="F112" s="25" t="s">
        <v>8</v>
      </c>
      <c r="G112" s="34"/>
      <c r="H112" s="2"/>
    </row>
    <row r="113" spans="1:8" ht="15">
      <c r="A113" s="52">
        <v>600</v>
      </c>
      <c r="B113" s="28" t="s">
        <v>304</v>
      </c>
      <c r="C113" s="29" t="s">
        <v>9</v>
      </c>
      <c r="D113" s="30">
        <v>1</v>
      </c>
      <c r="E113" s="127">
        <v>21</v>
      </c>
      <c r="F113" s="31">
        <f>ROUND((F111*(1+E113/100)),1)</f>
        <v>0</v>
      </c>
      <c r="G113" s="35"/>
      <c r="H113" s="2"/>
    </row>
    <row r="114" ht="15">
      <c r="E114" s="128"/>
    </row>
    <row r="115" spans="1:9" ht="15">
      <c r="A115" s="17" t="s">
        <v>0</v>
      </c>
      <c r="B115" s="12"/>
      <c r="C115" s="13" t="s">
        <v>183</v>
      </c>
      <c r="D115" s="14" t="s">
        <v>305</v>
      </c>
      <c r="E115" s="124" t="s">
        <v>178</v>
      </c>
      <c r="F115" s="15" t="s">
        <v>4</v>
      </c>
      <c r="G115" s="33"/>
      <c r="H115" s="2"/>
      <c r="I115" s="5"/>
    </row>
    <row r="116" spans="1:9" ht="15">
      <c r="A116" s="50">
        <v>16</v>
      </c>
      <c r="B116" s="19" t="s">
        <v>179</v>
      </c>
      <c r="C116" s="2" t="s">
        <v>6</v>
      </c>
      <c r="D116" s="20">
        <v>38</v>
      </c>
      <c r="E116" s="125"/>
      <c r="F116" s="21">
        <f>ROUND((D118*E116),1)</f>
        <v>0</v>
      </c>
      <c r="G116" s="34"/>
      <c r="H116" s="2"/>
      <c r="I116" s="23">
        <f>F116</f>
        <v>0</v>
      </c>
    </row>
    <row r="117" spans="1:9" ht="15">
      <c r="A117" s="26" t="s">
        <v>22</v>
      </c>
      <c r="B117" s="19" t="s">
        <v>184</v>
      </c>
      <c r="C117" s="2" t="s">
        <v>5</v>
      </c>
      <c r="D117" s="20">
        <v>600</v>
      </c>
      <c r="E117" s="126" t="s">
        <v>7</v>
      </c>
      <c r="F117" s="25" t="s">
        <v>8</v>
      </c>
      <c r="G117" s="34"/>
      <c r="H117" s="2"/>
      <c r="I117" s="5"/>
    </row>
    <row r="118" spans="1:9" ht="15">
      <c r="A118" s="52"/>
      <c r="B118" s="28" t="s">
        <v>306</v>
      </c>
      <c r="C118" s="29" t="s">
        <v>180</v>
      </c>
      <c r="D118" s="30">
        <v>9.3</v>
      </c>
      <c r="E118" s="127">
        <v>21</v>
      </c>
      <c r="F118" s="31">
        <f>ROUND((F116*(1+E118/100)),1)</f>
        <v>0</v>
      </c>
      <c r="G118" s="35"/>
      <c r="H118" s="2"/>
      <c r="I118" s="5"/>
    </row>
    <row r="119" spans="1:9" ht="15">
      <c r="A119" s="2"/>
      <c r="B119" s="37"/>
      <c r="C119" s="2"/>
      <c r="D119" s="3"/>
      <c r="E119" s="130"/>
      <c r="F119" s="4"/>
      <c r="G119" s="2"/>
      <c r="H119" s="2"/>
      <c r="I119" s="5"/>
    </row>
    <row r="120" spans="1:9" ht="15">
      <c r="A120" s="17" t="s">
        <v>0</v>
      </c>
      <c r="B120" s="12"/>
      <c r="C120" s="13"/>
      <c r="D120" s="14"/>
      <c r="E120" s="124" t="s">
        <v>3</v>
      </c>
      <c r="F120" s="15" t="s">
        <v>4</v>
      </c>
      <c r="G120" s="33"/>
      <c r="H120" s="2"/>
      <c r="I120" s="5"/>
    </row>
    <row r="121" spans="1:9" ht="15">
      <c r="A121" s="50">
        <v>17</v>
      </c>
      <c r="B121" s="19" t="s">
        <v>307</v>
      </c>
      <c r="C121" s="2"/>
      <c r="D121" s="20"/>
      <c r="E121" s="125"/>
      <c r="F121" s="21">
        <f>ROUND((D123*E121),1)</f>
        <v>0</v>
      </c>
      <c r="G121" s="34"/>
      <c r="H121" s="2"/>
      <c r="I121" s="23">
        <f>F121</f>
        <v>0</v>
      </c>
    </row>
    <row r="122" spans="1:9" ht="15">
      <c r="A122" s="26" t="s">
        <v>22</v>
      </c>
      <c r="B122" s="19"/>
      <c r="C122" s="2"/>
      <c r="D122" s="20"/>
      <c r="E122" s="126" t="s">
        <v>7</v>
      </c>
      <c r="F122" s="25" t="s">
        <v>8</v>
      </c>
      <c r="G122" s="34"/>
      <c r="H122" s="2"/>
      <c r="I122" s="5"/>
    </row>
    <row r="123" spans="1:9" ht="15">
      <c r="A123" s="52"/>
      <c r="B123" s="28"/>
      <c r="C123" s="29" t="s">
        <v>9</v>
      </c>
      <c r="D123" s="30">
        <v>2</v>
      </c>
      <c r="E123" s="127">
        <v>21</v>
      </c>
      <c r="F123" s="31">
        <f>ROUND((F121*(1+E123/100)),1)</f>
        <v>0</v>
      </c>
      <c r="G123" s="35"/>
      <c r="H123" s="2"/>
      <c r="I123" s="5"/>
    </row>
    <row r="124" spans="1:9" ht="15">
      <c r="A124" s="2"/>
      <c r="B124" s="37"/>
      <c r="C124" s="2"/>
      <c r="D124" s="3"/>
      <c r="E124" s="130"/>
      <c r="F124" s="4"/>
      <c r="G124" s="2"/>
      <c r="H124" s="2"/>
      <c r="I124" s="5"/>
    </row>
    <row r="125" ht="15">
      <c r="E125" s="128"/>
    </row>
    <row r="126" spans="1:5" s="39" customFormat="1" ht="15">
      <c r="A126" s="38" t="s">
        <v>308</v>
      </c>
      <c r="B126" s="38"/>
      <c r="E126" s="131"/>
    </row>
    <row r="127" ht="15">
      <c r="E127" s="128"/>
    </row>
    <row r="128" spans="1:9" ht="15">
      <c r="A128" s="11" t="s">
        <v>0</v>
      </c>
      <c r="B128" s="12"/>
      <c r="C128" s="13" t="s">
        <v>2</v>
      </c>
      <c r="D128" s="14">
        <v>1200</v>
      </c>
      <c r="E128" s="124" t="s">
        <v>3</v>
      </c>
      <c r="F128" s="15" t="s">
        <v>4</v>
      </c>
      <c r="G128" s="33"/>
      <c r="H128" s="2"/>
      <c r="I128" s="5"/>
    </row>
    <row r="129" spans="1:9" ht="15">
      <c r="A129" s="18">
        <v>18</v>
      </c>
      <c r="B129" s="19" t="s">
        <v>167</v>
      </c>
      <c r="C129" s="2" t="s">
        <v>5</v>
      </c>
      <c r="D129" s="20">
        <v>600</v>
      </c>
      <c r="E129" s="125"/>
      <c r="F129" s="21">
        <f>D131*E129</f>
        <v>0</v>
      </c>
      <c r="G129" s="34"/>
      <c r="H129" s="2"/>
      <c r="I129" s="23">
        <f>F129</f>
        <v>0</v>
      </c>
    </row>
    <row r="130" spans="1:9" ht="15">
      <c r="A130" s="24" t="s">
        <v>22</v>
      </c>
      <c r="B130" s="19" t="s">
        <v>284</v>
      </c>
      <c r="C130" s="2" t="s">
        <v>6</v>
      </c>
      <c r="D130" s="20">
        <v>900</v>
      </c>
      <c r="E130" s="126" t="s">
        <v>7</v>
      </c>
      <c r="F130" s="25" t="s">
        <v>8</v>
      </c>
      <c r="G130" s="34"/>
      <c r="H130" s="2"/>
      <c r="I130" s="5"/>
    </row>
    <row r="131" spans="1:9" ht="15">
      <c r="A131" s="27" t="s">
        <v>309</v>
      </c>
      <c r="B131" s="28"/>
      <c r="C131" s="29" t="s">
        <v>9</v>
      </c>
      <c r="D131" s="30">
        <v>2</v>
      </c>
      <c r="E131" s="127">
        <v>21</v>
      </c>
      <c r="F131" s="31">
        <f>F129*(1+E131/100)</f>
        <v>0</v>
      </c>
      <c r="G131" s="35"/>
      <c r="H131" s="2"/>
      <c r="I131" s="5"/>
    </row>
    <row r="132" spans="1:9" ht="15">
      <c r="A132" s="24"/>
      <c r="B132" s="19"/>
      <c r="C132" s="2"/>
      <c r="D132" s="20"/>
      <c r="E132" s="130"/>
      <c r="F132" s="21"/>
      <c r="G132" s="34"/>
      <c r="H132" s="2"/>
      <c r="I132" s="5"/>
    </row>
    <row r="133" spans="1:9" ht="15">
      <c r="A133" s="11" t="s">
        <v>0</v>
      </c>
      <c r="B133" s="12"/>
      <c r="C133" s="13" t="s">
        <v>2</v>
      </c>
      <c r="D133" s="14">
        <v>1200</v>
      </c>
      <c r="E133" s="124" t="s">
        <v>3</v>
      </c>
      <c r="F133" s="15" t="s">
        <v>4</v>
      </c>
      <c r="G133" s="33"/>
      <c r="H133" s="2"/>
      <c r="I133" s="5"/>
    </row>
    <row r="134" spans="1:9" ht="15">
      <c r="A134" s="18">
        <v>19</v>
      </c>
      <c r="B134" s="19" t="s">
        <v>310</v>
      </c>
      <c r="C134" s="2" t="s">
        <v>5</v>
      </c>
      <c r="D134" s="20">
        <v>600</v>
      </c>
      <c r="E134" s="125"/>
      <c r="F134" s="21">
        <f>D136*E134</f>
        <v>0</v>
      </c>
      <c r="G134" s="34"/>
      <c r="H134" s="2"/>
      <c r="I134" s="23">
        <f>F134</f>
        <v>0</v>
      </c>
    </row>
    <row r="135" spans="1:9" ht="15">
      <c r="A135" s="24" t="s">
        <v>22</v>
      </c>
      <c r="B135" s="19" t="s">
        <v>311</v>
      </c>
      <c r="C135" s="2" t="s">
        <v>6</v>
      </c>
      <c r="D135" s="20">
        <v>900</v>
      </c>
      <c r="E135" s="126" t="s">
        <v>7</v>
      </c>
      <c r="F135" s="25" t="s">
        <v>8</v>
      </c>
      <c r="G135" s="34"/>
      <c r="H135" s="2"/>
      <c r="I135" s="5"/>
    </row>
    <row r="136" spans="1:9" ht="15">
      <c r="A136" s="27" t="s">
        <v>312</v>
      </c>
      <c r="B136" s="28"/>
      <c r="C136" s="29" t="s">
        <v>9</v>
      </c>
      <c r="D136" s="30">
        <v>1</v>
      </c>
      <c r="E136" s="127">
        <v>21</v>
      </c>
      <c r="F136" s="31">
        <f>F134*(1+E136/100)</f>
        <v>0</v>
      </c>
      <c r="G136" s="35"/>
      <c r="H136" s="2"/>
      <c r="I136" s="5"/>
    </row>
    <row r="137" spans="1:9" ht="15">
      <c r="A137" s="36"/>
      <c r="B137" s="37"/>
      <c r="C137" s="2"/>
      <c r="D137" s="3"/>
      <c r="E137" s="130"/>
      <c r="F137" s="4"/>
      <c r="G137" s="2"/>
      <c r="H137" s="2"/>
      <c r="I137" s="5"/>
    </row>
    <row r="138" spans="1:9" ht="15">
      <c r="A138" s="11" t="s">
        <v>0</v>
      </c>
      <c r="B138" s="12"/>
      <c r="C138" s="13" t="s">
        <v>2</v>
      </c>
      <c r="D138" s="14">
        <v>1200</v>
      </c>
      <c r="E138" s="124" t="s">
        <v>3</v>
      </c>
      <c r="F138" s="15" t="s">
        <v>4</v>
      </c>
      <c r="G138" s="33"/>
      <c r="H138" s="2"/>
      <c r="I138" s="5"/>
    </row>
    <row r="139" spans="1:9" ht="15">
      <c r="A139" s="18">
        <v>20</v>
      </c>
      <c r="B139" s="19" t="s">
        <v>310</v>
      </c>
      <c r="C139" s="2" t="s">
        <v>5</v>
      </c>
      <c r="D139" s="20">
        <v>600</v>
      </c>
      <c r="E139" s="125"/>
      <c r="F139" s="21">
        <f>D141*E139</f>
        <v>0</v>
      </c>
      <c r="G139" s="34"/>
      <c r="H139" s="2"/>
      <c r="I139" s="23">
        <f>F139</f>
        <v>0</v>
      </c>
    </row>
    <row r="140" spans="1:9" ht="15">
      <c r="A140" s="24" t="s">
        <v>22</v>
      </c>
      <c r="B140" s="19" t="s">
        <v>311</v>
      </c>
      <c r="C140" s="2" t="s">
        <v>6</v>
      </c>
      <c r="D140" s="20">
        <v>900</v>
      </c>
      <c r="E140" s="126" t="s">
        <v>7</v>
      </c>
      <c r="F140" s="25" t="s">
        <v>8</v>
      </c>
      <c r="G140" s="34"/>
      <c r="H140" s="2"/>
      <c r="I140" s="5"/>
    </row>
    <row r="141" spans="1:9" ht="15">
      <c r="A141" s="27" t="s">
        <v>312</v>
      </c>
      <c r="B141" s="28"/>
      <c r="C141" s="29" t="s">
        <v>9</v>
      </c>
      <c r="D141" s="30">
        <v>1</v>
      </c>
      <c r="E141" s="127">
        <v>21</v>
      </c>
      <c r="F141" s="31">
        <f>F139*(1+E141/100)</f>
        <v>0</v>
      </c>
      <c r="G141" s="35"/>
      <c r="H141" s="2"/>
      <c r="I141" s="5"/>
    </row>
    <row r="142" spans="1:9" ht="15">
      <c r="A142" s="36"/>
      <c r="B142" s="37"/>
      <c r="C142" s="2"/>
      <c r="D142" s="3"/>
      <c r="E142" s="130"/>
      <c r="F142" s="4"/>
      <c r="G142" s="2"/>
      <c r="H142" s="2"/>
      <c r="I142" s="5"/>
    </row>
    <row r="143" spans="1:9" ht="15">
      <c r="A143" s="11" t="s">
        <v>0</v>
      </c>
      <c r="B143" s="12"/>
      <c r="C143" s="13" t="s">
        <v>183</v>
      </c>
      <c r="D143" s="14">
        <v>5000</v>
      </c>
      <c r="E143" s="124" t="s">
        <v>3</v>
      </c>
      <c r="F143" s="15" t="s">
        <v>4</v>
      </c>
      <c r="G143" s="33"/>
      <c r="H143" s="2"/>
      <c r="I143" s="5"/>
    </row>
    <row r="144" spans="1:9" ht="15">
      <c r="A144" s="18">
        <v>21</v>
      </c>
      <c r="B144" s="19" t="s">
        <v>179</v>
      </c>
      <c r="C144" s="2" t="s">
        <v>6</v>
      </c>
      <c r="D144" s="20">
        <v>38</v>
      </c>
      <c r="E144" s="125"/>
      <c r="F144" s="21">
        <f>ROUND((D146*E144),1)</f>
        <v>0</v>
      </c>
      <c r="G144" s="34"/>
      <c r="H144" s="2"/>
      <c r="I144" s="23">
        <f>F144</f>
        <v>0</v>
      </c>
    </row>
    <row r="145" spans="1:9" ht="15">
      <c r="A145" s="24" t="s">
        <v>22</v>
      </c>
      <c r="B145" s="19" t="s">
        <v>184</v>
      </c>
      <c r="C145" s="2" t="s">
        <v>5</v>
      </c>
      <c r="D145" s="20">
        <v>600</v>
      </c>
      <c r="E145" s="126" t="s">
        <v>7</v>
      </c>
      <c r="F145" s="25" t="s">
        <v>8</v>
      </c>
      <c r="G145" s="34"/>
      <c r="H145" s="2"/>
      <c r="I145" s="5"/>
    </row>
    <row r="146" spans="1:9" ht="15">
      <c r="A146" s="27"/>
      <c r="B146" s="28" t="s">
        <v>313</v>
      </c>
      <c r="C146" s="29" t="s">
        <v>180</v>
      </c>
      <c r="D146" s="30">
        <v>5</v>
      </c>
      <c r="E146" s="127">
        <v>21</v>
      </c>
      <c r="F146" s="31">
        <f>ROUND((F144*(1+E146/100)),1)</f>
        <v>0</v>
      </c>
      <c r="G146" s="35"/>
      <c r="H146" s="2"/>
      <c r="I146" s="5"/>
    </row>
    <row r="147" spans="1:9" ht="15">
      <c r="A147" s="71"/>
      <c r="B147" s="72"/>
      <c r="C147" s="73"/>
      <c r="D147" s="73"/>
      <c r="E147" s="137"/>
      <c r="F147" s="74"/>
      <c r="G147" s="73"/>
      <c r="H147" s="73"/>
      <c r="I147" s="5"/>
    </row>
    <row r="148" spans="1:9" ht="15">
      <c r="A148" s="17" t="s">
        <v>0</v>
      </c>
      <c r="B148" s="12"/>
      <c r="C148" s="13" t="s">
        <v>2</v>
      </c>
      <c r="D148" s="14">
        <v>1200</v>
      </c>
      <c r="E148" s="124" t="s">
        <v>3</v>
      </c>
      <c r="F148" s="15" t="s">
        <v>4</v>
      </c>
      <c r="G148" s="33"/>
      <c r="H148" s="2"/>
      <c r="I148" s="5"/>
    </row>
    <row r="149" spans="1:9" ht="15">
      <c r="A149" s="50">
        <v>22</v>
      </c>
      <c r="B149" s="19" t="s">
        <v>196</v>
      </c>
      <c r="C149" s="2" t="s">
        <v>6</v>
      </c>
      <c r="D149" s="20">
        <v>700</v>
      </c>
      <c r="E149" s="125"/>
      <c r="F149" s="21">
        <f>D151*E149</f>
        <v>0</v>
      </c>
      <c r="G149" s="34"/>
      <c r="H149" s="2"/>
      <c r="I149" s="23">
        <f>F149</f>
        <v>0</v>
      </c>
    </row>
    <row r="150" spans="1:9" ht="15">
      <c r="A150" s="26" t="s">
        <v>22</v>
      </c>
      <c r="B150" s="19" t="s">
        <v>197</v>
      </c>
      <c r="C150" s="2" t="s">
        <v>5</v>
      </c>
      <c r="D150" s="20">
        <v>300</v>
      </c>
      <c r="E150" s="126" t="s">
        <v>7</v>
      </c>
      <c r="F150" s="25" t="s">
        <v>8</v>
      </c>
      <c r="G150" s="34"/>
      <c r="H150" s="2"/>
      <c r="I150" s="5"/>
    </row>
    <row r="151" spans="1:9" ht="15">
      <c r="A151" s="52" t="s">
        <v>198</v>
      </c>
      <c r="B151" s="28"/>
      <c r="C151" s="29" t="s">
        <v>9</v>
      </c>
      <c r="D151" s="30">
        <v>4</v>
      </c>
      <c r="E151" s="127">
        <v>21</v>
      </c>
      <c r="F151" s="31">
        <f>F149*(1+E151/100)</f>
        <v>0</v>
      </c>
      <c r="G151" s="35"/>
      <c r="H151" s="2"/>
      <c r="I151" s="5"/>
    </row>
    <row r="152" ht="15">
      <c r="E152" s="128"/>
    </row>
    <row r="153" ht="15">
      <c r="E153" s="128"/>
    </row>
    <row r="154" spans="1:5" s="39" customFormat="1" ht="15">
      <c r="A154" s="38" t="s">
        <v>199</v>
      </c>
      <c r="B154" s="38"/>
      <c r="E154" s="131"/>
    </row>
    <row r="155" ht="15">
      <c r="E155" s="128"/>
    </row>
    <row r="156" spans="1:9" ht="15">
      <c r="A156" s="17" t="s">
        <v>0</v>
      </c>
      <c r="B156" s="12"/>
      <c r="C156" s="13" t="s">
        <v>2</v>
      </c>
      <c r="D156" s="14">
        <v>600</v>
      </c>
      <c r="E156" s="124" t="s">
        <v>3</v>
      </c>
      <c r="F156" s="15" t="s">
        <v>4</v>
      </c>
      <c r="G156" s="33"/>
      <c r="H156" s="2"/>
      <c r="I156" s="5"/>
    </row>
    <row r="157" spans="1:9" ht="15">
      <c r="A157" s="50">
        <v>23</v>
      </c>
      <c r="B157" s="19" t="s">
        <v>200</v>
      </c>
      <c r="C157" s="2" t="s">
        <v>6</v>
      </c>
      <c r="D157" s="20">
        <v>2200</v>
      </c>
      <c r="E157" s="125"/>
      <c r="F157" s="21">
        <f>D159*E157</f>
        <v>0</v>
      </c>
      <c r="G157" s="34"/>
      <c r="H157" s="2"/>
      <c r="I157" s="23">
        <f>F157</f>
        <v>0</v>
      </c>
    </row>
    <row r="158" spans="1:9" ht="15">
      <c r="A158" s="26" t="s">
        <v>22</v>
      </c>
      <c r="B158" s="19" t="s">
        <v>201</v>
      </c>
      <c r="C158" s="2" t="s">
        <v>5</v>
      </c>
      <c r="D158" s="20">
        <v>600</v>
      </c>
      <c r="E158" s="126" t="s">
        <v>7</v>
      </c>
      <c r="F158" s="25" t="s">
        <v>8</v>
      </c>
      <c r="G158" s="34"/>
      <c r="H158" s="2"/>
      <c r="I158" s="5"/>
    </row>
    <row r="159" spans="1:9" ht="15">
      <c r="A159" s="52"/>
      <c r="B159" s="28" t="s">
        <v>202</v>
      </c>
      <c r="C159" s="29" t="s">
        <v>9</v>
      </c>
      <c r="D159" s="30">
        <v>1</v>
      </c>
      <c r="E159" s="127">
        <v>21</v>
      </c>
      <c r="F159" s="31">
        <f>F157*(1+E159/100)</f>
        <v>0</v>
      </c>
      <c r="G159" s="35"/>
      <c r="H159" s="2"/>
      <c r="I159" s="5"/>
    </row>
    <row r="160" ht="15">
      <c r="E160" s="128"/>
    </row>
    <row r="161" ht="15">
      <c r="E161" s="128"/>
    </row>
    <row r="162" spans="1:9" ht="15">
      <c r="A162" s="17" t="s">
        <v>0</v>
      </c>
      <c r="B162" s="12"/>
      <c r="C162" s="13" t="s">
        <v>2</v>
      </c>
      <c r="D162" s="14">
        <v>600</v>
      </c>
      <c r="E162" s="124" t="s">
        <v>3</v>
      </c>
      <c r="F162" s="15" t="s">
        <v>4</v>
      </c>
      <c r="G162" s="33"/>
      <c r="H162" s="2"/>
      <c r="I162" s="5"/>
    </row>
    <row r="163" spans="1:9" ht="15">
      <c r="A163" s="50">
        <v>24</v>
      </c>
      <c r="B163" s="19" t="s">
        <v>203</v>
      </c>
      <c r="C163" s="2" t="s">
        <v>6</v>
      </c>
      <c r="D163" s="20"/>
      <c r="E163" s="125"/>
      <c r="F163" s="21">
        <f>D165*E163</f>
        <v>0</v>
      </c>
      <c r="G163" s="34"/>
      <c r="H163" s="2"/>
      <c r="I163" s="23">
        <f>F163</f>
        <v>0</v>
      </c>
    </row>
    <row r="164" spans="1:9" ht="15">
      <c r="A164" s="26" t="s">
        <v>22</v>
      </c>
      <c r="B164" s="19"/>
      <c r="C164" s="2" t="s">
        <v>5</v>
      </c>
      <c r="D164" s="20">
        <v>600</v>
      </c>
      <c r="E164" s="126" t="s">
        <v>7</v>
      </c>
      <c r="F164" s="25" t="s">
        <v>8</v>
      </c>
      <c r="G164" s="34"/>
      <c r="H164" s="2"/>
      <c r="I164" s="5"/>
    </row>
    <row r="165" spans="1:9" ht="15">
      <c r="A165" s="52"/>
      <c r="B165" s="28"/>
      <c r="C165" s="29" t="s">
        <v>9</v>
      </c>
      <c r="D165" s="30">
        <v>1</v>
      </c>
      <c r="E165" s="127">
        <v>21</v>
      </c>
      <c r="F165" s="31">
        <f>F163*(1+E165/100)</f>
        <v>0</v>
      </c>
      <c r="G165" s="35"/>
      <c r="H165" s="2"/>
      <c r="I165" s="5"/>
    </row>
    <row r="166" ht="15">
      <c r="E166" s="128"/>
    </row>
    <row r="167" ht="15">
      <c r="E167" s="128"/>
    </row>
    <row r="168" spans="1:5" s="39" customFormat="1" ht="15">
      <c r="A168" s="38" t="s">
        <v>121</v>
      </c>
      <c r="B168" s="38"/>
      <c r="E168" s="131"/>
    </row>
    <row r="169" ht="15">
      <c r="E169" s="128"/>
    </row>
    <row r="170" spans="1:9" ht="15">
      <c r="A170" s="17" t="s">
        <v>0</v>
      </c>
      <c r="B170" s="12" t="s">
        <v>204</v>
      </c>
      <c r="C170" s="13" t="s">
        <v>2</v>
      </c>
      <c r="D170" s="14">
        <v>2000</v>
      </c>
      <c r="E170" s="124" t="s">
        <v>3</v>
      </c>
      <c r="F170" s="15" t="s">
        <v>4</v>
      </c>
      <c r="G170" s="33"/>
      <c r="H170" s="2"/>
      <c r="I170" s="5"/>
    </row>
    <row r="171" spans="1:9" ht="15">
      <c r="A171" s="50">
        <v>25</v>
      </c>
      <c r="B171" s="19" t="s">
        <v>205</v>
      </c>
      <c r="C171" s="2" t="s">
        <v>6</v>
      </c>
      <c r="D171" s="20">
        <v>1200</v>
      </c>
      <c r="E171" s="125"/>
      <c r="F171" s="21">
        <f>D173*E171</f>
        <v>0</v>
      </c>
      <c r="G171" s="34"/>
      <c r="H171" s="2"/>
      <c r="I171" s="23">
        <f>F171</f>
        <v>0</v>
      </c>
    </row>
    <row r="172" spans="1:9" ht="15">
      <c r="A172" s="26" t="s">
        <v>22</v>
      </c>
      <c r="B172" s="19" t="s">
        <v>206</v>
      </c>
      <c r="C172" s="2" t="s">
        <v>5</v>
      </c>
      <c r="D172" s="20"/>
      <c r="E172" s="126" t="s">
        <v>7</v>
      </c>
      <c r="F172" s="25" t="s">
        <v>8</v>
      </c>
      <c r="G172" s="34"/>
      <c r="H172" s="2"/>
      <c r="I172" s="5"/>
    </row>
    <row r="173" spans="1:9" ht="15">
      <c r="A173" s="52"/>
      <c r="B173" s="28" t="s">
        <v>207</v>
      </c>
      <c r="C173" s="29" t="s">
        <v>9</v>
      </c>
      <c r="D173" s="30">
        <v>1</v>
      </c>
      <c r="E173" s="127">
        <v>21</v>
      </c>
      <c r="F173" s="31">
        <f>F171*(1+E173/100)</f>
        <v>0</v>
      </c>
      <c r="G173" s="35"/>
      <c r="H173" s="2"/>
      <c r="I173" s="5"/>
    </row>
    <row r="174" ht="15">
      <c r="E174" s="128"/>
    </row>
    <row r="175" ht="15">
      <c r="E175" s="128"/>
    </row>
    <row r="176" spans="2:8" ht="15">
      <c r="B176" s="53" t="s">
        <v>208</v>
      </c>
      <c r="C176" s="150">
        <f>SUM(I5:I173)</f>
        <v>0</v>
      </c>
      <c r="D176" s="150"/>
      <c r="E176" s="150"/>
      <c r="F176" s="53"/>
      <c r="G176" s="53"/>
      <c r="H176" s="53"/>
    </row>
    <row r="177" spans="2:8" ht="15.75" thickBot="1">
      <c r="B177" s="54" t="s">
        <v>131</v>
      </c>
      <c r="C177" s="151"/>
      <c r="D177" s="151"/>
      <c r="E177" s="151"/>
      <c r="F177" s="53"/>
      <c r="G177" s="53"/>
      <c r="H177" s="53"/>
    </row>
    <row r="178" spans="2:8" ht="18.75">
      <c r="B178" s="55" t="s">
        <v>132</v>
      </c>
      <c r="C178" s="147">
        <f>SUM(C176:E177)</f>
        <v>0</v>
      </c>
      <c r="D178" s="147"/>
      <c r="E178" s="147"/>
      <c r="F178" s="56"/>
      <c r="G178" s="56"/>
      <c r="H178" s="56"/>
    </row>
    <row r="179" spans="2:8" ht="18.75">
      <c r="B179" s="55" t="s">
        <v>133</v>
      </c>
      <c r="C179" s="147">
        <f>C178*1.21</f>
        <v>0</v>
      </c>
      <c r="D179" s="147"/>
      <c r="E179" s="147"/>
      <c r="F179" s="56"/>
      <c r="G179" s="56"/>
      <c r="H179" s="56"/>
    </row>
    <row r="180" spans="2:8" ht="15">
      <c r="B180" s="53"/>
      <c r="C180" s="53"/>
      <c r="D180" s="53"/>
      <c r="E180" s="53"/>
      <c r="F180" s="53"/>
      <c r="G180" s="53"/>
      <c r="H180" s="53"/>
    </row>
    <row r="181" spans="2:8" ht="15">
      <c r="B181" s="57"/>
      <c r="C181" s="57"/>
      <c r="D181" s="57"/>
      <c r="E181" s="57"/>
      <c r="F181" s="57"/>
      <c r="G181" s="57"/>
      <c r="H181" s="57"/>
    </row>
    <row r="182" spans="2:8" ht="15">
      <c r="B182" s="57"/>
      <c r="C182" s="57"/>
      <c r="D182" s="57"/>
      <c r="E182" s="57"/>
      <c r="F182" s="57"/>
      <c r="G182" s="57"/>
      <c r="H182" s="57"/>
    </row>
    <row r="183" spans="1:8" ht="15">
      <c r="A183" s="53"/>
      <c r="B183" s="58"/>
      <c r="C183" s="53"/>
      <c r="D183" s="53"/>
      <c r="E183" s="53"/>
      <c r="F183" s="53"/>
      <c r="G183" s="53"/>
      <c r="H183" s="53"/>
    </row>
  </sheetData>
  <mergeCells count="4">
    <mergeCell ref="C176:E176"/>
    <mergeCell ref="C177:E177"/>
    <mergeCell ref="C178:E178"/>
    <mergeCell ref="C179:E179"/>
  </mergeCells>
  <printOptions/>
  <pageMargins left="0.7" right="0.7" top="0.787401575" bottom="0.787401575" header="0.3" footer="0.3"/>
  <pageSetup horizontalDpi="1200" verticalDpi="1200" orientation="portrait" paperSize="9" scale="79" r:id="rId2"/>
  <rowBreaks count="3" manualBreakCount="3">
    <brk id="60" max="16383" man="1"/>
    <brk id="118" max="16383" man="1"/>
    <brk id="180" max="16383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130"/>
  <sheetViews>
    <sheetView workbookViewId="0" topLeftCell="A1">
      <selection activeCell="K107" sqref="K107"/>
    </sheetView>
  </sheetViews>
  <sheetFormatPr defaultColWidth="9.140625" defaultRowHeight="15"/>
  <cols>
    <col min="1" max="1" width="8.421875" style="0" customWidth="1"/>
    <col min="2" max="2" width="31.140625" style="0" customWidth="1"/>
    <col min="3" max="4" width="9.00390625" style="0" customWidth="1"/>
    <col min="5" max="5" width="9.8515625" style="0" bestFit="1" customWidth="1"/>
    <col min="6" max="6" width="14.140625" style="0" customWidth="1"/>
    <col min="7" max="7" width="11.140625" style="0" customWidth="1"/>
    <col min="8" max="8" width="3.421875" style="0" customWidth="1"/>
    <col min="9" max="9" width="11.140625" style="0" hidden="1" customWidth="1"/>
    <col min="246" max="246" width="8.421875" style="0" customWidth="1"/>
    <col min="247" max="247" width="26.8515625" style="0" customWidth="1"/>
    <col min="248" max="249" width="9.00390625" style="0" customWidth="1"/>
    <col min="250" max="250" width="9.8515625" style="0" bestFit="1" customWidth="1"/>
    <col min="251" max="251" width="13.140625" style="0" customWidth="1"/>
    <col min="252" max="252" width="11.140625" style="0" customWidth="1"/>
    <col min="253" max="253" width="3.421875" style="0" customWidth="1"/>
    <col min="255" max="255" width="13.140625" style="0" customWidth="1"/>
    <col min="256" max="256" width="11.140625" style="0" customWidth="1"/>
    <col min="502" max="502" width="8.421875" style="0" customWidth="1"/>
    <col min="503" max="503" width="26.8515625" style="0" customWidth="1"/>
    <col min="504" max="505" width="9.00390625" style="0" customWidth="1"/>
    <col min="506" max="506" width="9.8515625" style="0" bestFit="1" customWidth="1"/>
    <col min="507" max="507" width="13.140625" style="0" customWidth="1"/>
    <col min="508" max="508" width="11.140625" style="0" customWidth="1"/>
    <col min="509" max="509" width="3.421875" style="0" customWidth="1"/>
    <col min="511" max="511" width="13.140625" style="0" customWidth="1"/>
    <col min="512" max="512" width="11.140625" style="0" customWidth="1"/>
    <col min="758" max="758" width="8.421875" style="0" customWidth="1"/>
    <col min="759" max="759" width="26.8515625" style="0" customWidth="1"/>
    <col min="760" max="761" width="9.00390625" style="0" customWidth="1"/>
    <col min="762" max="762" width="9.8515625" style="0" bestFit="1" customWidth="1"/>
    <col min="763" max="763" width="13.140625" style="0" customWidth="1"/>
    <col min="764" max="764" width="11.140625" style="0" customWidth="1"/>
    <col min="765" max="765" width="3.421875" style="0" customWidth="1"/>
    <col min="767" max="767" width="13.140625" style="0" customWidth="1"/>
    <col min="768" max="768" width="11.140625" style="0" customWidth="1"/>
    <col min="1014" max="1014" width="8.421875" style="0" customWidth="1"/>
    <col min="1015" max="1015" width="26.8515625" style="0" customWidth="1"/>
    <col min="1016" max="1017" width="9.00390625" style="0" customWidth="1"/>
    <col min="1018" max="1018" width="9.8515625" style="0" bestFit="1" customWidth="1"/>
    <col min="1019" max="1019" width="13.140625" style="0" customWidth="1"/>
    <col min="1020" max="1020" width="11.140625" style="0" customWidth="1"/>
    <col min="1021" max="1021" width="3.421875" style="0" customWidth="1"/>
    <col min="1023" max="1023" width="13.140625" style="0" customWidth="1"/>
    <col min="1024" max="1024" width="11.140625" style="0" customWidth="1"/>
    <col min="1270" max="1270" width="8.421875" style="0" customWidth="1"/>
    <col min="1271" max="1271" width="26.8515625" style="0" customWidth="1"/>
    <col min="1272" max="1273" width="9.00390625" style="0" customWidth="1"/>
    <col min="1274" max="1274" width="9.8515625" style="0" bestFit="1" customWidth="1"/>
    <col min="1275" max="1275" width="13.140625" style="0" customWidth="1"/>
    <col min="1276" max="1276" width="11.140625" style="0" customWidth="1"/>
    <col min="1277" max="1277" width="3.421875" style="0" customWidth="1"/>
    <col min="1279" max="1279" width="13.140625" style="0" customWidth="1"/>
    <col min="1280" max="1280" width="11.140625" style="0" customWidth="1"/>
    <col min="1526" max="1526" width="8.421875" style="0" customWidth="1"/>
    <col min="1527" max="1527" width="26.8515625" style="0" customWidth="1"/>
    <col min="1528" max="1529" width="9.00390625" style="0" customWidth="1"/>
    <col min="1530" max="1530" width="9.8515625" style="0" bestFit="1" customWidth="1"/>
    <col min="1531" max="1531" width="13.140625" style="0" customWidth="1"/>
    <col min="1532" max="1532" width="11.140625" style="0" customWidth="1"/>
    <col min="1533" max="1533" width="3.421875" style="0" customWidth="1"/>
    <col min="1535" max="1535" width="13.140625" style="0" customWidth="1"/>
    <col min="1536" max="1536" width="11.140625" style="0" customWidth="1"/>
    <col min="1782" max="1782" width="8.421875" style="0" customWidth="1"/>
    <col min="1783" max="1783" width="26.8515625" style="0" customWidth="1"/>
    <col min="1784" max="1785" width="9.00390625" style="0" customWidth="1"/>
    <col min="1786" max="1786" width="9.8515625" style="0" bestFit="1" customWidth="1"/>
    <col min="1787" max="1787" width="13.140625" style="0" customWidth="1"/>
    <col min="1788" max="1788" width="11.140625" style="0" customWidth="1"/>
    <col min="1789" max="1789" width="3.421875" style="0" customWidth="1"/>
    <col min="1791" max="1791" width="13.140625" style="0" customWidth="1"/>
    <col min="1792" max="1792" width="11.140625" style="0" customWidth="1"/>
    <col min="2038" max="2038" width="8.421875" style="0" customWidth="1"/>
    <col min="2039" max="2039" width="26.8515625" style="0" customWidth="1"/>
    <col min="2040" max="2041" width="9.00390625" style="0" customWidth="1"/>
    <col min="2042" max="2042" width="9.8515625" style="0" bestFit="1" customWidth="1"/>
    <col min="2043" max="2043" width="13.140625" style="0" customWidth="1"/>
    <col min="2044" max="2044" width="11.140625" style="0" customWidth="1"/>
    <col min="2045" max="2045" width="3.421875" style="0" customWidth="1"/>
    <col min="2047" max="2047" width="13.140625" style="0" customWidth="1"/>
    <col min="2048" max="2048" width="11.140625" style="0" customWidth="1"/>
    <col min="2294" max="2294" width="8.421875" style="0" customWidth="1"/>
    <col min="2295" max="2295" width="26.8515625" style="0" customWidth="1"/>
    <col min="2296" max="2297" width="9.00390625" style="0" customWidth="1"/>
    <col min="2298" max="2298" width="9.8515625" style="0" bestFit="1" customWidth="1"/>
    <col min="2299" max="2299" width="13.140625" style="0" customWidth="1"/>
    <col min="2300" max="2300" width="11.140625" style="0" customWidth="1"/>
    <col min="2301" max="2301" width="3.421875" style="0" customWidth="1"/>
    <col min="2303" max="2303" width="13.140625" style="0" customWidth="1"/>
    <col min="2304" max="2304" width="11.140625" style="0" customWidth="1"/>
    <col min="2550" max="2550" width="8.421875" style="0" customWidth="1"/>
    <col min="2551" max="2551" width="26.8515625" style="0" customWidth="1"/>
    <col min="2552" max="2553" width="9.00390625" style="0" customWidth="1"/>
    <col min="2554" max="2554" width="9.8515625" style="0" bestFit="1" customWidth="1"/>
    <col min="2555" max="2555" width="13.140625" style="0" customWidth="1"/>
    <col min="2556" max="2556" width="11.140625" style="0" customWidth="1"/>
    <col min="2557" max="2557" width="3.421875" style="0" customWidth="1"/>
    <col min="2559" max="2559" width="13.140625" style="0" customWidth="1"/>
    <col min="2560" max="2560" width="11.140625" style="0" customWidth="1"/>
    <col min="2806" max="2806" width="8.421875" style="0" customWidth="1"/>
    <col min="2807" max="2807" width="26.8515625" style="0" customWidth="1"/>
    <col min="2808" max="2809" width="9.00390625" style="0" customWidth="1"/>
    <col min="2810" max="2810" width="9.8515625" style="0" bestFit="1" customWidth="1"/>
    <col min="2811" max="2811" width="13.140625" style="0" customWidth="1"/>
    <col min="2812" max="2812" width="11.140625" style="0" customWidth="1"/>
    <col min="2813" max="2813" width="3.421875" style="0" customWidth="1"/>
    <col min="2815" max="2815" width="13.140625" style="0" customWidth="1"/>
    <col min="2816" max="2816" width="11.140625" style="0" customWidth="1"/>
    <col min="3062" max="3062" width="8.421875" style="0" customWidth="1"/>
    <col min="3063" max="3063" width="26.8515625" style="0" customWidth="1"/>
    <col min="3064" max="3065" width="9.00390625" style="0" customWidth="1"/>
    <col min="3066" max="3066" width="9.8515625" style="0" bestFit="1" customWidth="1"/>
    <col min="3067" max="3067" width="13.140625" style="0" customWidth="1"/>
    <col min="3068" max="3068" width="11.140625" style="0" customWidth="1"/>
    <col min="3069" max="3069" width="3.421875" style="0" customWidth="1"/>
    <col min="3071" max="3071" width="13.140625" style="0" customWidth="1"/>
    <col min="3072" max="3072" width="11.140625" style="0" customWidth="1"/>
    <col min="3318" max="3318" width="8.421875" style="0" customWidth="1"/>
    <col min="3319" max="3319" width="26.8515625" style="0" customWidth="1"/>
    <col min="3320" max="3321" width="9.00390625" style="0" customWidth="1"/>
    <col min="3322" max="3322" width="9.8515625" style="0" bestFit="1" customWidth="1"/>
    <col min="3323" max="3323" width="13.140625" style="0" customWidth="1"/>
    <col min="3324" max="3324" width="11.140625" style="0" customWidth="1"/>
    <col min="3325" max="3325" width="3.421875" style="0" customWidth="1"/>
    <col min="3327" max="3327" width="13.140625" style="0" customWidth="1"/>
    <col min="3328" max="3328" width="11.140625" style="0" customWidth="1"/>
    <col min="3574" max="3574" width="8.421875" style="0" customWidth="1"/>
    <col min="3575" max="3575" width="26.8515625" style="0" customWidth="1"/>
    <col min="3576" max="3577" width="9.00390625" style="0" customWidth="1"/>
    <col min="3578" max="3578" width="9.8515625" style="0" bestFit="1" customWidth="1"/>
    <col min="3579" max="3579" width="13.140625" style="0" customWidth="1"/>
    <col min="3580" max="3580" width="11.140625" style="0" customWidth="1"/>
    <col min="3581" max="3581" width="3.421875" style="0" customWidth="1"/>
    <col min="3583" max="3583" width="13.140625" style="0" customWidth="1"/>
    <col min="3584" max="3584" width="11.140625" style="0" customWidth="1"/>
    <col min="3830" max="3830" width="8.421875" style="0" customWidth="1"/>
    <col min="3831" max="3831" width="26.8515625" style="0" customWidth="1"/>
    <col min="3832" max="3833" width="9.00390625" style="0" customWidth="1"/>
    <col min="3834" max="3834" width="9.8515625" style="0" bestFit="1" customWidth="1"/>
    <col min="3835" max="3835" width="13.140625" style="0" customWidth="1"/>
    <col min="3836" max="3836" width="11.140625" style="0" customWidth="1"/>
    <col min="3837" max="3837" width="3.421875" style="0" customWidth="1"/>
    <col min="3839" max="3839" width="13.140625" style="0" customWidth="1"/>
    <col min="3840" max="3840" width="11.140625" style="0" customWidth="1"/>
    <col min="4086" max="4086" width="8.421875" style="0" customWidth="1"/>
    <col min="4087" max="4087" width="26.8515625" style="0" customWidth="1"/>
    <col min="4088" max="4089" width="9.00390625" style="0" customWidth="1"/>
    <col min="4090" max="4090" width="9.8515625" style="0" bestFit="1" customWidth="1"/>
    <col min="4091" max="4091" width="13.140625" style="0" customWidth="1"/>
    <col min="4092" max="4092" width="11.140625" style="0" customWidth="1"/>
    <col min="4093" max="4093" width="3.421875" style="0" customWidth="1"/>
    <col min="4095" max="4095" width="13.140625" style="0" customWidth="1"/>
    <col min="4096" max="4096" width="11.140625" style="0" customWidth="1"/>
    <col min="4342" max="4342" width="8.421875" style="0" customWidth="1"/>
    <col min="4343" max="4343" width="26.8515625" style="0" customWidth="1"/>
    <col min="4344" max="4345" width="9.00390625" style="0" customWidth="1"/>
    <col min="4346" max="4346" width="9.8515625" style="0" bestFit="1" customWidth="1"/>
    <col min="4347" max="4347" width="13.140625" style="0" customWidth="1"/>
    <col min="4348" max="4348" width="11.140625" style="0" customWidth="1"/>
    <col min="4349" max="4349" width="3.421875" style="0" customWidth="1"/>
    <col min="4351" max="4351" width="13.140625" style="0" customWidth="1"/>
    <col min="4352" max="4352" width="11.140625" style="0" customWidth="1"/>
    <col min="4598" max="4598" width="8.421875" style="0" customWidth="1"/>
    <col min="4599" max="4599" width="26.8515625" style="0" customWidth="1"/>
    <col min="4600" max="4601" width="9.00390625" style="0" customWidth="1"/>
    <col min="4602" max="4602" width="9.8515625" style="0" bestFit="1" customWidth="1"/>
    <col min="4603" max="4603" width="13.140625" style="0" customWidth="1"/>
    <col min="4604" max="4604" width="11.140625" style="0" customWidth="1"/>
    <col min="4605" max="4605" width="3.421875" style="0" customWidth="1"/>
    <col min="4607" max="4607" width="13.140625" style="0" customWidth="1"/>
    <col min="4608" max="4608" width="11.140625" style="0" customWidth="1"/>
    <col min="4854" max="4854" width="8.421875" style="0" customWidth="1"/>
    <col min="4855" max="4855" width="26.8515625" style="0" customWidth="1"/>
    <col min="4856" max="4857" width="9.00390625" style="0" customWidth="1"/>
    <col min="4858" max="4858" width="9.8515625" style="0" bestFit="1" customWidth="1"/>
    <col min="4859" max="4859" width="13.140625" style="0" customWidth="1"/>
    <col min="4860" max="4860" width="11.140625" style="0" customWidth="1"/>
    <col min="4861" max="4861" width="3.421875" style="0" customWidth="1"/>
    <col min="4863" max="4863" width="13.140625" style="0" customWidth="1"/>
    <col min="4864" max="4864" width="11.140625" style="0" customWidth="1"/>
    <col min="5110" max="5110" width="8.421875" style="0" customWidth="1"/>
    <col min="5111" max="5111" width="26.8515625" style="0" customWidth="1"/>
    <col min="5112" max="5113" width="9.00390625" style="0" customWidth="1"/>
    <col min="5114" max="5114" width="9.8515625" style="0" bestFit="1" customWidth="1"/>
    <col min="5115" max="5115" width="13.140625" style="0" customWidth="1"/>
    <col min="5116" max="5116" width="11.140625" style="0" customWidth="1"/>
    <col min="5117" max="5117" width="3.421875" style="0" customWidth="1"/>
    <col min="5119" max="5119" width="13.140625" style="0" customWidth="1"/>
    <col min="5120" max="5120" width="11.140625" style="0" customWidth="1"/>
    <col min="5366" max="5366" width="8.421875" style="0" customWidth="1"/>
    <col min="5367" max="5367" width="26.8515625" style="0" customWidth="1"/>
    <col min="5368" max="5369" width="9.00390625" style="0" customWidth="1"/>
    <col min="5370" max="5370" width="9.8515625" style="0" bestFit="1" customWidth="1"/>
    <col min="5371" max="5371" width="13.140625" style="0" customWidth="1"/>
    <col min="5372" max="5372" width="11.140625" style="0" customWidth="1"/>
    <col min="5373" max="5373" width="3.421875" style="0" customWidth="1"/>
    <col min="5375" max="5375" width="13.140625" style="0" customWidth="1"/>
    <col min="5376" max="5376" width="11.140625" style="0" customWidth="1"/>
    <col min="5622" max="5622" width="8.421875" style="0" customWidth="1"/>
    <col min="5623" max="5623" width="26.8515625" style="0" customWidth="1"/>
    <col min="5624" max="5625" width="9.00390625" style="0" customWidth="1"/>
    <col min="5626" max="5626" width="9.8515625" style="0" bestFit="1" customWidth="1"/>
    <col min="5627" max="5627" width="13.140625" style="0" customWidth="1"/>
    <col min="5628" max="5628" width="11.140625" style="0" customWidth="1"/>
    <col min="5629" max="5629" width="3.421875" style="0" customWidth="1"/>
    <col min="5631" max="5631" width="13.140625" style="0" customWidth="1"/>
    <col min="5632" max="5632" width="11.140625" style="0" customWidth="1"/>
    <col min="5878" max="5878" width="8.421875" style="0" customWidth="1"/>
    <col min="5879" max="5879" width="26.8515625" style="0" customWidth="1"/>
    <col min="5880" max="5881" width="9.00390625" style="0" customWidth="1"/>
    <col min="5882" max="5882" width="9.8515625" style="0" bestFit="1" customWidth="1"/>
    <col min="5883" max="5883" width="13.140625" style="0" customWidth="1"/>
    <col min="5884" max="5884" width="11.140625" style="0" customWidth="1"/>
    <col min="5885" max="5885" width="3.421875" style="0" customWidth="1"/>
    <col min="5887" max="5887" width="13.140625" style="0" customWidth="1"/>
    <col min="5888" max="5888" width="11.140625" style="0" customWidth="1"/>
    <col min="6134" max="6134" width="8.421875" style="0" customWidth="1"/>
    <col min="6135" max="6135" width="26.8515625" style="0" customWidth="1"/>
    <col min="6136" max="6137" width="9.00390625" style="0" customWidth="1"/>
    <col min="6138" max="6138" width="9.8515625" style="0" bestFit="1" customWidth="1"/>
    <col min="6139" max="6139" width="13.140625" style="0" customWidth="1"/>
    <col min="6140" max="6140" width="11.140625" style="0" customWidth="1"/>
    <col min="6141" max="6141" width="3.421875" style="0" customWidth="1"/>
    <col min="6143" max="6143" width="13.140625" style="0" customWidth="1"/>
    <col min="6144" max="6144" width="11.140625" style="0" customWidth="1"/>
    <col min="6390" max="6390" width="8.421875" style="0" customWidth="1"/>
    <col min="6391" max="6391" width="26.8515625" style="0" customWidth="1"/>
    <col min="6392" max="6393" width="9.00390625" style="0" customWidth="1"/>
    <col min="6394" max="6394" width="9.8515625" style="0" bestFit="1" customWidth="1"/>
    <col min="6395" max="6395" width="13.140625" style="0" customWidth="1"/>
    <col min="6396" max="6396" width="11.140625" style="0" customWidth="1"/>
    <col min="6397" max="6397" width="3.421875" style="0" customWidth="1"/>
    <col min="6399" max="6399" width="13.140625" style="0" customWidth="1"/>
    <col min="6400" max="6400" width="11.140625" style="0" customWidth="1"/>
    <col min="6646" max="6646" width="8.421875" style="0" customWidth="1"/>
    <col min="6647" max="6647" width="26.8515625" style="0" customWidth="1"/>
    <col min="6648" max="6649" width="9.00390625" style="0" customWidth="1"/>
    <col min="6650" max="6650" width="9.8515625" style="0" bestFit="1" customWidth="1"/>
    <col min="6651" max="6651" width="13.140625" style="0" customWidth="1"/>
    <col min="6652" max="6652" width="11.140625" style="0" customWidth="1"/>
    <col min="6653" max="6653" width="3.421875" style="0" customWidth="1"/>
    <col min="6655" max="6655" width="13.140625" style="0" customWidth="1"/>
    <col min="6656" max="6656" width="11.140625" style="0" customWidth="1"/>
    <col min="6902" max="6902" width="8.421875" style="0" customWidth="1"/>
    <col min="6903" max="6903" width="26.8515625" style="0" customWidth="1"/>
    <col min="6904" max="6905" width="9.00390625" style="0" customWidth="1"/>
    <col min="6906" max="6906" width="9.8515625" style="0" bestFit="1" customWidth="1"/>
    <col min="6907" max="6907" width="13.140625" style="0" customWidth="1"/>
    <col min="6908" max="6908" width="11.140625" style="0" customWidth="1"/>
    <col min="6909" max="6909" width="3.421875" style="0" customWidth="1"/>
    <col min="6911" max="6911" width="13.140625" style="0" customWidth="1"/>
    <col min="6912" max="6912" width="11.140625" style="0" customWidth="1"/>
    <col min="7158" max="7158" width="8.421875" style="0" customWidth="1"/>
    <col min="7159" max="7159" width="26.8515625" style="0" customWidth="1"/>
    <col min="7160" max="7161" width="9.00390625" style="0" customWidth="1"/>
    <col min="7162" max="7162" width="9.8515625" style="0" bestFit="1" customWidth="1"/>
    <col min="7163" max="7163" width="13.140625" style="0" customWidth="1"/>
    <col min="7164" max="7164" width="11.140625" style="0" customWidth="1"/>
    <col min="7165" max="7165" width="3.421875" style="0" customWidth="1"/>
    <col min="7167" max="7167" width="13.140625" style="0" customWidth="1"/>
    <col min="7168" max="7168" width="11.140625" style="0" customWidth="1"/>
    <col min="7414" max="7414" width="8.421875" style="0" customWidth="1"/>
    <col min="7415" max="7415" width="26.8515625" style="0" customWidth="1"/>
    <col min="7416" max="7417" width="9.00390625" style="0" customWidth="1"/>
    <col min="7418" max="7418" width="9.8515625" style="0" bestFit="1" customWidth="1"/>
    <col min="7419" max="7419" width="13.140625" style="0" customWidth="1"/>
    <col min="7420" max="7420" width="11.140625" style="0" customWidth="1"/>
    <col min="7421" max="7421" width="3.421875" style="0" customWidth="1"/>
    <col min="7423" max="7423" width="13.140625" style="0" customWidth="1"/>
    <col min="7424" max="7424" width="11.140625" style="0" customWidth="1"/>
    <col min="7670" max="7670" width="8.421875" style="0" customWidth="1"/>
    <col min="7671" max="7671" width="26.8515625" style="0" customWidth="1"/>
    <col min="7672" max="7673" width="9.00390625" style="0" customWidth="1"/>
    <col min="7674" max="7674" width="9.8515625" style="0" bestFit="1" customWidth="1"/>
    <col min="7675" max="7675" width="13.140625" style="0" customWidth="1"/>
    <col min="7676" max="7676" width="11.140625" style="0" customWidth="1"/>
    <col min="7677" max="7677" width="3.421875" style="0" customWidth="1"/>
    <col min="7679" max="7679" width="13.140625" style="0" customWidth="1"/>
    <col min="7680" max="7680" width="11.140625" style="0" customWidth="1"/>
    <col min="7926" max="7926" width="8.421875" style="0" customWidth="1"/>
    <col min="7927" max="7927" width="26.8515625" style="0" customWidth="1"/>
    <col min="7928" max="7929" width="9.00390625" style="0" customWidth="1"/>
    <col min="7930" max="7930" width="9.8515625" style="0" bestFit="1" customWidth="1"/>
    <col min="7931" max="7931" width="13.140625" style="0" customWidth="1"/>
    <col min="7932" max="7932" width="11.140625" style="0" customWidth="1"/>
    <col min="7933" max="7933" width="3.421875" style="0" customWidth="1"/>
    <col min="7935" max="7935" width="13.140625" style="0" customWidth="1"/>
    <col min="7936" max="7936" width="11.140625" style="0" customWidth="1"/>
    <col min="8182" max="8182" width="8.421875" style="0" customWidth="1"/>
    <col min="8183" max="8183" width="26.8515625" style="0" customWidth="1"/>
    <col min="8184" max="8185" width="9.00390625" style="0" customWidth="1"/>
    <col min="8186" max="8186" width="9.8515625" style="0" bestFit="1" customWidth="1"/>
    <col min="8187" max="8187" width="13.140625" style="0" customWidth="1"/>
    <col min="8188" max="8188" width="11.140625" style="0" customWidth="1"/>
    <col min="8189" max="8189" width="3.421875" style="0" customWidth="1"/>
    <col min="8191" max="8191" width="13.140625" style="0" customWidth="1"/>
    <col min="8192" max="8192" width="11.140625" style="0" customWidth="1"/>
    <col min="8438" max="8438" width="8.421875" style="0" customWidth="1"/>
    <col min="8439" max="8439" width="26.8515625" style="0" customWidth="1"/>
    <col min="8440" max="8441" width="9.00390625" style="0" customWidth="1"/>
    <col min="8442" max="8442" width="9.8515625" style="0" bestFit="1" customWidth="1"/>
    <col min="8443" max="8443" width="13.140625" style="0" customWidth="1"/>
    <col min="8444" max="8444" width="11.140625" style="0" customWidth="1"/>
    <col min="8445" max="8445" width="3.421875" style="0" customWidth="1"/>
    <col min="8447" max="8447" width="13.140625" style="0" customWidth="1"/>
    <col min="8448" max="8448" width="11.140625" style="0" customWidth="1"/>
    <col min="8694" max="8694" width="8.421875" style="0" customWidth="1"/>
    <col min="8695" max="8695" width="26.8515625" style="0" customWidth="1"/>
    <col min="8696" max="8697" width="9.00390625" style="0" customWidth="1"/>
    <col min="8698" max="8698" width="9.8515625" style="0" bestFit="1" customWidth="1"/>
    <col min="8699" max="8699" width="13.140625" style="0" customWidth="1"/>
    <col min="8700" max="8700" width="11.140625" style="0" customWidth="1"/>
    <col min="8701" max="8701" width="3.421875" style="0" customWidth="1"/>
    <col min="8703" max="8703" width="13.140625" style="0" customWidth="1"/>
    <col min="8704" max="8704" width="11.140625" style="0" customWidth="1"/>
    <col min="8950" max="8950" width="8.421875" style="0" customWidth="1"/>
    <col min="8951" max="8951" width="26.8515625" style="0" customWidth="1"/>
    <col min="8952" max="8953" width="9.00390625" style="0" customWidth="1"/>
    <col min="8954" max="8954" width="9.8515625" style="0" bestFit="1" customWidth="1"/>
    <col min="8955" max="8955" width="13.140625" style="0" customWidth="1"/>
    <col min="8956" max="8956" width="11.140625" style="0" customWidth="1"/>
    <col min="8957" max="8957" width="3.421875" style="0" customWidth="1"/>
    <col min="8959" max="8959" width="13.140625" style="0" customWidth="1"/>
    <col min="8960" max="8960" width="11.140625" style="0" customWidth="1"/>
    <col min="9206" max="9206" width="8.421875" style="0" customWidth="1"/>
    <col min="9207" max="9207" width="26.8515625" style="0" customWidth="1"/>
    <col min="9208" max="9209" width="9.00390625" style="0" customWidth="1"/>
    <col min="9210" max="9210" width="9.8515625" style="0" bestFit="1" customWidth="1"/>
    <col min="9211" max="9211" width="13.140625" style="0" customWidth="1"/>
    <col min="9212" max="9212" width="11.140625" style="0" customWidth="1"/>
    <col min="9213" max="9213" width="3.421875" style="0" customWidth="1"/>
    <col min="9215" max="9215" width="13.140625" style="0" customWidth="1"/>
    <col min="9216" max="9216" width="11.140625" style="0" customWidth="1"/>
    <col min="9462" max="9462" width="8.421875" style="0" customWidth="1"/>
    <col min="9463" max="9463" width="26.8515625" style="0" customWidth="1"/>
    <col min="9464" max="9465" width="9.00390625" style="0" customWidth="1"/>
    <col min="9466" max="9466" width="9.8515625" style="0" bestFit="1" customWidth="1"/>
    <col min="9467" max="9467" width="13.140625" style="0" customWidth="1"/>
    <col min="9468" max="9468" width="11.140625" style="0" customWidth="1"/>
    <col min="9469" max="9469" width="3.421875" style="0" customWidth="1"/>
    <col min="9471" max="9471" width="13.140625" style="0" customWidth="1"/>
    <col min="9472" max="9472" width="11.140625" style="0" customWidth="1"/>
    <col min="9718" max="9718" width="8.421875" style="0" customWidth="1"/>
    <col min="9719" max="9719" width="26.8515625" style="0" customWidth="1"/>
    <col min="9720" max="9721" width="9.00390625" style="0" customWidth="1"/>
    <col min="9722" max="9722" width="9.8515625" style="0" bestFit="1" customWidth="1"/>
    <col min="9723" max="9723" width="13.140625" style="0" customWidth="1"/>
    <col min="9724" max="9724" width="11.140625" style="0" customWidth="1"/>
    <col min="9725" max="9725" width="3.421875" style="0" customWidth="1"/>
    <col min="9727" max="9727" width="13.140625" style="0" customWidth="1"/>
    <col min="9728" max="9728" width="11.140625" style="0" customWidth="1"/>
    <col min="9974" max="9974" width="8.421875" style="0" customWidth="1"/>
    <col min="9975" max="9975" width="26.8515625" style="0" customWidth="1"/>
    <col min="9976" max="9977" width="9.00390625" style="0" customWidth="1"/>
    <col min="9978" max="9978" width="9.8515625" style="0" bestFit="1" customWidth="1"/>
    <col min="9979" max="9979" width="13.140625" style="0" customWidth="1"/>
    <col min="9980" max="9980" width="11.140625" style="0" customWidth="1"/>
    <col min="9981" max="9981" width="3.421875" style="0" customWidth="1"/>
    <col min="9983" max="9983" width="13.140625" style="0" customWidth="1"/>
    <col min="9984" max="9984" width="11.140625" style="0" customWidth="1"/>
    <col min="10230" max="10230" width="8.421875" style="0" customWidth="1"/>
    <col min="10231" max="10231" width="26.8515625" style="0" customWidth="1"/>
    <col min="10232" max="10233" width="9.00390625" style="0" customWidth="1"/>
    <col min="10234" max="10234" width="9.8515625" style="0" bestFit="1" customWidth="1"/>
    <col min="10235" max="10235" width="13.140625" style="0" customWidth="1"/>
    <col min="10236" max="10236" width="11.140625" style="0" customWidth="1"/>
    <col min="10237" max="10237" width="3.421875" style="0" customWidth="1"/>
    <col min="10239" max="10239" width="13.140625" style="0" customWidth="1"/>
    <col min="10240" max="10240" width="11.140625" style="0" customWidth="1"/>
    <col min="10486" max="10486" width="8.421875" style="0" customWidth="1"/>
    <col min="10487" max="10487" width="26.8515625" style="0" customWidth="1"/>
    <col min="10488" max="10489" width="9.00390625" style="0" customWidth="1"/>
    <col min="10490" max="10490" width="9.8515625" style="0" bestFit="1" customWidth="1"/>
    <col min="10491" max="10491" width="13.140625" style="0" customWidth="1"/>
    <col min="10492" max="10492" width="11.140625" style="0" customWidth="1"/>
    <col min="10493" max="10493" width="3.421875" style="0" customWidth="1"/>
    <col min="10495" max="10495" width="13.140625" style="0" customWidth="1"/>
    <col min="10496" max="10496" width="11.140625" style="0" customWidth="1"/>
    <col min="10742" max="10742" width="8.421875" style="0" customWidth="1"/>
    <col min="10743" max="10743" width="26.8515625" style="0" customWidth="1"/>
    <col min="10744" max="10745" width="9.00390625" style="0" customWidth="1"/>
    <col min="10746" max="10746" width="9.8515625" style="0" bestFit="1" customWidth="1"/>
    <col min="10747" max="10747" width="13.140625" style="0" customWidth="1"/>
    <col min="10748" max="10748" width="11.140625" style="0" customWidth="1"/>
    <col min="10749" max="10749" width="3.421875" style="0" customWidth="1"/>
    <col min="10751" max="10751" width="13.140625" style="0" customWidth="1"/>
    <col min="10752" max="10752" width="11.140625" style="0" customWidth="1"/>
    <col min="10998" max="10998" width="8.421875" style="0" customWidth="1"/>
    <col min="10999" max="10999" width="26.8515625" style="0" customWidth="1"/>
    <col min="11000" max="11001" width="9.00390625" style="0" customWidth="1"/>
    <col min="11002" max="11002" width="9.8515625" style="0" bestFit="1" customWidth="1"/>
    <col min="11003" max="11003" width="13.140625" style="0" customWidth="1"/>
    <col min="11004" max="11004" width="11.140625" style="0" customWidth="1"/>
    <col min="11005" max="11005" width="3.421875" style="0" customWidth="1"/>
    <col min="11007" max="11007" width="13.140625" style="0" customWidth="1"/>
    <col min="11008" max="11008" width="11.140625" style="0" customWidth="1"/>
    <col min="11254" max="11254" width="8.421875" style="0" customWidth="1"/>
    <col min="11255" max="11255" width="26.8515625" style="0" customWidth="1"/>
    <col min="11256" max="11257" width="9.00390625" style="0" customWidth="1"/>
    <col min="11258" max="11258" width="9.8515625" style="0" bestFit="1" customWidth="1"/>
    <col min="11259" max="11259" width="13.140625" style="0" customWidth="1"/>
    <col min="11260" max="11260" width="11.140625" style="0" customWidth="1"/>
    <col min="11261" max="11261" width="3.421875" style="0" customWidth="1"/>
    <col min="11263" max="11263" width="13.140625" style="0" customWidth="1"/>
    <col min="11264" max="11264" width="11.140625" style="0" customWidth="1"/>
    <col min="11510" max="11510" width="8.421875" style="0" customWidth="1"/>
    <col min="11511" max="11511" width="26.8515625" style="0" customWidth="1"/>
    <col min="11512" max="11513" width="9.00390625" style="0" customWidth="1"/>
    <col min="11514" max="11514" width="9.8515625" style="0" bestFit="1" customWidth="1"/>
    <col min="11515" max="11515" width="13.140625" style="0" customWidth="1"/>
    <col min="11516" max="11516" width="11.140625" style="0" customWidth="1"/>
    <col min="11517" max="11517" width="3.421875" style="0" customWidth="1"/>
    <col min="11519" max="11519" width="13.140625" style="0" customWidth="1"/>
    <col min="11520" max="11520" width="11.140625" style="0" customWidth="1"/>
    <col min="11766" max="11766" width="8.421875" style="0" customWidth="1"/>
    <col min="11767" max="11767" width="26.8515625" style="0" customWidth="1"/>
    <col min="11768" max="11769" width="9.00390625" style="0" customWidth="1"/>
    <col min="11770" max="11770" width="9.8515625" style="0" bestFit="1" customWidth="1"/>
    <col min="11771" max="11771" width="13.140625" style="0" customWidth="1"/>
    <col min="11772" max="11772" width="11.140625" style="0" customWidth="1"/>
    <col min="11773" max="11773" width="3.421875" style="0" customWidth="1"/>
    <col min="11775" max="11775" width="13.140625" style="0" customWidth="1"/>
    <col min="11776" max="11776" width="11.140625" style="0" customWidth="1"/>
    <col min="12022" max="12022" width="8.421875" style="0" customWidth="1"/>
    <col min="12023" max="12023" width="26.8515625" style="0" customWidth="1"/>
    <col min="12024" max="12025" width="9.00390625" style="0" customWidth="1"/>
    <col min="12026" max="12026" width="9.8515625" style="0" bestFit="1" customWidth="1"/>
    <col min="12027" max="12027" width="13.140625" style="0" customWidth="1"/>
    <col min="12028" max="12028" width="11.140625" style="0" customWidth="1"/>
    <col min="12029" max="12029" width="3.421875" style="0" customWidth="1"/>
    <col min="12031" max="12031" width="13.140625" style="0" customWidth="1"/>
    <col min="12032" max="12032" width="11.140625" style="0" customWidth="1"/>
    <col min="12278" max="12278" width="8.421875" style="0" customWidth="1"/>
    <col min="12279" max="12279" width="26.8515625" style="0" customWidth="1"/>
    <col min="12280" max="12281" width="9.00390625" style="0" customWidth="1"/>
    <col min="12282" max="12282" width="9.8515625" style="0" bestFit="1" customWidth="1"/>
    <col min="12283" max="12283" width="13.140625" style="0" customWidth="1"/>
    <col min="12284" max="12284" width="11.140625" style="0" customWidth="1"/>
    <col min="12285" max="12285" width="3.421875" style="0" customWidth="1"/>
    <col min="12287" max="12287" width="13.140625" style="0" customWidth="1"/>
    <col min="12288" max="12288" width="11.140625" style="0" customWidth="1"/>
    <col min="12534" max="12534" width="8.421875" style="0" customWidth="1"/>
    <col min="12535" max="12535" width="26.8515625" style="0" customWidth="1"/>
    <col min="12536" max="12537" width="9.00390625" style="0" customWidth="1"/>
    <col min="12538" max="12538" width="9.8515625" style="0" bestFit="1" customWidth="1"/>
    <col min="12539" max="12539" width="13.140625" style="0" customWidth="1"/>
    <col min="12540" max="12540" width="11.140625" style="0" customWidth="1"/>
    <col min="12541" max="12541" width="3.421875" style="0" customWidth="1"/>
    <col min="12543" max="12543" width="13.140625" style="0" customWidth="1"/>
    <col min="12544" max="12544" width="11.140625" style="0" customWidth="1"/>
    <col min="12790" max="12790" width="8.421875" style="0" customWidth="1"/>
    <col min="12791" max="12791" width="26.8515625" style="0" customWidth="1"/>
    <col min="12792" max="12793" width="9.00390625" style="0" customWidth="1"/>
    <col min="12794" max="12794" width="9.8515625" style="0" bestFit="1" customWidth="1"/>
    <col min="12795" max="12795" width="13.140625" style="0" customWidth="1"/>
    <col min="12796" max="12796" width="11.140625" style="0" customWidth="1"/>
    <col min="12797" max="12797" width="3.421875" style="0" customWidth="1"/>
    <col min="12799" max="12799" width="13.140625" style="0" customWidth="1"/>
    <col min="12800" max="12800" width="11.140625" style="0" customWidth="1"/>
    <col min="13046" max="13046" width="8.421875" style="0" customWidth="1"/>
    <col min="13047" max="13047" width="26.8515625" style="0" customWidth="1"/>
    <col min="13048" max="13049" width="9.00390625" style="0" customWidth="1"/>
    <col min="13050" max="13050" width="9.8515625" style="0" bestFit="1" customWidth="1"/>
    <col min="13051" max="13051" width="13.140625" style="0" customWidth="1"/>
    <col min="13052" max="13052" width="11.140625" style="0" customWidth="1"/>
    <col min="13053" max="13053" width="3.421875" style="0" customWidth="1"/>
    <col min="13055" max="13055" width="13.140625" style="0" customWidth="1"/>
    <col min="13056" max="13056" width="11.140625" style="0" customWidth="1"/>
    <col min="13302" max="13302" width="8.421875" style="0" customWidth="1"/>
    <col min="13303" max="13303" width="26.8515625" style="0" customWidth="1"/>
    <col min="13304" max="13305" width="9.00390625" style="0" customWidth="1"/>
    <col min="13306" max="13306" width="9.8515625" style="0" bestFit="1" customWidth="1"/>
    <col min="13307" max="13307" width="13.140625" style="0" customWidth="1"/>
    <col min="13308" max="13308" width="11.140625" style="0" customWidth="1"/>
    <col min="13309" max="13309" width="3.421875" style="0" customWidth="1"/>
    <col min="13311" max="13311" width="13.140625" style="0" customWidth="1"/>
    <col min="13312" max="13312" width="11.140625" style="0" customWidth="1"/>
    <col min="13558" max="13558" width="8.421875" style="0" customWidth="1"/>
    <col min="13559" max="13559" width="26.8515625" style="0" customWidth="1"/>
    <col min="13560" max="13561" width="9.00390625" style="0" customWidth="1"/>
    <col min="13562" max="13562" width="9.8515625" style="0" bestFit="1" customWidth="1"/>
    <col min="13563" max="13563" width="13.140625" style="0" customWidth="1"/>
    <col min="13564" max="13564" width="11.140625" style="0" customWidth="1"/>
    <col min="13565" max="13565" width="3.421875" style="0" customWidth="1"/>
    <col min="13567" max="13567" width="13.140625" style="0" customWidth="1"/>
    <col min="13568" max="13568" width="11.140625" style="0" customWidth="1"/>
    <col min="13814" max="13814" width="8.421875" style="0" customWidth="1"/>
    <col min="13815" max="13815" width="26.8515625" style="0" customWidth="1"/>
    <col min="13816" max="13817" width="9.00390625" style="0" customWidth="1"/>
    <col min="13818" max="13818" width="9.8515625" style="0" bestFit="1" customWidth="1"/>
    <col min="13819" max="13819" width="13.140625" style="0" customWidth="1"/>
    <col min="13820" max="13820" width="11.140625" style="0" customWidth="1"/>
    <col min="13821" max="13821" width="3.421875" style="0" customWidth="1"/>
    <col min="13823" max="13823" width="13.140625" style="0" customWidth="1"/>
    <col min="13824" max="13824" width="11.140625" style="0" customWidth="1"/>
    <col min="14070" max="14070" width="8.421875" style="0" customWidth="1"/>
    <col min="14071" max="14071" width="26.8515625" style="0" customWidth="1"/>
    <col min="14072" max="14073" width="9.00390625" style="0" customWidth="1"/>
    <col min="14074" max="14074" width="9.8515625" style="0" bestFit="1" customWidth="1"/>
    <col min="14075" max="14075" width="13.140625" style="0" customWidth="1"/>
    <col min="14076" max="14076" width="11.140625" style="0" customWidth="1"/>
    <col min="14077" max="14077" width="3.421875" style="0" customWidth="1"/>
    <col min="14079" max="14079" width="13.140625" style="0" customWidth="1"/>
    <col min="14080" max="14080" width="11.140625" style="0" customWidth="1"/>
    <col min="14326" max="14326" width="8.421875" style="0" customWidth="1"/>
    <col min="14327" max="14327" width="26.8515625" style="0" customWidth="1"/>
    <col min="14328" max="14329" width="9.00390625" style="0" customWidth="1"/>
    <col min="14330" max="14330" width="9.8515625" style="0" bestFit="1" customWidth="1"/>
    <col min="14331" max="14331" width="13.140625" style="0" customWidth="1"/>
    <col min="14332" max="14332" width="11.140625" style="0" customWidth="1"/>
    <col min="14333" max="14333" width="3.421875" style="0" customWidth="1"/>
    <col min="14335" max="14335" width="13.140625" style="0" customWidth="1"/>
    <col min="14336" max="14336" width="11.140625" style="0" customWidth="1"/>
    <col min="14582" max="14582" width="8.421875" style="0" customWidth="1"/>
    <col min="14583" max="14583" width="26.8515625" style="0" customWidth="1"/>
    <col min="14584" max="14585" width="9.00390625" style="0" customWidth="1"/>
    <col min="14586" max="14586" width="9.8515625" style="0" bestFit="1" customWidth="1"/>
    <col min="14587" max="14587" width="13.140625" style="0" customWidth="1"/>
    <col min="14588" max="14588" width="11.140625" style="0" customWidth="1"/>
    <col min="14589" max="14589" width="3.421875" style="0" customWidth="1"/>
    <col min="14591" max="14591" width="13.140625" style="0" customWidth="1"/>
    <col min="14592" max="14592" width="11.140625" style="0" customWidth="1"/>
    <col min="14838" max="14838" width="8.421875" style="0" customWidth="1"/>
    <col min="14839" max="14839" width="26.8515625" style="0" customWidth="1"/>
    <col min="14840" max="14841" width="9.00390625" style="0" customWidth="1"/>
    <col min="14842" max="14842" width="9.8515625" style="0" bestFit="1" customWidth="1"/>
    <col min="14843" max="14843" width="13.140625" style="0" customWidth="1"/>
    <col min="14844" max="14844" width="11.140625" style="0" customWidth="1"/>
    <col min="14845" max="14845" width="3.421875" style="0" customWidth="1"/>
    <col min="14847" max="14847" width="13.140625" style="0" customWidth="1"/>
    <col min="14848" max="14848" width="11.140625" style="0" customWidth="1"/>
    <col min="15094" max="15094" width="8.421875" style="0" customWidth="1"/>
    <col min="15095" max="15095" width="26.8515625" style="0" customWidth="1"/>
    <col min="15096" max="15097" width="9.00390625" style="0" customWidth="1"/>
    <col min="15098" max="15098" width="9.8515625" style="0" bestFit="1" customWidth="1"/>
    <col min="15099" max="15099" width="13.140625" style="0" customWidth="1"/>
    <col min="15100" max="15100" width="11.140625" style="0" customWidth="1"/>
    <col min="15101" max="15101" width="3.421875" style="0" customWidth="1"/>
    <col min="15103" max="15103" width="13.140625" style="0" customWidth="1"/>
    <col min="15104" max="15104" width="11.140625" style="0" customWidth="1"/>
    <col min="15350" max="15350" width="8.421875" style="0" customWidth="1"/>
    <col min="15351" max="15351" width="26.8515625" style="0" customWidth="1"/>
    <col min="15352" max="15353" width="9.00390625" style="0" customWidth="1"/>
    <col min="15354" max="15354" width="9.8515625" style="0" bestFit="1" customWidth="1"/>
    <col min="15355" max="15355" width="13.140625" style="0" customWidth="1"/>
    <col min="15356" max="15356" width="11.140625" style="0" customWidth="1"/>
    <col min="15357" max="15357" width="3.421875" style="0" customWidth="1"/>
    <col min="15359" max="15359" width="13.140625" style="0" customWidth="1"/>
    <col min="15360" max="15360" width="11.140625" style="0" customWidth="1"/>
    <col min="15606" max="15606" width="8.421875" style="0" customWidth="1"/>
    <col min="15607" max="15607" width="26.8515625" style="0" customWidth="1"/>
    <col min="15608" max="15609" width="9.00390625" style="0" customWidth="1"/>
    <col min="15610" max="15610" width="9.8515625" style="0" bestFit="1" customWidth="1"/>
    <col min="15611" max="15611" width="13.140625" style="0" customWidth="1"/>
    <col min="15612" max="15612" width="11.140625" style="0" customWidth="1"/>
    <col min="15613" max="15613" width="3.421875" style="0" customWidth="1"/>
    <col min="15615" max="15615" width="13.140625" style="0" customWidth="1"/>
    <col min="15616" max="15616" width="11.140625" style="0" customWidth="1"/>
    <col min="15862" max="15862" width="8.421875" style="0" customWidth="1"/>
    <col min="15863" max="15863" width="26.8515625" style="0" customWidth="1"/>
    <col min="15864" max="15865" width="9.00390625" style="0" customWidth="1"/>
    <col min="15866" max="15866" width="9.8515625" style="0" bestFit="1" customWidth="1"/>
    <col min="15867" max="15867" width="13.140625" style="0" customWidth="1"/>
    <col min="15868" max="15868" width="11.140625" style="0" customWidth="1"/>
    <col min="15869" max="15869" width="3.421875" style="0" customWidth="1"/>
    <col min="15871" max="15871" width="13.140625" style="0" customWidth="1"/>
    <col min="15872" max="15872" width="11.140625" style="0" customWidth="1"/>
    <col min="16118" max="16118" width="8.421875" style="0" customWidth="1"/>
    <col min="16119" max="16119" width="26.8515625" style="0" customWidth="1"/>
    <col min="16120" max="16121" width="9.00390625" style="0" customWidth="1"/>
    <col min="16122" max="16122" width="9.8515625" style="0" bestFit="1" customWidth="1"/>
    <col min="16123" max="16123" width="13.140625" style="0" customWidth="1"/>
    <col min="16124" max="16124" width="11.140625" style="0" customWidth="1"/>
    <col min="16125" max="16125" width="3.421875" style="0" customWidth="1"/>
    <col min="16127" max="16127" width="13.140625" style="0" customWidth="1"/>
    <col min="16128" max="16128" width="11.140625" style="0" customWidth="1"/>
  </cols>
  <sheetData>
    <row r="1" spans="1:9" s="6" customFormat="1" ht="20.1" customHeight="1">
      <c r="A1" s="7" t="s">
        <v>406</v>
      </c>
      <c r="B1" s="8"/>
      <c r="C1" s="9"/>
      <c r="D1" s="9"/>
      <c r="E1" s="9"/>
      <c r="F1" s="9"/>
      <c r="G1" s="9"/>
      <c r="I1" s="6">
        <f>SUM(I5:I532)</f>
        <v>0</v>
      </c>
    </row>
    <row r="3" s="68" customFormat="1" ht="12.75">
      <c r="A3" s="67" t="s">
        <v>218</v>
      </c>
    </row>
    <row r="5" spans="1:9" ht="15">
      <c r="A5" s="17" t="s">
        <v>0</v>
      </c>
      <c r="B5" s="12" t="s">
        <v>211</v>
      </c>
      <c r="C5" s="13" t="s">
        <v>2</v>
      </c>
      <c r="D5" s="14">
        <v>1300</v>
      </c>
      <c r="E5" s="124" t="s">
        <v>3</v>
      </c>
      <c r="F5" s="15" t="s">
        <v>4</v>
      </c>
      <c r="G5" s="33"/>
      <c r="H5" s="2"/>
      <c r="I5" s="5"/>
    </row>
    <row r="6" spans="1:9" ht="15">
      <c r="A6" s="50">
        <v>1</v>
      </c>
      <c r="B6" s="19" t="s">
        <v>212</v>
      </c>
      <c r="C6" s="2" t="s">
        <v>6</v>
      </c>
      <c r="D6" s="20">
        <v>760</v>
      </c>
      <c r="E6" s="125"/>
      <c r="F6" s="21">
        <f>D8*E6</f>
        <v>0</v>
      </c>
      <c r="G6" s="34"/>
      <c r="H6" s="2"/>
      <c r="I6" s="23">
        <f>F6</f>
        <v>0</v>
      </c>
    </row>
    <row r="7" spans="1:9" ht="15">
      <c r="A7" s="26" t="s">
        <v>22</v>
      </c>
      <c r="B7" s="19" t="s">
        <v>147</v>
      </c>
      <c r="C7" s="2" t="s">
        <v>5</v>
      </c>
      <c r="D7" s="20">
        <v>500</v>
      </c>
      <c r="E7" s="126" t="s">
        <v>7</v>
      </c>
      <c r="F7" s="25" t="s">
        <v>8</v>
      </c>
      <c r="G7" s="34"/>
      <c r="H7" s="2"/>
      <c r="I7" s="5"/>
    </row>
    <row r="8" spans="1:9" ht="15">
      <c r="A8" s="52"/>
      <c r="B8" s="28" t="s">
        <v>213</v>
      </c>
      <c r="C8" s="29" t="s">
        <v>9</v>
      </c>
      <c r="D8" s="30">
        <v>12</v>
      </c>
      <c r="E8" s="127">
        <v>21</v>
      </c>
      <c r="F8" s="31">
        <f>F6*(1+E8/100)</f>
        <v>0</v>
      </c>
      <c r="G8" s="35"/>
      <c r="H8" s="2"/>
      <c r="I8" s="5"/>
    </row>
    <row r="9" s="1" customFormat="1" ht="12.75">
      <c r="E9" s="129"/>
    </row>
    <row r="10" spans="1:9" ht="15">
      <c r="A10" s="17" t="s">
        <v>0</v>
      </c>
      <c r="B10" s="12" t="s">
        <v>214</v>
      </c>
      <c r="C10" s="13" t="s">
        <v>2</v>
      </c>
      <c r="D10" s="14"/>
      <c r="E10" s="124" t="s">
        <v>3</v>
      </c>
      <c r="F10" s="15" t="s">
        <v>4</v>
      </c>
      <c r="G10" s="33"/>
      <c r="H10" s="2"/>
      <c r="I10" s="5"/>
    </row>
    <row r="11" spans="1:9" ht="15">
      <c r="A11" s="50">
        <v>2</v>
      </c>
      <c r="B11" s="19" t="s">
        <v>215</v>
      </c>
      <c r="C11" s="2" t="s">
        <v>6</v>
      </c>
      <c r="D11" s="20"/>
      <c r="E11" s="125"/>
      <c r="F11" s="21">
        <f>D13*E11</f>
        <v>0</v>
      </c>
      <c r="G11" s="34"/>
      <c r="H11" s="2"/>
      <c r="I11" s="23">
        <f>F11</f>
        <v>0</v>
      </c>
    </row>
    <row r="12" spans="1:9" ht="15">
      <c r="A12" s="26" t="s">
        <v>22</v>
      </c>
      <c r="B12" s="19" t="s">
        <v>216</v>
      </c>
      <c r="C12" s="2" t="s">
        <v>5</v>
      </c>
      <c r="D12" s="20"/>
      <c r="E12" s="126" t="s">
        <v>7</v>
      </c>
      <c r="F12" s="25" t="s">
        <v>8</v>
      </c>
      <c r="G12" s="34"/>
      <c r="H12" s="2"/>
      <c r="I12" s="5"/>
    </row>
    <row r="13" spans="1:9" ht="15">
      <c r="A13" s="52"/>
      <c r="B13" s="28" t="s">
        <v>217</v>
      </c>
      <c r="C13" s="29" t="s">
        <v>9</v>
      </c>
      <c r="D13" s="30">
        <v>24</v>
      </c>
      <c r="E13" s="127">
        <v>21</v>
      </c>
      <c r="F13" s="31">
        <f>F11*(1+E13/100)</f>
        <v>0</v>
      </c>
      <c r="G13" s="35"/>
      <c r="H13" s="2"/>
      <c r="I13" s="5"/>
    </row>
    <row r="14" ht="15">
      <c r="E14" s="128"/>
    </row>
    <row r="15" ht="15">
      <c r="E15" s="128"/>
    </row>
    <row r="16" spans="1:5" s="68" customFormat="1" ht="12.75">
      <c r="A16" s="67" t="s">
        <v>145</v>
      </c>
      <c r="E16" s="134"/>
    </row>
    <row r="17" ht="15">
      <c r="E17" s="128"/>
    </row>
    <row r="18" spans="1:9" ht="15">
      <c r="A18" s="17" t="s">
        <v>0</v>
      </c>
      <c r="B18" s="12"/>
      <c r="C18" s="13" t="s">
        <v>2</v>
      </c>
      <c r="D18" s="14">
        <v>1700</v>
      </c>
      <c r="E18" s="124" t="s">
        <v>3</v>
      </c>
      <c r="F18" s="15" t="s">
        <v>4</v>
      </c>
      <c r="G18" s="33"/>
      <c r="H18" s="2"/>
      <c r="I18" s="60"/>
    </row>
    <row r="19" spans="1:9" ht="15">
      <c r="A19" s="50">
        <v>3</v>
      </c>
      <c r="B19" s="19" t="s">
        <v>146</v>
      </c>
      <c r="C19" s="2" t="s">
        <v>6</v>
      </c>
      <c r="D19" s="20">
        <v>750</v>
      </c>
      <c r="E19" s="125"/>
      <c r="F19" s="21">
        <f>D21*E19</f>
        <v>0</v>
      </c>
      <c r="G19" s="34"/>
      <c r="H19" s="2"/>
      <c r="I19" s="61">
        <f>F19</f>
        <v>0</v>
      </c>
    </row>
    <row r="20" spans="1:9" ht="15">
      <c r="A20" s="26" t="s">
        <v>22</v>
      </c>
      <c r="B20" s="19" t="s">
        <v>147</v>
      </c>
      <c r="C20" s="2" t="s">
        <v>5</v>
      </c>
      <c r="D20" s="20">
        <v>700</v>
      </c>
      <c r="E20" s="126" t="s">
        <v>7</v>
      </c>
      <c r="F20" s="25" t="s">
        <v>8</v>
      </c>
      <c r="G20" s="34"/>
      <c r="H20" s="2"/>
      <c r="I20" s="60"/>
    </row>
    <row r="21" spans="1:9" ht="15">
      <c r="A21" s="52" t="s">
        <v>148</v>
      </c>
      <c r="B21" s="28" t="s">
        <v>219</v>
      </c>
      <c r="C21" s="29" t="s">
        <v>9</v>
      </c>
      <c r="D21" s="30">
        <v>1</v>
      </c>
      <c r="E21" s="127">
        <v>21</v>
      </c>
      <c r="F21" s="31">
        <f>F19*(1+E21/100)</f>
        <v>0</v>
      </c>
      <c r="G21" s="35"/>
      <c r="H21" s="2"/>
      <c r="I21" s="60"/>
    </row>
    <row r="22" ht="15">
      <c r="E22" s="128"/>
    </row>
    <row r="23" spans="1:9" ht="15">
      <c r="A23" s="17" t="s">
        <v>0</v>
      </c>
      <c r="B23" s="12" t="s">
        <v>220</v>
      </c>
      <c r="C23" s="13" t="s">
        <v>2</v>
      </c>
      <c r="D23" s="14">
        <v>700</v>
      </c>
      <c r="E23" s="124" t="s">
        <v>3</v>
      </c>
      <c r="F23" s="15" t="s">
        <v>4</v>
      </c>
      <c r="G23" s="33"/>
      <c r="H23" s="2"/>
      <c r="I23" s="5"/>
    </row>
    <row r="24" spans="1:9" ht="15">
      <c r="A24" s="50">
        <v>4</v>
      </c>
      <c r="B24" s="19" t="s">
        <v>222</v>
      </c>
      <c r="C24" s="2" t="s">
        <v>6</v>
      </c>
      <c r="D24" s="20">
        <v>750</v>
      </c>
      <c r="E24" s="125"/>
      <c r="F24" s="21">
        <f>D26*E24</f>
        <v>0</v>
      </c>
      <c r="G24" s="34"/>
      <c r="H24" s="2"/>
      <c r="I24" s="23">
        <f>F24</f>
        <v>0</v>
      </c>
    </row>
    <row r="25" spans="1:9" ht="15">
      <c r="A25" s="26" t="s">
        <v>22</v>
      </c>
      <c r="B25" s="19" t="s">
        <v>223</v>
      </c>
      <c r="C25" s="2" t="s">
        <v>5</v>
      </c>
      <c r="D25" s="20">
        <v>700</v>
      </c>
      <c r="E25" s="126" t="s">
        <v>7</v>
      </c>
      <c r="F25" s="25" t="s">
        <v>8</v>
      </c>
      <c r="G25" s="34"/>
      <c r="H25" s="2"/>
      <c r="I25" s="5"/>
    </row>
    <row r="26" spans="1:9" ht="15">
      <c r="A26" s="52" t="s">
        <v>176</v>
      </c>
      <c r="B26" s="28" t="s">
        <v>221</v>
      </c>
      <c r="C26" s="29" t="s">
        <v>9</v>
      </c>
      <c r="D26" s="30">
        <v>1</v>
      </c>
      <c r="E26" s="127">
        <v>21</v>
      </c>
      <c r="F26" s="31">
        <f>F24*(1+E26/100)</f>
        <v>0</v>
      </c>
      <c r="G26" s="35"/>
      <c r="H26" s="2"/>
      <c r="I26" s="5"/>
    </row>
    <row r="27" ht="15">
      <c r="E27" s="128"/>
    </row>
    <row r="28" spans="1:9" ht="15">
      <c r="A28" s="17" t="s">
        <v>0</v>
      </c>
      <c r="B28" s="12"/>
      <c r="C28" s="13" t="s">
        <v>2</v>
      </c>
      <c r="D28" s="14"/>
      <c r="E28" s="124" t="s">
        <v>3</v>
      </c>
      <c r="F28" s="15" t="s">
        <v>4</v>
      </c>
      <c r="G28" s="33"/>
      <c r="H28" s="2"/>
      <c r="I28" s="5"/>
    </row>
    <row r="29" spans="1:9" ht="15">
      <c r="A29" s="50">
        <v>5</v>
      </c>
      <c r="B29" s="19" t="s">
        <v>149</v>
      </c>
      <c r="C29" s="2" t="s">
        <v>6</v>
      </c>
      <c r="D29" s="20"/>
      <c r="E29" s="125"/>
      <c r="F29" s="21">
        <f>D31*E29</f>
        <v>0</v>
      </c>
      <c r="G29" s="34"/>
      <c r="H29" s="2"/>
      <c r="I29" s="23">
        <f>F29</f>
        <v>0</v>
      </c>
    </row>
    <row r="30" spans="1:9" ht="15">
      <c r="A30" s="26" t="s">
        <v>22</v>
      </c>
      <c r="B30" s="62" t="s">
        <v>150</v>
      </c>
      <c r="C30" s="2" t="s">
        <v>5</v>
      </c>
      <c r="D30" s="20"/>
      <c r="E30" s="126" t="s">
        <v>7</v>
      </c>
      <c r="F30" s="25" t="s">
        <v>8</v>
      </c>
      <c r="G30" s="34"/>
      <c r="H30" s="2"/>
      <c r="I30" s="5"/>
    </row>
    <row r="31" spans="1:9" ht="15">
      <c r="A31" s="52"/>
      <c r="B31" s="28"/>
      <c r="C31" s="29" t="s">
        <v>9</v>
      </c>
      <c r="D31" s="30">
        <v>1</v>
      </c>
      <c r="E31" s="127">
        <v>21</v>
      </c>
      <c r="F31" s="31">
        <f>F29*(1+E31/100)</f>
        <v>0</v>
      </c>
      <c r="G31" s="35"/>
      <c r="H31" s="2"/>
      <c r="I31" s="5"/>
    </row>
    <row r="32" ht="15">
      <c r="E32" s="128"/>
    </row>
    <row r="33" spans="1:9" ht="15">
      <c r="A33" s="17" t="s">
        <v>0</v>
      </c>
      <c r="B33" s="12" t="s">
        <v>158</v>
      </c>
      <c r="C33" s="13" t="s">
        <v>162</v>
      </c>
      <c r="D33" s="14" t="s">
        <v>163</v>
      </c>
      <c r="E33" s="124" t="s">
        <v>3</v>
      </c>
      <c r="F33" s="15" t="s">
        <v>4</v>
      </c>
      <c r="G33" s="33"/>
      <c r="H33" s="2"/>
      <c r="I33" s="5"/>
    </row>
    <row r="34" spans="1:9" ht="15">
      <c r="A34" s="50">
        <v>6</v>
      </c>
      <c r="B34" s="19" t="s">
        <v>159</v>
      </c>
      <c r="C34" s="2" t="s">
        <v>164</v>
      </c>
      <c r="D34" s="20" t="s">
        <v>165</v>
      </c>
      <c r="E34" s="125"/>
      <c r="F34" s="21">
        <f>D36*E34</f>
        <v>0</v>
      </c>
      <c r="G34" s="34"/>
      <c r="H34" s="2"/>
      <c r="I34" s="23">
        <f>F34</f>
        <v>0</v>
      </c>
    </row>
    <row r="35" spans="1:9" ht="15">
      <c r="A35" s="26" t="s">
        <v>22</v>
      </c>
      <c r="B35" s="19" t="s">
        <v>160</v>
      </c>
      <c r="C35" s="2" t="s">
        <v>2</v>
      </c>
      <c r="D35" s="20">
        <v>650</v>
      </c>
      <c r="E35" s="126" t="s">
        <v>7</v>
      </c>
      <c r="F35" s="25" t="s">
        <v>8</v>
      </c>
      <c r="G35" s="34"/>
      <c r="H35" s="2"/>
      <c r="I35" s="5"/>
    </row>
    <row r="36" spans="1:9" ht="15">
      <c r="A36" s="52"/>
      <c r="B36" s="28" t="s">
        <v>161</v>
      </c>
      <c r="C36" s="29" t="s">
        <v>9</v>
      </c>
      <c r="D36" s="30">
        <v>1</v>
      </c>
      <c r="E36" s="127">
        <v>21</v>
      </c>
      <c r="F36" s="31">
        <f>F34*(1+E36/100)</f>
        <v>0</v>
      </c>
      <c r="G36" s="35"/>
      <c r="H36" s="2"/>
      <c r="I36" s="5"/>
    </row>
    <row r="37" ht="15">
      <c r="E37" s="128"/>
    </row>
    <row r="38" ht="15">
      <c r="E38" s="128"/>
    </row>
    <row r="39" spans="1:5" s="68" customFormat="1" ht="12.75">
      <c r="A39" s="67" t="s">
        <v>243</v>
      </c>
      <c r="E39" s="134"/>
    </row>
    <row r="40" ht="15">
      <c r="E40" s="128"/>
    </row>
    <row r="41" spans="1:9" ht="15">
      <c r="A41" s="17" t="s">
        <v>0</v>
      </c>
      <c r="B41" s="12"/>
      <c r="C41" s="13" t="s">
        <v>2</v>
      </c>
      <c r="D41" s="14">
        <v>1800</v>
      </c>
      <c r="E41" s="124" t="s">
        <v>3</v>
      </c>
      <c r="F41" s="15" t="s">
        <v>4</v>
      </c>
      <c r="G41" s="33"/>
      <c r="H41" s="2"/>
      <c r="I41" s="69"/>
    </row>
    <row r="42" spans="1:9" ht="15">
      <c r="A42" s="50">
        <v>7</v>
      </c>
      <c r="B42" s="19" t="s">
        <v>224</v>
      </c>
      <c r="C42" s="2" t="s">
        <v>6</v>
      </c>
      <c r="D42" s="20">
        <v>900</v>
      </c>
      <c r="E42" s="125"/>
      <c r="F42" s="21">
        <f>D44*E42</f>
        <v>0</v>
      </c>
      <c r="G42" s="34"/>
      <c r="H42" s="2"/>
      <c r="I42" s="61">
        <f>F42</f>
        <v>0</v>
      </c>
    </row>
    <row r="43" spans="1:9" ht="15">
      <c r="A43" s="26" t="s">
        <v>22</v>
      </c>
      <c r="B43" s="19" t="s">
        <v>226</v>
      </c>
      <c r="C43" s="2" t="s">
        <v>5</v>
      </c>
      <c r="D43" s="20">
        <v>700</v>
      </c>
      <c r="E43" s="126" t="s">
        <v>7</v>
      </c>
      <c r="F43" s="25" t="s">
        <v>8</v>
      </c>
      <c r="G43" s="34"/>
      <c r="H43" s="2"/>
      <c r="I43" s="69"/>
    </row>
    <row r="44" spans="1:9" ht="15">
      <c r="A44" s="52" t="s">
        <v>225</v>
      </c>
      <c r="B44" s="28"/>
      <c r="C44" s="29" t="s">
        <v>9</v>
      </c>
      <c r="D44" s="30">
        <v>3</v>
      </c>
      <c r="E44" s="127">
        <v>21</v>
      </c>
      <c r="F44" s="31">
        <f>F42*(1+E44/100)</f>
        <v>0</v>
      </c>
      <c r="G44" s="35"/>
      <c r="H44" s="2"/>
      <c r="I44" s="69"/>
    </row>
    <row r="45" ht="15">
      <c r="E45" s="128"/>
    </row>
    <row r="46" spans="1:9" ht="15">
      <c r="A46" s="17" t="s">
        <v>0</v>
      </c>
      <c r="B46" s="12"/>
      <c r="C46" s="13" t="s">
        <v>2</v>
      </c>
      <c r="D46" s="14">
        <v>500</v>
      </c>
      <c r="E46" s="124" t="s">
        <v>3</v>
      </c>
      <c r="F46" s="15" t="s">
        <v>4</v>
      </c>
      <c r="G46" s="33"/>
      <c r="H46" s="2"/>
      <c r="I46" s="5"/>
    </row>
    <row r="47" spans="1:9" ht="15">
      <c r="A47" s="50">
        <v>8</v>
      </c>
      <c r="B47" s="19" t="s">
        <v>168</v>
      </c>
      <c r="C47" s="2" t="s">
        <v>6</v>
      </c>
      <c r="D47" s="20">
        <v>900</v>
      </c>
      <c r="E47" s="125"/>
      <c r="F47" s="21">
        <f>D49*E47</f>
        <v>0</v>
      </c>
      <c r="G47" s="34"/>
      <c r="H47" s="2"/>
      <c r="I47" s="23">
        <f>F47</f>
        <v>0</v>
      </c>
    </row>
    <row r="48" spans="1:9" ht="15">
      <c r="A48" s="26" t="s">
        <v>22</v>
      </c>
      <c r="B48" s="19" t="s">
        <v>227</v>
      </c>
      <c r="C48" s="2" t="s">
        <v>5</v>
      </c>
      <c r="D48" s="20">
        <v>700</v>
      </c>
      <c r="E48" s="126" t="s">
        <v>7</v>
      </c>
      <c r="F48" s="25" t="s">
        <v>8</v>
      </c>
      <c r="G48" s="34"/>
      <c r="H48" s="2"/>
      <c r="I48" s="5"/>
    </row>
    <row r="49" spans="1:9" ht="15">
      <c r="A49" s="52" t="s">
        <v>228</v>
      </c>
      <c r="B49" s="28" t="s">
        <v>229</v>
      </c>
      <c r="C49" s="29" t="s">
        <v>9</v>
      </c>
      <c r="D49" s="30">
        <v>3</v>
      </c>
      <c r="E49" s="127">
        <v>21</v>
      </c>
      <c r="F49" s="31">
        <f>F47*(1+E49/100)</f>
        <v>0</v>
      </c>
      <c r="G49" s="35"/>
      <c r="H49" s="2"/>
      <c r="I49" s="5"/>
    </row>
    <row r="50" spans="1:9" ht="15">
      <c r="A50" s="2"/>
      <c r="B50" s="37"/>
      <c r="C50" s="2"/>
      <c r="D50" s="3"/>
      <c r="E50" s="130"/>
      <c r="F50" s="4"/>
      <c r="G50" s="2"/>
      <c r="H50" s="2"/>
      <c r="I50" s="5"/>
    </row>
    <row r="51" spans="1:9" ht="15">
      <c r="A51" s="17" t="s">
        <v>0</v>
      </c>
      <c r="B51" s="12"/>
      <c r="C51" s="13" t="s">
        <v>2</v>
      </c>
      <c r="D51" s="14"/>
      <c r="E51" s="124" t="s">
        <v>3</v>
      </c>
      <c r="F51" s="15" t="s">
        <v>4</v>
      </c>
      <c r="G51" s="33"/>
      <c r="H51" s="2"/>
      <c r="I51" s="5"/>
    </row>
    <row r="52" spans="1:9" ht="15">
      <c r="A52" s="50">
        <v>9</v>
      </c>
      <c r="B52" s="19" t="s">
        <v>230</v>
      </c>
      <c r="C52" s="2" t="s">
        <v>6</v>
      </c>
      <c r="D52" s="20"/>
      <c r="E52" s="125"/>
      <c r="F52" s="21">
        <f>D54*E52</f>
        <v>0</v>
      </c>
      <c r="G52" s="34"/>
      <c r="H52" s="2"/>
      <c r="I52" s="23">
        <f>F52</f>
        <v>0</v>
      </c>
    </row>
    <row r="53" spans="1:9" ht="15">
      <c r="A53" s="26" t="s">
        <v>22</v>
      </c>
      <c r="B53" s="19" t="s">
        <v>231</v>
      </c>
      <c r="C53" s="2" t="s">
        <v>5</v>
      </c>
      <c r="D53" s="20"/>
      <c r="E53" s="126" t="s">
        <v>7</v>
      </c>
      <c r="F53" s="25" t="s">
        <v>8</v>
      </c>
      <c r="G53" s="34"/>
      <c r="H53" s="2"/>
      <c r="I53" s="5"/>
    </row>
    <row r="54" spans="1:9" ht="15">
      <c r="A54" s="52"/>
      <c r="B54" s="28" t="s">
        <v>232</v>
      </c>
      <c r="C54" s="29" t="s">
        <v>9</v>
      </c>
      <c r="D54" s="30">
        <v>3</v>
      </c>
      <c r="E54" s="127">
        <v>21</v>
      </c>
      <c r="F54" s="31">
        <f>F52*(1+E54/100)</f>
        <v>0</v>
      </c>
      <c r="G54" s="35"/>
      <c r="H54" s="2"/>
      <c r="I54" s="5"/>
    </row>
    <row r="55" ht="15">
      <c r="E55" s="128"/>
    </row>
    <row r="56" spans="1:9" ht="15">
      <c r="A56" s="17" t="s">
        <v>0</v>
      </c>
      <c r="B56" s="12"/>
      <c r="C56" s="13" t="s">
        <v>177</v>
      </c>
      <c r="D56" s="14">
        <v>6900</v>
      </c>
      <c r="E56" s="124" t="s">
        <v>233</v>
      </c>
      <c r="F56" s="15" t="s">
        <v>4</v>
      </c>
      <c r="G56" s="33"/>
      <c r="H56" s="2"/>
      <c r="I56" s="5"/>
    </row>
    <row r="57" spans="1:9" ht="15">
      <c r="A57" s="50">
        <v>10</v>
      </c>
      <c r="B57" s="19" t="s">
        <v>179</v>
      </c>
      <c r="C57" s="2" t="s">
        <v>6</v>
      </c>
      <c r="D57" s="20">
        <v>15</v>
      </c>
      <c r="E57" s="125"/>
      <c r="F57" s="21">
        <f>CEILING((D59*E57),1)</f>
        <v>0</v>
      </c>
      <c r="G57" s="34"/>
      <c r="H57" s="2"/>
      <c r="I57" s="23">
        <f>F57</f>
        <v>0</v>
      </c>
    </row>
    <row r="58" spans="1:9" ht="15">
      <c r="A58" s="26" t="s">
        <v>22</v>
      </c>
      <c r="B58" s="19" t="s">
        <v>234</v>
      </c>
      <c r="C58" s="2" t="s">
        <v>5</v>
      </c>
      <c r="D58" s="20">
        <v>700</v>
      </c>
      <c r="E58" s="126" t="s">
        <v>7</v>
      </c>
      <c r="F58" s="25" t="s">
        <v>8</v>
      </c>
      <c r="G58" s="34"/>
      <c r="H58" s="2"/>
      <c r="I58" s="5"/>
    </row>
    <row r="59" spans="1:9" ht="15">
      <c r="A59" s="52" t="s">
        <v>235</v>
      </c>
      <c r="B59" s="28" t="s">
        <v>236</v>
      </c>
      <c r="C59" s="29" t="s">
        <v>237</v>
      </c>
      <c r="D59" s="30">
        <f>ROUND(D56*D58/1000000,2)</f>
        <v>4.83</v>
      </c>
      <c r="E59" s="127">
        <v>21</v>
      </c>
      <c r="F59" s="31">
        <f>ROUND((F57*(1+E59/100)),1)</f>
        <v>0</v>
      </c>
      <c r="G59" s="35"/>
      <c r="H59" s="2"/>
      <c r="I59" s="5"/>
    </row>
    <row r="60" ht="15">
      <c r="E60" s="128"/>
    </row>
    <row r="61" ht="15">
      <c r="E61" s="128"/>
    </row>
    <row r="62" spans="1:5" s="68" customFormat="1" ht="12.75">
      <c r="A62" s="67" t="s">
        <v>242</v>
      </c>
      <c r="E62" s="134"/>
    </row>
    <row r="63" ht="15">
      <c r="E63" s="128"/>
    </row>
    <row r="64" spans="1:9" ht="15">
      <c r="A64" s="17" t="s">
        <v>0</v>
      </c>
      <c r="B64" s="12"/>
      <c r="C64" s="13" t="s">
        <v>2</v>
      </c>
      <c r="D64" s="14">
        <v>800</v>
      </c>
      <c r="E64" s="124" t="s">
        <v>3</v>
      </c>
      <c r="F64" s="15" t="s">
        <v>4</v>
      </c>
      <c r="G64" s="33"/>
      <c r="H64" s="2"/>
      <c r="I64" s="5"/>
    </row>
    <row r="65" spans="1:9" ht="15">
      <c r="A65" s="50">
        <v>11</v>
      </c>
      <c r="B65" s="19" t="s">
        <v>238</v>
      </c>
      <c r="C65" s="2" t="s">
        <v>6</v>
      </c>
      <c r="D65" s="20">
        <v>2000</v>
      </c>
      <c r="E65" s="125"/>
      <c r="F65" s="21">
        <f>D67*E65</f>
        <v>0</v>
      </c>
      <c r="G65" s="34"/>
      <c r="H65" s="2"/>
      <c r="I65" s="23">
        <f>F65</f>
        <v>0</v>
      </c>
    </row>
    <row r="66" spans="1:9" ht="15">
      <c r="A66" s="26" t="s">
        <v>22</v>
      </c>
      <c r="B66" s="19" t="s">
        <v>239</v>
      </c>
      <c r="C66" s="2" t="s">
        <v>5</v>
      </c>
      <c r="D66" s="20">
        <v>450</v>
      </c>
      <c r="E66" s="126" t="s">
        <v>7</v>
      </c>
      <c r="F66" s="25" t="s">
        <v>8</v>
      </c>
      <c r="G66" s="34"/>
      <c r="H66" s="2"/>
      <c r="I66" s="5"/>
    </row>
    <row r="67" spans="1:9" ht="15">
      <c r="A67" s="52" t="s">
        <v>240</v>
      </c>
      <c r="B67" s="28" t="s">
        <v>241</v>
      </c>
      <c r="C67" s="29" t="s">
        <v>9</v>
      </c>
      <c r="D67" s="30">
        <v>2</v>
      </c>
      <c r="E67" s="127">
        <v>21</v>
      </c>
      <c r="F67" s="31">
        <f>F65*(1+E67/100)</f>
        <v>0</v>
      </c>
      <c r="G67" s="35"/>
      <c r="H67" s="2"/>
      <c r="I67" s="5"/>
    </row>
    <row r="68" ht="15">
      <c r="E68" s="128"/>
    </row>
    <row r="69" spans="1:9" ht="15">
      <c r="A69" s="17" t="s">
        <v>0</v>
      </c>
      <c r="B69" s="12"/>
      <c r="C69" s="13" t="s">
        <v>2</v>
      </c>
      <c r="D69" s="14">
        <v>1055</v>
      </c>
      <c r="E69" s="124" t="s">
        <v>3</v>
      </c>
      <c r="F69" s="15" t="s">
        <v>4</v>
      </c>
      <c r="G69" s="33"/>
      <c r="H69" s="2"/>
      <c r="I69" s="5"/>
    </row>
    <row r="70" spans="1:9" ht="15">
      <c r="A70" s="50" t="s">
        <v>250</v>
      </c>
      <c r="B70" s="19" t="s">
        <v>251</v>
      </c>
      <c r="C70" s="2" t="s">
        <v>6</v>
      </c>
      <c r="D70" s="20">
        <v>1500</v>
      </c>
      <c r="E70" s="125"/>
      <c r="F70" s="21">
        <f>D72*E70</f>
        <v>0</v>
      </c>
      <c r="G70" s="34"/>
      <c r="H70" s="2"/>
      <c r="I70" s="23">
        <f>F70</f>
        <v>0</v>
      </c>
    </row>
    <row r="71" spans="1:9" ht="15">
      <c r="A71" s="26" t="s">
        <v>22</v>
      </c>
      <c r="B71" s="19" t="s">
        <v>252</v>
      </c>
      <c r="C71" s="2" t="s">
        <v>5</v>
      </c>
      <c r="D71" s="20">
        <v>420</v>
      </c>
      <c r="E71" s="126" t="s">
        <v>7</v>
      </c>
      <c r="F71" s="25" t="s">
        <v>8</v>
      </c>
      <c r="G71" s="34"/>
      <c r="H71" s="2"/>
      <c r="I71" s="5"/>
    </row>
    <row r="72" spans="1:9" ht="15">
      <c r="A72" s="52"/>
      <c r="B72" s="28"/>
      <c r="C72" s="29" t="s">
        <v>9</v>
      </c>
      <c r="D72" s="30">
        <v>1</v>
      </c>
      <c r="E72" s="127">
        <v>21</v>
      </c>
      <c r="F72" s="31">
        <f>F70*(1+E72/100)</f>
        <v>0</v>
      </c>
      <c r="G72" s="35"/>
      <c r="H72" s="2"/>
      <c r="I72" s="5"/>
    </row>
    <row r="73" ht="15">
      <c r="E73" s="128"/>
    </row>
    <row r="74" ht="15">
      <c r="E74" s="128"/>
    </row>
    <row r="75" spans="1:5" s="68" customFormat="1" ht="12.75">
      <c r="A75" s="67" t="s">
        <v>244</v>
      </c>
      <c r="E75" s="134"/>
    </row>
    <row r="76" ht="15">
      <c r="E76" s="128"/>
    </row>
    <row r="77" spans="1:9" ht="15">
      <c r="A77" s="17" t="s">
        <v>0</v>
      </c>
      <c r="B77" s="12"/>
      <c r="C77" s="13" t="s">
        <v>2</v>
      </c>
      <c r="D77" s="14">
        <v>1700</v>
      </c>
      <c r="E77" s="124" t="s">
        <v>3</v>
      </c>
      <c r="F77" s="15" t="s">
        <v>4</v>
      </c>
      <c r="G77" s="33"/>
      <c r="H77" s="2"/>
      <c r="I77" s="69"/>
    </row>
    <row r="78" spans="1:9" ht="15">
      <c r="A78" s="50">
        <v>12</v>
      </c>
      <c r="B78" s="19" t="s">
        <v>224</v>
      </c>
      <c r="C78" s="2" t="s">
        <v>6</v>
      </c>
      <c r="D78" s="20">
        <v>900</v>
      </c>
      <c r="E78" s="125"/>
      <c r="F78" s="21">
        <f>D80*E78</f>
        <v>0</v>
      </c>
      <c r="G78" s="34"/>
      <c r="H78" s="2"/>
      <c r="I78" s="61">
        <f>F78</f>
        <v>0</v>
      </c>
    </row>
    <row r="79" spans="1:9" ht="15">
      <c r="A79" s="26" t="s">
        <v>22</v>
      </c>
      <c r="B79" s="19" t="s">
        <v>226</v>
      </c>
      <c r="C79" s="2" t="s">
        <v>5</v>
      </c>
      <c r="D79" s="20">
        <v>700</v>
      </c>
      <c r="E79" s="126" t="s">
        <v>7</v>
      </c>
      <c r="F79" s="25" t="s">
        <v>8</v>
      </c>
      <c r="G79" s="34"/>
      <c r="H79" s="2"/>
      <c r="I79" s="69"/>
    </row>
    <row r="80" spans="1:9" ht="15">
      <c r="A80" s="52" t="s">
        <v>225</v>
      </c>
      <c r="B80" s="28"/>
      <c r="C80" s="29" t="s">
        <v>9</v>
      </c>
      <c r="D80" s="30">
        <v>2</v>
      </c>
      <c r="E80" s="127">
        <v>21</v>
      </c>
      <c r="F80" s="31">
        <f>F78*(1+E80/100)</f>
        <v>0</v>
      </c>
      <c r="G80" s="35"/>
      <c r="H80" s="2"/>
      <c r="I80" s="69"/>
    </row>
    <row r="81" ht="15">
      <c r="E81" s="128"/>
    </row>
    <row r="82" spans="1:9" ht="15">
      <c r="A82" s="17" t="s">
        <v>0</v>
      </c>
      <c r="B82" s="12"/>
      <c r="C82" s="13" t="s">
        <v>2</v>
      </c>
      <c r="D82" s="14">
        <v>500</v>
      </c>
      <c r="E82" s="124" t="s">
        <v>3</v>
      </c>
      <c r="F82" s="15" t="s">
        <v>4</v>
      </c>
      <c r="G82" s="33"/>
      <c r="H82" s="2"/>
      <c r="I82" s="5"/>
    </row>
    <row r="83" spans="1:9" ht="15">
      <c r="A83" s="50">
        <v>13</v>
      </c>
      <c r="B83" s="19" t="s">
        <v>168</v>
      </c>
      <c r="C83" s="2" t="s">
        <v>6</v>
      </c>
      <c r="D83" s="20">
        <v>900</v>
      </c>
      <c r="E83" s="125"/>
      <c r="F83" s="21">
        <f>D85*E83</f>
        <v>0</v>
      </c>
      <c r="G83" s="34"/>
      <c r="H83" s="2"/>
      <c r="I83" s="23">
        <f>F83</f>
        <v>0</v>
      </c>
    </row>
    <row r="84" spans="1:9" ht="15">
      <c r="A84" s="26" t="s">
        <v>22</v>
      </c>
      <c r="B84" s="19" t="s">
        <v>227</v>
      </c>
      <c r="C84" s="2" t="s">
        <v>5</v>
      </c>
      <c r="D84" s="20">
        <v>700</v>
      </c>
      <c r="E84" s="126" t="s">
        <v>7</v>
      </c>
      <c r="F84" s="25" t="s">
        <v>8</v>
      </c>
      <c r="G84" s="34"/>
      <c r="H84" s="2"/>
      <c r="I84" s="5"/>
    </row>
    <row r="85" spans="1:9" ht="15">
      <c r="A85" s="52" t="s">
        <v>228</v>
      </c>
      <c r="B85" s="28" t="s">
        <v>229</v>
      </c>
      <c r="C85" s="29" t="s">
        <v>9</v>
      </c>
      <c r="D85" s="30">
        <v>3</v>
      </c>
      <c r="E85" s="127">
        <v>21</v>
      </c>
      <c r="F85" s="31">
        <f>F83*(1+E85/100)</f>
        <v>0</v>
      </c>
      <c r="G85" s="35"/>
      <c r="H85" s="2"/>
      <c r="I85" s="5"/>
    </row>
    <row r="86" spans="1:9" ht="15">
      <c r="A86" s="2"/>
      <c r="B86" s="37"/>
      <c r="C86" s="2"/>
      <c r="D86" s="3"/>
      <c r="E86" s="130"/>
      <c r="F86" s="4"/>
      <c r="G86" s="2"/>
      <c r="H86" s="2"/>
      <c r="I86" s="5"/>
    </row>
    <row r="87" spans="1:9" ht="15">
      <c r="A87" s="17" t="s">
        <v>0</v>
      </c>
      <c r="B87" s="12"/>
      <c r="C87" s="13" t="s">
        <v>2</v>
      </c>
      <c r="D87" s="14"/>
      <c r="E87" s="124" t="s">
        <v>3</v>
      </c>
      <c r="F87" s="15" t="s">
        <v>4</v>
      </c>
      <c r="G87" s="33"/>
      <c r="H87" s="2"/>
      <c r="I87" s="5"/>
    </row>
    <row r="88" spans="1:9" ht="15">
      <c r="A88" s="50">
        <v>14</v>
      </c>
      <c r="B88" s="19" t="s">
        <v>230</v>
      </c>
      <c r="C88" s="2" t="s">
        <v>6</v>
      </c>
      <c r="D88" s="20"/>
      <c r="E88" s="125"/>
      <c r="F88" s="21">
        <f>D90*E88</f>
        <v>0</v>
      </c>
      <c r="G88" s="34"/>
      <c r="H88" s="2"/>
      <c r="I88" s="23">
        <f>F88</f>
        <v>0</v>
      </c>
    </row>
    <row r="89" spans="1:9" ht="15">
      <c r="A89" s="26" t="s">
        <v>22</v>
      </c>
      <c r="B89" s="19" t="s">
        <v>231</v>
      </c>
      <c r="C89" s="2" t="s">
        <v>5</v>
      </c>
      <c r="D89" s="20"/>
      <c r="E89" s="126" t="s">
        <v>7</v>
      </c>
      <c r="F89" s="25" t="s">
        <v>8</v>
      </c>
      <c r="G89" s="34"/>
      <c r="H89" s="2"/>
      <c r="I89" s="5"/>
    </row>
    <row r="90" spans="1:9" ht="15">
      <c r="A90" s="52"/>
      <c r="B90" s="28" t="s">
        <v>232</v>
      </c>
      <c r="C90" s="29" t="s">
        <v>9</v>
      </c>
      <c r="D90" s="30">
        <v>3</v>
      </c>
      <c r="E90" s="127">
        <v>21</v>
      </c>
      <c r="F90" s="31">
        <f>F88*(1+E90/100)</f>
        <v>0</v>
      </c>
      <c r="G90" s="35"/>
      <c r="H90" s="2"/>
      <c r="I90" s="5"/>
    </row>
    <row r="91" ht="15">
      <c r="E91" s="128"/>
    </row>
    <row r="92" spans="1:9" ht="15">
      <c r="A92" s="17" t="s">
        <v>0</v>
      </c>
      <c r="B92" s="12"/>
      <c r="C92" s="13" t="s">
        <v>177</v>
      </c>
      <c r="D92" s="14">
        <v>4500</v>
      </c>
      <c r="E92" s="124" t="s">
        <v>233</v>
      </c>
      <c r="F92" s="15" t="s">
        <v>4</v>
      </c>
      <c r="G92" s="33"/>
      <c r="H92" s="2"/>
      <c r="I92" s="5"/>
    </row>
    <row r="93" spans="1:9" ht="15">
      <c r="A93" s="50">
        <v>15</v>
      </c>
      <c r="B93" s="19" t="s">
        <v>179</v>
      </c>
      <c r="C93" s="2" t="s">
        <v>6</v>
      </c>
      <c r="D93" s="20">
        <v>15</v>
      </c>
      <c r="E93" s="125"/>
      <c r="F93" s="21">
        <f>ROUND((D95*E93),1)</f>
        <v>0</v>
      </c>
      <c r="G93" s="34"/>
      <c r="H93" s="2"/>
      <c r="I93" s="23">
        <f>F93</f>
        <v>0</v>
      </c>
    </row>
    <row r="94" spans="1:9" ht="15">
      <c r="A94" s="26" t="s">
        <v>22</v>
      </c>
      <c r="B94" s="19" t="s">
        <v>234</v>
      </c>
      <c r="C94" s="2" t="s">
        <v>5</v>
      </c>
      <c r="D94" s="20">
        <v>700</v>
      </c>
      <c r="E94" s="126" t="s">
        <v>7</v>
      </c>
      <c r="F94" s="25" t="s">
        <v>8</v>
      </c>
      <c r="G94" s="34"/>
      <c r="H94" s="2"/>
      <c r="I94" s="5"/>
    </row>
    <row r="95" spans="1:9" ht="15">
      <c r="A95" s="52" t="s">
        <v>235</v>
      </c>
      <c r="B95" s="28" t="s">
        <v>236</v>
      </c>
      <c r="C95" s="29" t="s">
        <v>237</v>
      </c>
      <c r="D95" s="30">
        <f>ROUND(D92*D94/1000000,2)</f>
        <v>3.15</v>
      </c>
      <c r="E95" s="127">
        <v>21</v>
      </c>
      <c r="F95" s="31">
        <f>ROUND((F93*(1+E95/100)),1)</f>
        <v>0</v>
      </c>
      <c r="G95" s="35"/>
      <c r="H95" s="2"/>
      <c r="I95" s="5"/>
    </row>
    <row r="96" ht="15">
      <c r="E96" s="128"/>
    </row>
    <row r="97" spans="1:9" ht="15">
      <c r="A97" s="17" t="s">
        <v>0</v>
      </c>
      <c r="B97" s="12"/>
      <c r="C97" s="13"/>
      <c r="D97" s="14"/>
      <c r="E97" s="124" t="s">
        <v>3</v>
      </c>
      <c r="F97" s="15" t="s">
        <v>4</v>
      </c>
      <c r="G97" s="33"/>
      <c r="H97" s="2"/>
      <c r="I97" s="5"/>
    </row>
    <row r="98" spans="1:9" ht="15">
      <c r="A98" s="50" t="s">
        <v>286</v>
      </c>
      <c r="B98" s="19" t="s">
        <v>287</v>
      </c>
      <c r="C98" s="2"/>
      <c r="D98" s="20"/>
      <c r="E98" s="125"/>
      <c r="F98" s="21">
        <f>ROUND((D100*E98),1)</f>
        <v>0</v>
      </c>
      <c r="G98" s="34"/>
      <c r="H98" s="2"/>
      <c r="I98" s="23">
        <f>F98</f>
        <v>0</v>
      </c>
    </row>
    <row r="99" spans="1:9" ht="15">
      <c r="A99" s="26" t="s">
        <v>22</v>
      </c>
      <c r="B99" s="19" t="s">
        <v>288</v>
      </c>
      <c r="C99" s="2"/>
      <c r="D99" s="20"/>
      <c r="E99" s="126" t="s">
        <v>7</v>
      </c>
      <c r="F99" s="25" t="s">
        <v>8</v>
      </c>
      <c r="G99" s="34"/>
      <c r="H99" s="2"/>
      <c r="I99" s="5"/>
    </row>
    <row r="100" spans="1:9" ht="15">
      <c r="A100" s="52"/>
      <c r="B100" s="28" t="s">
        <v>289</v>
      </c>
      <c r="C100" s="29" t="s">
        <v>9</v>
      </c>
      <c r="D100" s="30">
        <v>1</v>
      </c>
      <c r="E100" s="127">
        <v>21</v>
      </c>
      <c r="F100" s="31">
        <f>ROUND((F98*(1+E100/100)),1)</f>
        <v>0</v>
      </c>
      <c r="G100" s="35"/>
      <c r="H100" s="2"/>
      <c r="I100" s="5"/>
    </row>
    <row r="101" ht="15">
      <c r="E101" s="128"/>
    </row>
    <row r="102" spans="1:9" ht="15">
      <c r="A102" s="17" t="s">
        <v>0</v>
      </c>
      <c r="B102" s="12"/>
      <c r="C102" s="13"/>
      <c r="D102" s="14"/>
      <c r="E102" s="124" t="s">
        <v>3</v>
      </c>
      <c r="F102" s="15" t="s">
        <v>4</v>
      </c>
      <c r="G102" s="33"/>
      <c r="H102" s="2"/>
      <c r="I102" s="5"/>
    </row>
    <row r="103" spans="1:9" ht="15">
      <c r="A103" s="50">
        <v>16</v>
      </c>
      <c r="B103" s="19" t="s">
        <v>245</v>
      </c>
      <c r="C103" s="2"/>
      <c r="D103" s="20"/>
      <c r="E103" s="125"/>
      <c r="F103" s="21">
        <f>D105*E103</f>
        <v>0</v>
      </c>
      <c r="G103" s="34"/>
      <c r="H103" s="2"/>
      <c r="I103" s="23">
        <f>F103</f>
        <v>0</v>
      </c>
    </row>
    <row r="104" spans="1:9" ht="15">
      <c r="A104" s="26" t="s">
        <v>22</v>
      </c>
      <c r="B104" s="19" t="s">
        <v>246</v>
      </c>
      <c r="C104" s="2"/>
      <c r="D104" s="20"/>
      <c r="E104" s="126" t="s">
        <v>7</v>
      </c>
      <c r="F104" s="25" t="s">
        <v>8</v>
      </c>
      <c r="G104" s="34"/>
      <c r="H104" s="2"/>
      <c r="I104" s="5"/>
    </row>
    <row r="105" spans="1:9" ht="15">
      <c r="A105" s="52" t="s">
        <v>247</v>
      </c>
      <c r="B105" s="28" t="s">
        <v>248</v>
      </c>
      <c r="C105" s="29" t="s">
        <v>9</v>
      </c>
      <c r="D105" s="30">
        <v>1</v>
      </c>
      <c r="E105" s="127">
        <v>21</v>
      </c>
      <c r="F105" s="31">
        <f>F103*(1+E105/100)</f>
        <v>0</v>
      </c>
      <c r="G105" s="35"/>
      <c r="H105" s="2"/>
      <c r="I105" s="5"/>
    </row>
    <row r="106" ht="15">
      <c r="E106" s="128"/>
    </row>
    <row r="107" spans="1:9" ht="15">
      <c r="A107" s="17" t="s">
        <v>0</v>
      </c>
      <c r="B107" s="12"/>
      <c r="C107" s="13" t="s">
        <v>2</v>
      </c>
      <c r="D107" s="14">
        <v>1200</v>
      </c>
      <c r="E107" s="124" t="s">
        <v>3</v>
      </c>
      <c r="F107" s="15" t="s">
        <v>4</v>
      </c>
      <c r="G107" s="33"/>
      <c r="H107" s="2"/>
      <c r="I107" s="5"/>
    </row>
    <row r="108" spans="1:9" ht="15">
      <c r="A108" s="50">
        <v>17</v>
      </c>
      <c r="B108" s="19" t="s">
        <v>196</v>
      </c>
      <c r="C108" s="2" t="s">
        <v>6</v>
      </c>
      <c r="D108" s="20">
        <v>700</v>
      </c>
      <c r="E108" s="125"/>
      <c r="F108" s="21">
        <f>D110*E108</f>
        <v>0</v>
      </c>
      <c r="G108" s="34"/>
      <c r="H108" s="2"/>
      <c r="I108" s="23">
        <f>F108</f>
        <v>0</v>
      </c>
    </row>
    <row r="109" spans="1:9" ht="15">
      <c r="A109" s="26" t="s">
        <v>22</v>
      </c>
      <c r="B109" s="19" t="s">
        <v>197</v>
      </c>
      <c r="C109" s="2" t="s">
        <v>5</v>
      </c>
      <c r="D109" s="20">
        <v>250</v>
      </c>
      <c r="E109" s="126" t="s">
        <v>7</v>
      </c>
      <c r="F109" s="25" t="s">
        <v>8</v>
      </c>
      <c r="G109" s="34"/>
      <c r="H109" s="2"/>
      <c r="I109" s="5"/>
    </row>
    <row r="110" spans="1:9" ht="15">
      <c r="A110" s="52" t="s">
        <v>198</v>
      </c>
      <c r="B110" s="28"/>
      <c r="C110" s="29" t="s">
        <v>9</v>
      </c>
      <c r="D110" s="30">
        <v>3</v>
      </c>
      <c r="E110" s="127">
        <v>21</v>
      </c>
      <c r="F110" s="31">
        <f>F108*(1+E110/100)</f>
        <v>0</v>
      </c>
      <c r="G110" s="35"/>
      <c r="H110" s="2"/>
      <c r="I110" s="5"/>
    </row>
    <row r="111" ht="15">
      <c r="E111" s="128"/>
    </row>
    <row r="112" ht="15">
      <c r="E112" s="128"/>
    </row>
    <row r="113" spans="1:5" s="42" customFormat="1" ht="15">
      <c r="A113" s="41" t="s">
        <v>121</v>
      </c>
      <c r="B113" s="41"/>
      <c r="E113" s="133"/>
    </row>
    <row r="114" s="1" customFormat="1" ht="12.75">
      <c r="E114" s="129"/>
    </row>
    <row r="115" spans="1:9" ht="15">
      <c r="A115" s="17" t="s">
        <v>0</v>
      </c>
      <c r="B115" s="12" t="s">
        <v>122</v>
      </c>
      <c r="C115" s="13"/>
      <c r="D115" s="14"/>
      <c r="E115" s="124" t="s">
        <v>3</v>
      </c>
      <c r="F115" s="15" t="s">
        <v>4</v>
      </c>
      <c r="G115" s="33"/>
      <c r="H115" s="2"/>
      <c r="I115" s="5"/>
    </row>
    <row r="116" spans="1:9" ht="15">
      <c r="A116" s="50">
        <v>18</v>
      </c>
      <c r="B116" s="19" t="s">
        <v>123</v>
      </c>
      <c r="C116" s="2"/>
      <c r="D116" s="20"/>
      <c r="E116" s="125"/>
      <c r="F116" s="21">
        <f>D118*E116</f>
        <v>0</v>
      </c>
      <c r="G116" s="34"/>
      <c r="H116" s="2"/>
      <c r="I116" s="23">
        <f>F116</f>
        <v>0</v>
      </c>
    </row>
    <row r="117" spans="1:9" ht="15">
      <c r="A117" s="26" t="s">
        <v>22</v>
      </c>
      <c r="B117" s="19" t="s">
        <v>124</v>
      </c>
      <c r="C117" s="2"/>
      <c r="D117" s="20"/>
      <c r="E117" s="126" t="s">
        <v>7</v>
      </c>
      <c r="F117" s="25" t="s">
        <v>8</v>
      </c>
      <c r="G117" s="34"/>
      <c r="H117" s="2"/>
      <c r="I117" s="5"/>
    </row>
    <row r="118" spans="1:9" ht="15">
      <c r="A118" s="52"/>
      <c r="B118" s="28" t="s">
        <v>125</v>
      </c>
      <c r="C118" s="29" t="s">
        <v>9</v>
      </c>
      <c r="D118" s="30">
        <v>1</v>
      </c>
      <c r="E118" s="127">
        <v>21</v>
      </c>
      <c r="F118" s="31">
        <f>F116*(1+E118/100)</f>
        <v>0</v>
      </c>
      <c r="G118" s="35"/>
      <c r="H118" s="2"/>
      <c r="I118" s="5"/>
    </row>
    <row r="119" spans="1:9" ht="15">
      <c r="A119" s="2"/>
      <c r="B119" s="37" t="s">
        <v>126</v>
      </c>
      <c r="C119" s="2"/>
      <c r="D119" s="3"/>
      <c r="E119" s="130"/>
      <c r="F119" s="4"/>
      <c r="G119" s="2"/>
      <c r="H119" s="2"/>
      <c r="I119" s="5"/>
    </row>
    <row r="120" ht="15">
      <c r="E120" s="128"/>
    </row>
    <row r="121" ht="15">
      <c r="E121" s="128"/>
    </row>
    <row r="123" spans="2:8" ht="15">
      <c r="B123" s="53" t="s">
        <v>249</v>
      </c>
      <c r="C123" s="150">
        <f>SUM(I5:I119)</f>
        <v>0</v>
      </c>
      <c r="D123" s="150"/>
      <c r="E123" s="150"/>
      <c r="F123" s="53"/>
      <c r="G123" s="53"/>
      <c r="H123" s="53"/>
    </row>
    <row r="124" spans="2:8" ht="15.75" thickBot="1">
      <c r="B124" s="54" t="s">
        <v>131</v>
      </c>
      <c r="C124" s="151"/>
      <c r="D124" s="151"/>
      <c r="E124" s="151"/>
      <c r="F124" s="53"/>
      <c r="G124" s="53"/>
      <c r="H124" s="53"/>
    </row>
    <row r="125" spans="2:8" ht="18.75">
      <c r="B125" s="55" t="s">
        <v>132</v>
      </c>
      <c r="C125" s="147">
        <f>SUM(C123:E124)</f>
        <v>0</v>
      </c>
      <c r="D125" s="147"/>
      <c r="E125" s="147"/>
      <c r="F125" s="56"/>
      <c r="G125" s="56"/>
      <c r="H125" s="56"/>
    </row>
    <row r="126" spans="2:8" ht="18.75">
      <c r="B126" s="55" t="s">
        <v>133</v>
      </c>
      <c r="C126" s="147">
        <f>C125*1.21</f>
        <v>0</v>
      </c>
      <c r="D126" s="147"/>
      <c r="E126" s="147"/>
      <c r="F126" s="56"/>
      <c r="G126" s="56"/>
      <c r="H126" s="56"/>
    </row>
    <row r="127" spans="2:8" ht="15">
      <c r="B127" s="53"/>
      <c r="C127" s="53"/>
      <c r="D127" s="53"/>
      <c r="E127" s="53"/>
      <c r="F127" s="53"/>
      <c r="G127" s="53"/>
      <c r="H127" s="53"/>
    </row>
    <row r="128" spans="2:8" ht="15">
      <c r="B128" s="57"/>
      <c r="C128" s="57"/>
      <c r="D128" s="57"/>
      <c r="E128" s="57"/>
      <c r="F128" s="57"/>
      <c r="G128" s="57"/>
      <c r="H128" s="57"/>
    </row>
    <row r="129" spans="2:8" ht="15">
      <c r="B129" s="57"/>
      <c r="C129" s="57"/>
      <c r="D129" s="57"/>
      <c r="E129" s="57"/>
      <c r="F129" s="57"/>
      <c r="G129" s="57"/>
      <c r="H129" s="57"/>
    </row>
    <row r="130" spans="1:8" ht="15">
      <c r="A130" s="53"/>
      <c r="B130" s="58"/>
      <c r="C130" s="53"/>
      <c r="D130" s="53"/>
      <c r="E130" s="53"/>
      <c r="F130" s="53"/>
      <c r="G130" s="53"/>
      <c r="H130" s="53"/>
    </row>
  </sheetData>
  <mergeCells count="4">
    <mergeCell ref="C123:E123"/>
    <mergeCell ref="C124:E124"/>
    <mergeCell ref="C125:E125"/>
    <mergeCell ref="C126:E126"/>
  </mergeCells>
  <printOptions/>
  <pageMargins left="0.7" right="0.7" top="0.787401575" bottom="0.787401575" header="0.3" footer="0.3"/>
  <pageSetup horizontalDpi="1200" verticalDpi="1200" orientation="portrait" paperSize="9" scale="92" r:id="rId2"/>
  <rowBreaks count="3" manualBreakCount="3">
    <brk id="54" max="16383" man="1"/>
    <brk id="105" max="16383" man="1"/>
    <brk id="127" max="16383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76"/>
  <sheetViews>
    <sheetView workbookViewId="0" topLeftCell="A1">
      <selection activeCell="L52" sqref="L52"/>
    </sheetView>
  </sheetViews>
  <sheetFormatPr defaultColWidth="9.140625" defaultRowHeight="15"/>
  <cols>
    <col min="1" max="1" width="8.421875" style="0" customWidth="1"/>
    <col min="2" max="2" width="30.7109375" style="0" customWidth="1"/>
    <col min="3" max="4" width="9.00390625" style="0" customWidth="1"/>
    <col min="5" max="5" width="9.8515625" style="0" customWidth="1"/>
    <col min="6" max="6" width="13.140625" style="0" customWidth="1"/>
    <col min="7" max="7" width="11.140625" style="0" customWidth="1"/>
    <col min="8" max="8" width="3.421875" style="0" customWidth="1"/>
    <col min="9" max="9" width="11.140625" style="0" hidden="1" customWidth="1"/>
    <col min="248" max="248" width="8.421875" style="0" customWidth="1"/>
    <col min="249" max="249" width="26.8515625" style="0" customWidth="1"/>
    <col min="250" max="251" width="9.00390625" style="0" customWidth="1"/>
    <col min="252" max="252" width="9.8515625" style="0" customWidth="1"/>
    <col min="253" max="253" width="13.140625" style="0" customWidth="1"/>
    <col min="254" max="254" width="11.140625" style="0" customWidth="1"/>
    <col min="255" max="255" width="3.421875" style="0" customWidth="1"/>
    <col min="256" max="256" width="10.00390625" style="0" customWidth="1"/>
    <col min="257" max="257" width="13.140625" style="0" customWidth="1"/>
    <col min="258" max="258" width="11.140625" style="0" customWidth="1"/>
    <col min="504" max="504" width="8.421875" style="0" customWidth="1"/>
    <col min="505" max="505" width="26.8515625" style="0" customWidth="1"/>
    <col min="506" max="507" width="9.00390625" style="0" customWidth="1"/>
    <col min="508" max="508" width="9.8515625" style="0" customWidth="1"/>
    <col min="509" max="509" width="13.140625" style="0" customWidth="1"/>
    <col min="510" max="510" width="11.140625" style="0" customWidth="1"/>
    <col min="511" max="511" width="3.421875" style="0" customWidth="1"/>
    <col min="512" max="512" width="10.00390625" style="0" customWidth="1"/>
    <col min="513" max="513" width="13.140625" style="0" customWidth="1"/>
    <col min="514" max="514" width="11.140625" style="0" customWidth="1"/>
    <col min="760" max="760" width="8.421875" style="0" customWidth="1"/>
    <col min="761" max="761" width="26.8515625" style="0" customWidth="1"/>
    <col min="762" max="763" width="9.00390625" style="0" customWidth="1"/>
    <col min="764" max="764" width="9.8515625" style="0" customWidth="1"/>
    <col min="765" max="765" width="13.140625" style="0" customWidth="1"/>
    <col min="766" max="766" width="11.140625" style="0" customWidth="1"/>
    <col min="767" max="767" width="3.421875" style="0" customWidth="1"/>
    <col min="768" max="768" width="10.00390625" style="0" customWidth="1"/>
    <col min="769" max="769" width="13.140625" style="0" customWidth="1"/>
    <col min="770" max="770" width="11.140625" style="0" customWidth="1"/>
    <col min="1016" max="1016" width="8.421875" style="0" customWidth="1"/>
    <col min="1017" max="1017" width="26.8515625" style="0" customWidth="1"/>
    <col min="1018" max="1019" width="9.00390625" style="0" customWidth="1"/>
    <col min="1020" max="1020" width="9.8515625" style="0" customWidth="1"/>
    <col min="1021" max="1021" width="13.140625" style="0" customWidth="1"/>
    <col min="1022" max="1022" width="11.140625" style="0" customWidth="1"/>
    <col min="1023" max="1023" width="3.421875" style="0" customWidth="1"/>
    <col min="1024" max="1024" width="10.00390625" style="0" customWidth="1"/>
    <col min="1025" max="1025" width="13.140625" style="0" customWidth="1"/>
    <col min="1026" max="1026" width="11.140625" style="0" customWidth="1"/>
    <col min="1272" max="1272" width="8.421875" style="0" customWidth="1"/>
    <col min="1273" max="1273" width="26.8515625" style="0" customWidth="1"/>
    <col min="1274" max="1275" width="9.00390625" style="0" customWidth="1"/>
    <col min="1276" max="1276" width="9.8515625" style="0" customWidth="1"/>
    <col min="1277" max="1277" width="13.140625" style="0" customWidth="1"/>
    <col min="1278" max="1278" width="11.140625" style="0" customWidth="1"/>
    <col min="1279" max="1279" width="3.421875" style="0" customWidth="1"/>
    <col min="1280" max="1280" width="10.00390625" style="0" customWidth="1"/>
    <col min="1281" max="1281" width="13.140625" style="0" customWidth="1"/>
    <col min="1282" max="1282" width="11.140625" style="0" customWidth="1"/>
    <col min="1528" max="1528" width="8.421875" style="0" customWidth="1"/>
    <col min="1529" max="1529" width="26.8515625" style="0" customWidth="1"/>
    <col min="1530" max="1531" width="9.00390625" style="0" customWidth="1"/>
    <col min="1532" max="1532" width="9.8515625" style="0" customWidth="1"/>
    <col min="1533" max="1533" width="13.140625" style="0" customWidth="1"/>
    <col min="1534" max="1534" width="11.140625" style="0" customWidth="1"/>
    <col min="1535" max="1535" width="3.421875" style="0" customWidth="1"/>
    <col min="1536" max="1536" width="10.00390625" style="0" customWidth="1"/>
    <col min="1537" max="1537" width="13.140625" style="0" customWidth="1"/>
    <col min="1538" max="1538" width="11.140625" style="0" customWidth="1"/>
    <col min="1784" max="1784" width="8.421875" style="0" customWidth="1"/>
    <col min="1785" max="1785" width="26.8515625" style="0" customWidth="1"/>
    <col min="1786" max="1787" width="9.00390625" style="0" customWidth="1"/>
    <col min="1788" max="1788" width="9.8515625" style="0" customWidth="1"/>
    <col min="1789" max="1789" width="13.140625" style="0" customWidth="1"/>
    <col min="1790" max="1790" width="11.140625" style="0" customWidth="1"/>
    <col min="1791" max="1791" width="3.421875" style="0" customWidth="1"/>
    <col min="1792" max="1792" width="10.00390625" style="0" customWidth="1"/>
    <col min="1793" max="1793" width="13.140625" style="0" customWidth="1"/>
    <col min="1794" max="1794" width="11.140625" style="0" customWidth="1"/>
    <col min="2040" max="2040" width="8.421875" style="0" customWidth="1"/>
    <col min="2041" max="2041" width="26.8515625" style="0" customWidth="1"/>
    <col min="2042" max="2043" width="9.00390625" style="0" customWidth="1"/>
    <col min="2044" max="2044" width="9.8515625" style="0" customWidth="1"/>
    <col min="2045" max="2045" width="13.140625" style="0" customWidth="1"/>
    <col min="2046" max="2046" width="11.140625" style="0" customWidth="1"/>
    <col min="2047" max="2047" width="3.421875" style="0" customWidth="1"/>
    <col min="2048" max="2048" width="10.00390625" style="0" customWidth="1"/>
    <col min="2049" max="2049" width="13.140625" style="0" customWidth="1"/>
    <col min="2050" max="2050" width="11.140625" style="0" customWidth="1"/>
    <col min="2296" max="2296" width="8.421875" style="0" customWidth="1"/>
    <col min="2297" max="2297" width="26.8515625" style="0" customWidth="1"/>
    <col min="2298" max="2299" width="9.00390625" style="0" customWidth="1"/>
    <col min="2300" max="2300" width="9.8515625" style="0" customWidth="1"/>
    <col min="2301" max="2301" width="13.140625" style="0" customWidth="1"/>
    <col min="2302" max="2302" width="11.140625" style="0" customWidth="1"/>
    <col min="2303" max="2303" width="3.421875" style="0" customWidth="1"/>
    <col min="2304" max="2304" width="10.00390625" style="0" customWidth="1"/>
    <col min="2305" max="2305" width="13.140625" style="0" customWidth="1"/>
    <col min="2306" max="2306" width="11.140625" style="0" customWidth="1"/>
    <col min="2552" max="2552" width="8.421875" style="0" customWidth="1"/>
    <col min="2553" max="2553" width="26.8515625" style="0" customWidth="1"/>
    <col min="2554" max="2555" width="9.00390625" style="0" customWidth="1"/>
    <col min="2556" max="2556" width="9.8515625" style="0" customWidth="1"/>
    <col min="2557" max="2557" width="13.140625" style="0" customWidth="1"/>
    <col min="2558" max="2558" width="11.140625" style="0" customWidth="1"/>
    <col min="2559" max="2559" width="3.421875" style="0" customWidth="1"/>
    <col min="2560" max="2560" width="10.00390625" style="0" customWidth="1"/>
    <col min="2561" max="2561" width="13.140625" style="0" customWidth="1"/>
    <col min="2562" max="2562" width="11.140625" style="0" customWidth="1"/>
    <col min="2808" max="2808" width="8.421875" style="0" customWidth="1"/>
    <col min="2809" max="2809" width="26.8515625" style="0" customWidth="1"/>
    <col min="2810" max="2811" width="9.00390625" style="0" customWidth="1"/>
    <col min="2812" max="2812" width="9.8515625" style="0" customWidth="1"/>
    <col min="2813" max="2813" width="13.140625" style="0" customWidth="1"/>
    <col min="2814" max="2814" width="11.140625" style="0" customWidth="1"/>
    <col min="2815" max="2815" width="3.421875" style="0" customWidth="1"/>
    <col min="2816" max="2816" width="10.00390625" style="0" customWidth="1"/>
    <col min="2817" max="2817" width="13.140625" style="0" customWidth="1"/>
    <col min="2818" max="2818" width="11.140625" style="0" customWidth="1"/>
    <col min="3064" max="3064" width="8.421875" style="0" customWidth="1"/>
    <col min="3065" max="3065" width="26.8515625" style="0" customWidth="1"/>
    <col min="3066" max="3067" width="9.00390625" style="0" customWidth="1"/>
    <col min="3068" max="3068" width="9.8515625" style="0" customWidth="1"/>
    <col min="3069" max="3069" width="13.140625" style="0" customWidth="1"/>
    <col min="3070" max="3070" width="11.140625" style="0" customWidth="1"/>
    <col min="3071" max="3071" width="3.421875" style="0" customWidth="1"/>
    <col min="3072" max="3072" width="10.00390625" style="0" customWidth="1"/>
    <col min="3073" max="3073" width="13.140625" style="0" customWidth="1"/>
    <col min="3074" max="3074" width="11.140625" style="0" customWidth="1"/>
    <col min="3320" max="3320" width="8.421875" style="0" customWidth="1"/>
    <col min="3321" max="3321" width="26.8515625" style="0" customWidth="1"/>
    <col min="3322" max="3323" width="9.00390625" style="0" customWidth="1"/>
    <col min="3324" max="3324" width="9.8515625" style="0" customWidth="1"/>
    <col min="3325" max="3325" width="13.140625" style="0" customWidth="1"/>
    <col min="3326" max="3326" width="11.140625" style="0" customWidth="1"/>
    <col min="3327" max="3327" width="3.421875" style="0" customWidth="1"/>
    <col min="3328" max="3328" width="10.00390625" style="0" customWidth="1"/>
    <col min="3329" max="3329" width="13.140625" style="0" customWidth="1"/>
    <col min="3330" max="3330" width="11.140625" style="0" customWidth="1"/>
    <col min="3576" max="3576" width="8.421875" style="0" customWidth="1"/>
    <col min="3577" max="3577" width="26.8515625" style="0" customWidth="1"/>
    <col min="3578" max="3579" width="9.00390625" style="0" customWidth="1"/>
    <col min="3580" max="3580" width="9.8515625" style="0" customWidth="1"/>
    <col min="3581" max="3581" width="13.140625" style="0" customWidth="1"/>
    <col min="3582" max="3582" width="11.140625" style="0" customWidth="1"/>
    <col min="3583" max="3583" width="3.421875" style="0" customWidth="1"/>
    <col min="3584" max="3584" width="10.00390625" style="0" customWidth="1"/>
    <col min="3585" max="3585" width="13.140625" style="0" customWidth="1"/>
    <col min="3586" max="3586" width="11.140625" style="0" customWidth="1"/>
    <col min="3832" max="3832" width="8.421875" style="0" customWidth="1"/>
    <col min="3833" max="3833" width="26.8515625" style="0" customWidth="1"/>
    <col min="3834" max="3835" width="9.00390625" style="0" customWidth="1"/>
    <col min="3836" max="3836" width="9.8515625" style="0" customWidth="1"/>
    <col min="3837" max="3837" width="13.140625" style="0" customWidth="1"/>
    <col min="3838" max="3838" width="11.140625" style="0" customWidth="1"/>
    <col min="3839" max="3839" width="3.421875" style="0" customWidth="1"/>
    <col min="3840" max="3840" width="10.00390625" style="0" customWidth="1"/>
    <col min="3841" max="3841" width="13.140625" style="0" customWidth="1"/>
    <col min="3842" max="3842" width="11.140625" style="0" customWidth="1"/>
    <col min="4088" max="4088" width="8.421875" style="0" customWidth="1"/>
    <col min="4089" max="4089" width="26.8515625" style="0" customWidth="1"/>
    <col min="4090" max="4091" width="9.00390625" style="0" customWidth="1"/>
    <col min="4092" max="4092" width="9.8515625" style="0" customWidth="1"/>
    <col min="4093" max="4093" width="13.140625" style="0" customWidth="1"/>
    <col min="4094" max="4094" width="11.140625" style="0" customWidth="1"/>
    <col min="4095" max="4095" width="3.421875" style="0" customWidth="1"/>
    <col min="4096" max="4096" width="10.00390625" style="0" customWidth="1"/>
    <col min="4097" max="4097" width="13.140625" style="0" customWidth="1"/>
    <col min="4098" max="4098" width="11.140625" style="0" customWidth="1"/>
    <col min="4344" max="4344" width="8.421875" style="0" customWidth="1"/>
    <col min="4345" max="4345" width="26.8515625" style="0" customWidth="1"/>
    <col min="4346" max="4347" width="9.00390625" style="0" customWidth="1"/>
    <col min="4348" max="4348" width="9.8515625" style="0" customWidth="1"/>
    <col min="4349" max="4349" width="13.140625" style="0" customWidth="1"/>
    <col min="4350" max="4350" width="11.140625" style="0" customWidth="1"/>
    <col min="4351" max="4351" width="3.421875" style="0" customWidth="1"/>
    <col min="4352" max="4352" width="10.00390625" style="0" customWidth="1"/>
    <col min="4353" max="4353" width="13.140625" style="0" customWidth="1"/>
    <col min="4354" max="4354" width="11.140625" style="0" customWidth="1"/>
    <col min="4600" max="4600" width="8.421875" style="0" customWidth="1"/>
    <col min="4601" max="4601" width="26.8515625" style="0" customWidth="1"/>
    <col min="4602" max="4603" width="9.00390625" style="0" customWidth="1"/>
    <col min="4604" max="4604" width="9.8515625" style="0" customWidth="1"/>
    <col min="4605" max="4605" width="13.140625" style="0" customWidth="1"/>
    <col min="4606" max="4606" width="11.140625" style="0" customWidth="1"/>
    <col min="4607" max="4607" width="3.421875" style="0" customWidth="1"/>
    <col min="4608" max="4608" width="10.00390625" style="0" customWidth="1"/>
    <col min="4609" max="4609" width="13.140625" style="0" customWidth="1"/>
    <col min="4610" max="4610" width="11.140625" style="0" customWidth="1"/>
    <col min="4856" max="4856" width="8.421875" style="0" customWidth="1"/>
    <col min="4857" max="4857" width="26.8515625" style="0" customWidth="1"/>
    <col min="4858" max="4859" width="9.00390625" style="0" customWidth="1"/>
    <col min="4860" max="4860" width="9.8515625" style="0" customWidth="1"/>
    <col min="4861" max="4861" width="13.140625" style="0" customWidth="1"/>
    <col min="4862" max="4862" width="11.140625" style="0" customWidth="1"/>
    <col min="4863" max="4863" width="3.421875" style="0" customWidth="1"/>
    <col min="4864" max="4864" width="10.00390625" style="0" customWidth="1"/>
    <col min="4865" max="4865" width="13.140625" style="0" customWidth="1"/>
    <col min="4866" max="4866" width="11.140625" style="0" customWidth="1"/>
    <col min="5112" max="5112" width="8.421875" style="0" customWidth="1"/>
    <col min="5113" max="5113" width="26.8515625" style="0" customWidth="1"/>
    <col min="5114" max="5115" width="9.00390625" style="0" customWidth="1"/>
    <col min="5116" max="5116" width="9.8515625" style="0" customWidth="1"/>
    <col min="5117" max="5117" width="13.140625" style="0" customWidth="1"/>
    <col min="5118" max="5118" width="11.140625" style="0" customWidth="1"/>
    <col min="5119" max="5119" width="3.421875" style="0" customWidth="1"/>
    <col min="5120" max="5120" width="10.00390625" style="0" customWidth="1"/>
    <col min="5121" max="5121" width="13.140625" style="0" customWidth="1"/>
    <col min="5122" max="5122" width="11.140625" style="0" customWidth="1"/>
    <col min="5368" max="5368" width="8.421875" style="0" customWidth="1"/>
    <col min="5369" max="5369" width="26.8515625" style="0" customWidth="1"/>
    <col min="5370" max="5371" width="9.00390625" style="0" customWidth="1"/>
    <col min="5372" max="5372" width="9.8515625" style="0" customWidth="1"/>
    <col min="5373" max="5373" width="13.140625" style="0" customWidth="1"/>
    <col min="5374" max="5374" width="11.140625" style="0" customWidth="1"/>
    <col min="5375" max="5375" width="3.421875" style="0" customWidth="1"/>
    <col min="5376" max="5376" width="10.00390625" style="0" customWidth="1"/>
    <col min="5377" max="5377" width="13.140625" style="0" customWidth="1"/>
    <col min="5378" max="5378" width="11.140625" style="0" customWidth="1"/>
    <col min="5624" max="5624" width="8.421875" style="0" customWidth="1"/>
    <col min="5625" max="5625" width="26.8515625" style="0" customWidth="1"/>
    <col min="5626" max="5627" width="9.00390625" style="0" customWidth="1"/>
    <col min="5628" max="5628" width="9.8515625" style="0" customWidth="1"/>
    <col min="5629" max="5629" width="13.140625" style="0" customWidth="1"/>
    <col min="5630" max="5630" width="11.140625" style="0" customWidth="1"/>
    <col min="5631" max="5631" width="3.421875" style="0" customWidth="1"/>
    <col min="5632" max="5632" width="10.00390625" style="0" customWidth="1"/>
    <col min="5633" max="5633" width="13.140625" style="0" customWidth="1"/>
    <col min="5634" max="5634" width="11.140625" style="0" customWidth="1"/>
    <col min="5880" max="5880" width="8.421875" style="0" customWidth="1"/>
    <col min="5881" max="5881" width="26.8515625" style="0" customWidth="1"/>
    <col min="5882" max="5883" width="9.00390625" style="0" customWidth="1"/>
    <col min="5884" max="5884" width="9.8515625" style="0" customWidth="1"/>
    <col min="5885" max="5885" width="13.140625" style="0" customWidth="1"/>
    <col min="5886" max="5886" width="11.140625" style="0" customWidth="1"/>
    <col min="5887" max="5887" width="3.421875" style="0" customWidth="1"/>
    <col min="5888" max="5888" width="10.00390625" style="0" customWidth="1"/>
    <col min="5889" max="5889" width="13.140625" style="0" customWidth="1"/>
    <col min="5890" max="5890" width="11.140625" style="0" customWidth="1"/>
    <col min="6136" max="6136" width="8.421875" style="0" customWidth="1"/>
    <col min="6137" max="6137" width="26.8515625" style="0" customWidth="1"/>
    <col min="6138" max="6139" width="9.00390625" style="0" customWidth="1"/>
    <col min="6140" max="6140" width="9.8515625" style="0" customWidth="1"/>
    <col min="6141" max="6141" width="13.140625" style="0" customWidth="1"/>
    <col min="6142" max="6142" width="11.140625" style="0" customWidth="1"/>
    <col min="6143" max="6143" width="3.421875" style="0" customWidth="1"/>
    <col min="6144" max="6144" width="10.00390625" style="0" customWidth="1"/>
    <col min="6145" max="6145" width="13.140625" style="0" customWidth="1"/>
    <col min="6146" max="6146" width="11.140625" style="0" customWidth="1"/>
    <col min="6392" max="6392" width="8.421875" style="0" customWidth="1"/>
    <col min="6393" max="6393" width="26.8515625" style="0" customWidth="1"/>
    <col min="6394" max="6395" width="9.00390625" style="0" customWidth="1"/>
    <col min="6396" max="6396" width="9.8515625" style="0" customWidth="1"/>
    <col min="6397" max="6397" width="13.140625" style="0" customWidth="1"/>
    <col min="6398" max="6398" width="11.140625" style="0" customWidth="1"/>
    <col min="6399" max="6399" width="3.421875" style="0" customWidth="1"/>
    <col min="6400" max="6400" width="10.00390625" style="0" customWidth="1"/>
    <col min="6401" max="6401" width="13.140625" style="0" customWidth="1"/>
    <col min="6402" max="6402" width="11.140625" style="0" customWidth="1"/>
    <col min="6648" max="6648" width="8.421875" style="0" customWidth="1"/>
    <col min="6649" max="6649" width="26.8515625" style="0" customWidth="1"/>
    <col min="6650" max="6651" width="9.00390625" style="0" customWidth="1"/>
    <col min="6652" max="6652" width="9.8515625" style="0" customWidth="1"/>
    <col min="6653" max="6653" width="13.140625" style="0" customWidth="1"/>
    <col min="6654" max="6654" width="11.140625" style="0" customWidth="1"/>
    <col min="6655" max="6655" width="3.421875" style="0" customWidth="1"/>
    <col min="6656" max="6656" width="10.00390625" style="0" customWidth="1"/>
    <col min="6657" max="6657" width="13.140625" style="0" customWidth="1"/>
    <col min="6658" max="6658" width="11.140625" style="0" customWidth="1"/>
    <col min="6904" max="6904" width="8.421875" style="0" customWidth="1"/>
    <col min="6905" max="6905" width="26.8515625" style="0" customWidth="1"/>
    <col min="6906" max="6907" width="9.00390625" style="0" customWidth="1"/>
    <col min="6908" max="6908" width="9.8515625" style="0" customWidth="1"/>
    <col min="6909" max="6909" width="13.140625" style="0" customWidth="1"/>
    <col min="6910" max="6910" width="11.140625" style="0" customWidth="1"/>
    <col min="6911" max="6911" width="3.421875" style="0" customWidth="1"/>
    <col min="6912" max="6912" width="10.00390625" style="0" customWidth="1"/>
    <col min="6913" max="6913" width="13.140625" style="0" customWidth="1"/>
    <col min="6914" max="6914" width="11.140625" style="0" customWidth="1"/>
    <col min="7160" max="7160" width="8.421875" style="0" customWidth="1"/>
    <col min="7161" max="7161" width="26.8515625" style="0" customWidth="1"/>
    <col min="7162" max="7163" width="9.00390625" style="0" customWidth="1"/>
    <col min="7164" max="7164" width="9.8515625" style="0" customWidth="1"/>
    <col min="7165" max="7165" width="13.140625" style="0" customWidth="1"/>
    <col min="7166" max="7166" width="11.140625" style="0" customWidth="1"/>
    <col min="7167" max="7167" width="3.421875" style="0" customWidth="1"/>
    <col min="7168" max="7168" width="10.00390625" style="0" customWidth="1"/>
    <col min="7169" max="7169" width="13.140625" style="0" customWidth="1"/>
    <col min="7170" max="7170" width="11.140625" style="0" customWidth="1"/>
    <col min="7416" max="7416" width="8.421875" style="0" customWidth="1"/>
    <col min="7417" max="7417" width="26.8515625" style="0" customWidth="1"/>
    <col min="7418" max="7419" width="9.00390625" style="0" customWidth="1"/>
    <col min="7420" max="7420" width="9.8515625" style="0" customWidth="1"/>
    <col min="7421" max="7421" width="13.140625" style="0" customWidth="1"/>
    <col min="7422" max="7422" width="11.140625" style="0" customWidth="1"/>
    <col min="7423" max="7423" width="3.421875" style="0" customWidth="1"/>
    <col min="7424" max="7424" width="10.00390625" style="0" customWidth="1"/>
    <col min="7425" max="7425" width="13.140625" style="0" customWidth="1"/>
    <col min="7426" max="7426" width="11.140625" style="0" customWidth="1"/>
    <col min="7672" max="7672" width="8.421875" style="0" customWidth="1"/>
    <col min="7673" max="7673" width="26.8515625" style="0" customWidth="1"/>
    <col min="7674" max="7675" width="9.00390625" style="0" customWidth="1"/>
    <col min="7676" max="7676" width="9.8515625" style="0" customWidth="1"/>
    <col min="7677" max="7677" width="13.140625" style="0" customWidth="1"/>
    <col min="7678" max="7678" width="11.140625" style="0" customWidth="1"/>
    <col min="7679" max="7679" width="3.421875" style="0" customWidth="1"/>
    <col min="7680" max="7680" width="10.00390625" style="0" customWidth="1"/>
    <col min="7681" max="7681" width="13.140625" style="0" customWidth="1"/>
    <col min="7682" max="7682" width="11.140625" style="0" customWidth="1"/>
    <col min="7928" max="7928" width="8.421875" style="0" customWidth="1"/>
    <col min="7929" max="7929" width="26.8515625" style="0" customWidth="1"/>
    <col min="7930" max="7931" width="9.00390625" style="0" customWidth="1"/>
    <col min="7932" max="7932" width="9.8515625" style="0" customWidth="1"/>
    <col min="7933" max="7933" width="13.140625" style="0" customWidth="1"/>
    <col min="7934" max="7934" width="11.140625" style="0" customWidth="1"/>
    <col min="7935" max="7935" width="3.421875" style="0" customWidth="1"/>
    <col min="7936" max="7936" width="10.00390625" style="0" customWidth="1"/>
    <col min="7937" max="7937" width="13.140625" style="0" customWidth="1"/>
    <col min="7938" max="7938" width="11.140625" style="0" customWidth="1"/>
    <col min="8184" max="8184" width="8.421875" style="0" customWidth="1"/>
    <col min="8185" max="8185" width="26.8515625" style="0" customWidth="1"/>
    <col min="8186" max="8187" width="9.00390625" style="0" customWidth="1"/>
    <col min="8188" max="8188" width="9.8515625" style="0" customWidth="1"/>
    <col min="8189" max="8189" width="13.140625" style="0" customWidth="1"/>
    <col min="8190" max="8190" width="11.140625" style="0" customWidth="1"/>
    <col min="8191" max="8191" width="3.421875" style="0" customWidth="1"/>
    <col min="8192" max="8192" width="10.00390625" style="0" customWidth="1"/>
    <col min="8193" max="8193" width="13.140625" style="0" customWidth="1"/>
    <col min="8194" max="8194" width="11.140625" style="0" customWidth="1"/>
    <col min="8440" max="8440" width="8.421875" style="0" customWidth="1"/>
    <col min="8441" max="8441" width="26.8515625" style="0" customWidth="1"/>
    <col min="8442" max="8443" width="9.00390625" style="0" customWidth="1"/>
    <col min="8444" max="8444" width="9.8515625" style="0" customWidth="1"/>
    <col min="8445" max="8445" width="13.140625" style="0" customWidth="1"/>
    <col min="8446" max="8446" width="11.140625" style="0" customWidth="1"/>
    <col min="8447" max="8447" width="3.421875" style="0" customWidth="1"/>
    <col min="8448" max="8448" width="10.00390625" style="0" customWidth="1"/>
    <col min="8449" max="8449" width="13.140625" style="0" customWidth="1"/>
    <col min="8450" max="8450" width="11.140625" style="0" customWidth="1"/>
    <col min="8696" max="8696" width="8.421875" style="0" customWidth="1"/>
    <col min="8697" max="8697" width="26.8515625" style="0" customWidth="1"/>
    <col min="8698" max="8699" width="9.00390625" style="0" customWidth="1"/>
    <col min="8700" max="8700" width="9.8515625" style="0" customWidth="1"/>
    <col min="8701" max="8701" width="13.140625" style="0" customWidth="1"/>
    <col min="8702" max="8702" width="11.140625" style="0" customWidth="1"/>
    <col min="8703" max="8703" width="3.421875" style="0" customWidth="1"/>
    <col min="8704" max="8704" width="10.00390625" style="0" customWidth="1"/>
    <col min="8705" max="8705" width="13.140625" style="0" customWidth="1"/>
    <col min="8706" max="8706" width="11.140625" style="0" customWidth="1"/>
    <col min="8952" max="8952" width="8.421875" style="0" customWidth="1"/>
    <col min="8953" max="8953" width="26.8515625" style="0" customWidth="1"/>
    <col min="8954" max="8955" width="9.00390625" style="0" customWidth="1"/>
    <col min="8956" max="8956" width="9.8515625" style="0" customWidth="1"/>
    <col min="8957" max="8957" width="13.140625" style="0" customWidth="1"/>
    <col min="8958" max="8958" width="11.140625" style="0" customWidth="1"/>
    <col min="8959" max="8959" width="3.421875" style="0" customWidth="1"/>
    <col min="8960" max="8960" width="10.00390625" style="0" customWidth="1"/>
    <col min="8961" max="8961" width="13.140625" style="0" customWidth="1"/>
    <col min="8962" max="8962" width="11.140625" style="0" customWidth="1"/>
    <col min="9208" max="9208" width="8.421875" style="0" customWidth="1"/>
    <col min="9209" max="9209" width="26.8515625" style="0" customWidth="1"/>
    <col min="9210" max="9211" width="9.00390625" style="0" customWidth="1"/>
    <col min="9212" max="9212" width="9.8515625" style="0" customWidth="1"/>
    <col min="9213" max="9213" width="13.140625" style="0" customWidth="1"/>
    <col min="9214" max="9214" width="11.140625" style="0" customWidth="1"/>
    <col min="9215" max="9215" width="3.421875" style="0" customWidth="1"/>
    <col min="9216" max="9216" width="10.00390625" style="0" customWidth="1"/>
    <col min="9217" max="9217" width="13.140625" style="0" customWidth="1"/>
    <col min="9218" max="9218" width="11.140625" style="0" customWidth="1"/>
    <col min="9464" max="9464" width="8.421875" style="0" customWidth="1"/>
    <col min="9465" max="9465" width="26.8515625" style="0" customWidth="1"/>
    <col min="9466" max="9467" width="9.00390625" style="0" customWidth="1"/>
    <col min="9468" max="9468" width="9.8515625" style="0" customWidth="1"/>
    <col min="9469" max="9469" width="13.140625" style="0" customWidth="1"/>
    <col min="9470" max="9470" width="11.140625" style="0" customWidth="1"/>
    <col min="9471" max="9471" width="3.421875" style="0" customWidth="1"/>
    <col min="9472" max="9472" width="10.00390625" style="0" customWidth="1"/>
    <col min="9473" max="9473" width="13.140625" style="0" customWidth="1"/>
    <col min="9474" max="9474" width="11.140625" style="0" customWidth="1"/>
    <col min="9720" max="9720" width="8.421875" style="0" customWidth="1"/>
    <col min="9721" max="9721" width="26.8515625" style="0" customWidth="1"/>
    <col min="9722" max="9723" width="9.00390625" style="0" customWidth="1"/>
    <col min="9724" max="9724" width="9.8515625" style="0" customWidth="1"/>
    <col min="9725" max="9725" width="13.140625" style="0" customWidth="1"/>
    <col min="9726" max="9726" width="11.140625" style="0" customWidth="1"/>
    <col min="9727" max="9727" width="3.421875" style="0" customWidth="1"/>
    <col min="9728" max="9728" width="10.00390625" style="0" customWidth="1"/>
    <col min="9729" max="9729" width="13.140625" style="0" customWidth="1"/>
    <col min="9730" max="9730" width="11.140625" style="0" customWidth="1"/>
    <col min="9976" max="9976" width="8.421875" style="0" customWidth="1"/>
    <col min="9977" max="9977" width="26.8515625" style="0" customWidth="1"/>
    <col min="9978" max="9979" width="9.00390625" style="0" customWidth="1"/>
    <col min="9980" max="9980" width="9.8515625" style="0" customWidth="1"/>
    <col min="9981" max="9981" width="13.140625" style="0" customWidth="1"/>
    <col min="9982" max="9982" width="11.140625" style="0" customWidth="1"/>
    <col min="9983" max="9983" width="3.421875" style="0" customWidth="1"/>
    <col min="9984" max="9984" width="10.00390625" style="0" customWidth="1"/>
    <col min="9985" max="9985" width="13.140625" style="0" customWidth="1"/>
    <col min="9986" max="9986" width="11.140625" style="0" customWidth="1"/>
    <col min="10232" max="10232" width="8.421875" style="0" customWidth="1"/>
    <col min="10233" max="10233" width="26.8515625" style="0" customWidth="1"/>
    <col min="10234" max="10235" width="9.00390625" style="0" customWidth="1"/>
    <col min="10236" max="10236" width="9.8515625" style="0" customWidth="1"/>
    <col min="10237" max="10237" width="13.140625" style="0" customWidth="1"/>
    <col min="10238" max="10238" width="11.140625" style="0" customWidth="1"/>
    <col min="10239" max="10239" width="3.421875" style="0" customWidth="1"/>
    <col min="10240" max="10240" width="10.00390625" style="0" customWidth="1"/>
    <col min="10241" max="10241" width="13.140625" style="0" customWidth="1"/>
    <col min="10242" max="10242" width="11.140625" style="0" customWidth="1"/>
    <col min="10488" max="10488" width="8.421875" style="0" customWidth="1"/>
    <col min="10489" max="10489" width="26.8515625" style="0" customWidth="1"/>
    <col min="10490" max="10491" width="9.00390625" style="0" customWidth="1"/>
    <col min="10492" max="10492" width="9.8515625" style="0" customWidth="1"/>
    <col min="10493" max="10493" width="13.140625" style="0" customWidth="1"/>
    <col min="10494" max="10494" width="11.140625" style="0" customWidth="1"/>
    <col min="10495" max="10495" width="3.421875" style="0" customWidth="1"/>
    <col min="10496" max="10496" width="10.00390625" style="0" customWidth="1"/>
    <col min="10497" max="10497" width="13.140625" style="0" customWidth="1"/>
    <col min="10498" max="10498" width="11.140625" style="0" customWidth="1"/>
    <col min="10744" max="10744" width="8.421875" style="0" customWidth="1"/>
    <col min="10745" max="10745" width="26.8515625" style="0" customWidth="1"/>
    <col min="10746" max="10747" width="9.00390625" style="0" customWidth="1"/>
    <col min="10748" max="10748" width="9.8515625" style="0" customWidth="1"/>
    <col min="10749" max="10749" width="13.140625" style="0" customWidth="1"/>
    <col min="10750" max="10750" width="11.140625" style="0" customWidth="1"/>
    <col min="10751" max="10751" width="3.421875" style="0" customWidth="1"/>
    <col min="10752" max="10752" width="10.00390625" style="0" customWidth="1"/>
    <col min="10753" max="10753" width="13.140625" style="0" customWidth="1"/>
    <col min="10754" max="10754" width="11.140625" style="0" customWidth="1"/>
    <col min="11000" max="11000" width="8.421875" style="0" customWidth="1"/>
    <col min="11001" max="11001" width="26.8515625" style="0" customWidth="1"/>
    <col min="11002" max="11003" width="9.00390625" style="0" customWidth="1"/>
    <col min="11004" max="11004" width="9.8515625" style="0" customWidth="1"/>
    <col min="11005" max="11005" width="13.140625" style="0" customWidth="1"/>
    <col min="11006" max="11006" width="11.140625" style="0" customWidth="1"/>
    <col min="11007" max="11007" width="3.421875" style="0" customWidth="1"/>
    <col min="11008" max="11008" width="10.00390625" style="0" customWidth="1"/>
    <col min="11009" max="11009" width="13.140625" style="0" customWidth="1"/>
    <col min="11010" max="11010" width="11.140625" style="0" customWidth="1"/>
    <col min="11256" max="11256" width="8.421875" style="0" customWidth="1"/>
    <col min="11257" max="11257" width="26.8515625" style="0" customWidth="1"/>
    <col min="11258" max="11259" width="9.00390625" style="0" customWidth="1"/>
    <col min="11260" max="11260" width="9.8515625" style="0" customWidth="1"/>
    <col min="11261" max="11261" width="13.140625" style="0" customWidth="1"/>
    <col min="11262" max="11262" width="11.140625" style="0" customWidth="1"/>
    <col min="11263" max="11263" width="3.421875" style="0" customWidth="1"/>
    <col min="11264" max="11264" width="10.00390625" style="0" customWidth="1"/>
    <col min="11265" max="11265" width="13.140625" style="0" customWidth="1"/>
    <col min="11266" max="11266" width="11.140625" style="0" customWidth="1"/>
    <col min="11512" max="11512" width="8.421875" style="0" customWidth="1"/>
    <col min="11513" max="11513" width="26.8515625" style="0" customWidth="1"/>
    <col min="11514" max="11515" width="9.00390625" style="0" customWidth="1"/>
    <col min="11516" max="11516" width="9.8515625" style="0" customWidth="1"/>
    <col min="11517" max="11517" width="13.140625" style="0" customWidth="1"/>
    <col min="11518" max="11518" width="11.140625" style="0" customWidth="1"/>
    <col min="11519" max="11519" width="3.421875" style="0" customWidth="1"/>
    <col min="11520" max="11520" width="10.00390625" style="0" customWidth="1"/>
    <col min="11521" max="11521" width="13.140625" style="0" customWidth="1"/>
    <col min="11522" max="11522" width="11.140625" style="0" customWidth="1"/>
    <col min="11768" max="11768" width="8.421875" style="0" customWidth="1"/>
    <col min="11769" max="11769" width="26.8515625" style="0" customWidth="1"/>
    <col min="11770" max="11771" width="9.00390625" style="0" customWidth="1"/>
    <col min="11772" max="11772" width="9.8515625" style="0" customWidth="1"/>
    <col min="11773" max="11773" width="13.140625" style="0" customWidth="1"/>
    <col min="11774" max="11774" width="11.140625" style="0" customWidth="1"/>
    <col min="11775" max="11775" width="3.421875" style="0" customWidth="1"/>
    <col min="11776" max="11776" width="10.00390625" style="0" customWidth="1"/>
    <col min="11777" max="11777" width="13.140625" style="0" customWidth="1"/>
    <col min="11778" max="11778" width="11.140625" style="0" customWidth="1"/>
    <col min="12024" max="12024" width="8.421875" style="0" customWidth="1"/>
    <col min="12025" max="12025" width="26.8515625" style="0" customWidth="1"/>
    <col min="12026" max="12027" width="9.00390625" style="0" customWidth="1"/>
    <col min="12028" max="12028" width="9.8515625" style="0" customWidth="1"/>
    <col min="12029" max="12029" width="13.140625" style="0" customWidth="1"/>
    <col min="12030" max="12030" width="11.140625" style="0" customWidth="1"/>
    <col min="12031" max="12031" width="3.421875" style="0" customWidth="1"/>
    <col min="12032" max="12032" width="10.00390625" style="0" customWidth="1"/>
    <col min="12033" max="12033" width="13.140625" style="0" customWidth="1"/>
    <col min="12034" max="12034" width="11.140625" style="0" customWidth="1"/>
    <col min="12280" max="12280" width="8.421875" style="0" customWidth="1"/>
    <col min="12281" max="12281" width="26.8515625" style="0" customWidth="1"/>
    <col min="12282" max="12283" width="9.00390625" style="0" customWidth="1"/>
    <col min="12284" max="12284" width="9.8515625" style="0" customWidth="1"/>
    <col min="12285" max="12285" width="13.140625" style="0" customWidth="1"/>
    <col min="12286" max="12286" width="11.140625" style="0" customWidth="1"/>
    <col min="12287" max="12287" width="3.421875" style="0" customWidth="1"/>
    <col min="12288" max="12288" width="10.00390625" style="0" customWidth="1"/>
    <col min="12289" max="12289" width="13.140625" style="0" customWidth="1"/>
    <col min="12290" max="12290" width="11.140625" style="0" customWidth="1"/>
    <col min="12536" max="12536" width="8.421875" style="0" customWidth="1"/>
    <col min="12537" max="12537" width="26.8515625" style="0" customWidth="1"/>
    <col min="12538" max="12539" width="9.00390625" style="0" customWidth="1"/>
    <col min="12540" max="12540" width="9.8515625" style="0" customWidth="1"/>
    <col min="12541" max="12541" width="13.140625" style="0" customWidth="1"/>
    <col min="12542" max="12542" width="11.140625" style="0" customWidth="1"/>
    <col min="12543" max="12543" width="3.421875" style="0" customWidth="1"/>
    <col min="12544" max="12544" width="10.00390625" style="0" customWidth="1"/>
    <col min="12545" max="12545" width="13.140625" style="0" customWidth="1"/>
    <col min="12546" max="12546" width="11.140625" style="0" customWidth="1"/>
    <col min="12792" max="12792" width="8.421875" style="0" customWidth="1"/>
    <col min="12793" max="12793" width="26.8515625" style="0" customWidth="1"/>
    <col min="12794" max="12795" width="9.00390625" style="0" customWidth="1"/>
    <col min="12796" max="12796" width="9.8515625" style="0" customWidth="1"/>
    <col min="12797" max="12797" width="13.140625" style="0" customWidth="1"/>
    <col min="12798" max="12798" width="11.140625" style="0" customWidth="1"/>
    <col min="12799" max="12799" width="3.421875" style="0" customWidth="1"/>
    <col min="12800" max="12800" width="10.00390625" style="0" customWidth="1"/>
    <col min="12801" max="12801" width="13.140625" style="0" customWidth="1"/>
    <col min="12802" max="12802" width="11.140625" style="0" customWidth="1"/>
    <col min="13048" max="13048" width="8.421875" style="0" customWidth="1"/>
    <col min="13049" max="13049" width="26.8515625" style="0" customWidth="1"/>
    <col min="13050" max="13051" width="9.00390625" style="0" customWidth="1"/>
    <col min="13052" max="13052" width="9.8515625" style="0" customWidth="1"/>
    <col min="13053" max="13053" width="13.140625" style="0" customWidth="1"/>
    <col min="13054" max="13054" width="11.140625" style="0" customWidth="1"/>
    <col min="13055" max="13055" width="3.421875" style="0" customWidth="1"/>
    <col min="13056" max="13056" width="10.00390625" style="0" customWidth="1"/>
    <col min="13057" max="13057" width="13.140625" style="0" customWidth="1"/>
    <col min="13058" max="13058" width="11.140625" style="0" customWidth="1"/>
    <col min="13304" max="13304" width="8.421875" style="0" customWidth="1"/>
    <col min="13305" max="13305" width="26.8515625" style="0" customWidth="1"/>
    <col min="13306" max="13307" width="9.00390625" style="0" customWidth="1"/>
    <col min="13308" max="13308" width="9.8515625" style="0" customWidth="1"/>
    <col min="13309" max="13309" width="13.140625" style="0" customWidth="1"/>
    <col min="13310" max="13310" width="11.140625" style="0" customWidth="1"/>
    <col min="13311" max="13311" width="3.421875" style="0" customWidth="1"/>
    <col min="13312" max="13312" width="10.00390625" style="0" customWidth="1"/>
    <col min="13313" max="13313" width="13.140625" style="0" customWidth="1"/>
    <col min="13314" max="13314" width="11.140625" style="0" customWidth="1"/>
    <col min="13560" max="13560" width="8.421875" style="0" customWidth="1"/>
    <col min="13561" max="13561" width="26.8515625" style="0" customWidth="1"/>
    <col min="13562" max="13563" width="9.00390625" style="0" customWidth="1"/>
    <col min="13564" max="13564" width="9.8515625" style="0" customWidth="1"/>
    <col min="13565" max="13565" width="13.140625" style="0" customWidth="1"/>
    <col min="13566" max="13566" width="11.140625" style="0" customWidth="1"/>
    <col min="13567" max="13567" width="3.421875" style="0" customWidth="1"/>
    <col min="13568" max="13568" width="10.00390625" style="0" customWidth="1"/>
    <col min="13569" max="13569" width="13.140625" style="0" customWidth="1"/>
    <col min="13570" max="13570" width="11.140625" style="0" customWidth="1"/>
    <col min="13816" max="13816" width="8.421875" style="0" customWidth="1"/>
    <col min="13817" max="13817" width="26.8515625" style="0" customWidth="1"/>
    <col min="13818" max="13819" width="9.00390625" style="0" customWidth="1"/>
    <col min="13820" max="13820" width="9.8515625" style="0" customWidth="1"/>
    <col min="13821" max="13821" width="13.140625" style="0" customWidth="1"/>
    <col min="13822" max="13822" width="11.140625" style="0" customWidth="1"/>
    <col min="13823" max="13823" width="3.421875" style="0" customWidth="1"/>
    <col min="13824" max="13824" width="10.00390625" style="0" customWidth="1"/>
    <col min="13825" max="13825" width="13.140625" style="0" customWidth="1"/>
    <col min="13826" max="13826" width="11.140625" style="0" customWidth="1"/>
    <col min="14072" max="14072" width="8.421875" style="0" customWidth="1"/>
    <col min="14073" max="14073" width="26.8515625" style="0" customWidth="1"/>
    <col min="14074" max="14075" width="9.00390625" style="0" customWidth="1"/>
    <col min="14076" max="14076" width="9.8515625" style="0" customWidth="1"/>
    <col min="14077" max="14077" width="13.140625" style="0" customWidth="1"/>
    <col min="14078" max="14078" width="11.140625" style="0" customWidth="1"/>
    <col min="14079" max="14079" width="3.421875" style="0" customWidth="1"/>
    <col min="14080" max="14080" width="10.00390625" style="0" customWidth="1"/>
    <col min="14081" max="14081" width="13.140625" style="0" customWidth="1"/>
    <col min="14082" max="14082" width="11.140625" style="0" customWidth="1"/>
    <col min="14328" max="14328" width="8.421875" style="0" customWidth="1"/>
    <col min="14329" max="14329" width="26.8515625" style="0" customWidth="1"/>
    <col min="14330" max="14331" width="9.00390625" style="0" customWidth="1"/>
    <col min="14332" max="14332" width="9.8515625" style="0" customWidth="1"/>
    <col min="14333" max="14333" width="13.140625" style="0" customWidth="1"/>
    <col min="14334" max="14334" width="11.140625" style="0" customWidth="1"/>
    <col min="14335" max="14335" width="3.421875" style="0" customWidth="1"/>
    <col min="14336" max="14336" width="10.00390625" style="0" customWidth="1"/>
    <col min="14337" max="14337" width="13.140625" style="0" customWidth="1"/>
    <col min="14338" max="14338" width="11.140625" style="0" customWidth="1"/>
    <col min="14584" max="14584" width="8.421875" style="0" customWidth="1"/>
    <col min="14585" max="14585" width="26.8515625" style="0" customWidth="1"/>
    <col min="14586" max="14587" width="9.00390625" style="0" customWidth="1"/>
    <col min="14588" max="14588" width="9.8515625" style="0" customWidth="1"/>
    <col min="14589" max="14589" width="13.140625" style="0" customWidth="1"/>
    <col min="14590" max="14590" width="11.140625" style="0" customWidth="1"/>
    <col min="14591" max="14591" width="3.421875" style="0" customWidth="1"/>
    <col min="14592" max="14592" width="10.00390625" style="0" customWidth="1"/>
    <col min="14593" max="14593" width="13.140625" style="0" customWidth="1"/>
    <col min="14594" max="14594" width="11.140625" style="0" customWidth="1"/>
    <col min="14840" max="14840" width="8.421875" style="0" customWidth="1"/>
    <col min="14841" max="14841" width="26.8515625" style="0" customWidth="1"/>
    <col min="14842" max="14843" width="9.00390625" style="0" customWidth="1"/>
    <col min="14844" max="14844" width="9.8515625" style="0" customWidth="1"/>
    <col min="14845" max="14845" width="13.140625" style="0" customWidth="1"/>
    <col min="14846" max="14846" width="11.140625" style="0" customWidth="1"/>
    <col min="14847" max="14847" width="3.421875" style="0" customWidth="1"/>
    <col min="14848" max="14848" width="10.00390625" style="0" customWidth="1"/>
    <col min="14849" max="14849" width="13.140625" style="0" customWidth="1"/>
    <col min="14850" max="14850" width="11.140625" style="0" customWidth="1"/>
    <col min="15096" max="15096" width="8.421875" style="0" customWidth="1"/>
    <col min="15097" max="15097" width="26.8515625" style="0" customWidth="1"/>
    <col min="15098" max="15099" width="9.00390625" style="0" customWidth="1"/>
    <col min="15100" max="15100" width="9.8515625" style="0" customWidth="1"/>
    <col min="15101" max="15101" width="13.140625" style="0" customWidth="1"/>
    <col min="15102" max="15102" width="11.140625" style="0" customWidth="1"/>
    <col min="15103" max="15103" width="3.421875" style="0" customWidth="1"/>
    <col min="15104" max="15104" width="10.00390625" style="0" customWidth="1"/>
    <col min="15105" max="15105" width="13.140625" style="0" customWidth="1"/>
    <col min="15106" max="15106" width="11.140625" style="0" customWidth="1"/>
    <col min="15352" max="15352" width="8.421875" style="0" customWidth="1"/>
    <col min="15353" max="15353" width="26.8515625" style="0" customWidth="1"/>
    <col min="15354" max="15355" width="9.00390625" style="0" customWidth="1"/>
    <col min="15356" max="15356" width="9.8515625" style="0" customWidth="1"/>
    <col min="15357" max="15357" width="13.140625" style="0" customWidth="1"/>
    <col min="15358" max="15358" width="11.140625" style="0" customWidth="1"/>
    <col min="15359" max="15359" width="3.421875" style="0" customWidth="1"/>
    <col min="15360" max="15360" width="10.00390625" style="0" customWidth="1"/>
    <col min="15361" max="15361" width="13.140625" style="0" customWidth="1"/>
    <col min="15362" max="15362" width="11.140625" style="0" customWidth="1"/>
    <col min="15608" max="15608" width="8.421875" style="0" customWidth="1"/>
    <col min="15609" max="15609" width="26.8515625" style="0" customWidth="1"/>
    <col min="15610" max="15611" width="9.00390625" style="0" customWidth="1"/>
    <col min="15612" max="15612" width="9.8515625" style="0" customWidth="1"/>
    <col min="15613" max="15613" width="13.140625" style="0" customWidth="1"/>
    <col min="15614" max="15614" width="11.140625" style="0" customWidth="1"/>
    <col min="15615" max="15615" width="3.421875" style="0" customWidth="1"/>
    <col min="15616" max="15616" width="10.00390625" style="0" customWidth="1"/>
    <col min="15617" max="15617" width="13.140625" style="0" customWidth="1"/>
    <col min="15618" max="15618" width="11.140625" style="0" customWidth="1"/>
    <col min="15864" max="15864" width="8.421875" style="0" customWidth="1"/>
    <col min="15865" max="15865" width="26.8515625" style="0" customWidth="1"/>
    <col min="15866" max="15867" width="9.00390625" style="0" customWidth="1"/>
    <col min="15868" max="15868" width="9.8515625" style="0" customWidth="1"/>
    <col min="15869" max="15869" width="13.140625" style="0" customWidth="1"/>
    <col min="15870" max="15870" width="11.140625" style="0" customWidth="1"/>
    <col min="15871" max="15871" width="3.421875" style="0" customWidth="1"/>
    <col min="15872" max="15872" width="10.00390625" style="0" customWidth="1"/>
    <col min="15873" max="15873" width="13.140625" style="0" customWidth="1"/>
    <col min="15874" max="15874" width="11.140625" style="0" customWidth="1"/>
    <col min="16120" max="16120" width="8.421875" style="0" customWidth="1"/>
    <col min="16121" max="16121" width="26.8515625" style="0" customWidth="1"/>
    <col min="16122" max="16123" width="9.00390625" style="0" customWidth="1"/>
    <col min="16124" max="16124" width="9.8515625" style="0" customWidth="1"/>
    <col min="16125" max="16125" width="13.140625" style="0" customWidth="1"/>
    <col min="16126" max="16126" width="11.140625" style="0" customWidth="1"/>
    <col min="16127" max="16127" width="3.421875" style="0" customWidth="1"/>
    <col min="16128" max="16128" width="10.00390625" style="0" customWidth="1"/>
    <col min="16129" max="16129" width="13.140625" style="0" customWidth="1"/>
    <col min="16130" max="16130" width="11.140625" style="0" customWidth="1"/>
  </cols>
  <sheetData>
    <row r="1" spans="1:9" s="6" customFormat="1" ht="20.1" customHeight="1">
      <c r="A1" s="7" t="s">
        <v>407</v>
      </c>
      <c r="B1" s="8"/>
      <c r="C1" s="9"/>
      <c r="D1" s="9"/>
      <c r="E1" s="9"/>
      <c r="F1" s="9"/>
      <c r="G1" s="9"/>
      <c r="I1" s="6">
        <f>SUM(I5:I532)</f>
        <v>0</v>
      </c>
    </row>
    <row r="3" spans="1:9" ht="15">
      <c r="A3" s="17" t="s">
        <v>0</v>
      </c>
      <c r="B3" s="12"/>
      <c r="C3" s="13" t="s">
        <v>2</v>
      </c>
      <c r="D3" s="14">
        <v>1200</v>
      </c>
      <c r="E3" s="124" t="s">
        <v>3</v>
      </c>
      <c r="F3" s="15" t="s">
        <v>4</v>
      </c>
      <c r="G3" s="33"/>
      <c r="H3" s="2"/>
      <c r="I3" s="60"/>
    </row>
    <row r="4" spans="1:9" ht="15">
      <c r="A4" s="50">
        <v>1</v>
      </c>
      <c r="B4" s="19" t="s">
        <v>146</v>
      </c>
      <c r="C4" s="2" t="s">
        <v>6</v>
      </c>
      <c r="D4" s="20">
        <v>750</v>
      </c>
      <c r="E4" s="125"/>
      <c r="F4" s="21">
        <f>D6*E4</f>
        <v>0</v>
      </c>
      <c r="G4" s="34"/>
      <c r="H4" s="2"/>
      <c r="I4" s="61">
        <f>F4</f>
        <v>0</v>
      </c>
    </row>
    <row r="5" spans="1:9" ht="15">
      <c r="A5" s="26" t="s">
        <v>22</v>
      </c>
      <c r="B5" s="19" t="s">
        <v>147</v>
      </c>
      <c r="C5" s="2" t="s">
        <v>5</v>
      </c>
      <c r="D5" s="20">
        <v>600</v>
      </c>
      <c r="E5" s="126" t="s">
        <v>7</v>
      </c>
      <c r="F5" s="25" t="s">
        <v>8</v>
      </c>
      <c r="G5" s="34"/>
      <c r="H5" s="2"/>
      <c r="I5" s="60"/>
    </row>
    <row r="6" spans="1:9" ht="15">
      <c r="A6" s="52" t="s">
        <v>148</v>
      </c>
      <c r="B6" s="28"/>
      <c r="C6" s="29" t="s">
        <v>9</v>
      </c>
      <c r="D6" s="30">
        <v>1</v>
      </c>
      <c r="E6" s="127">
        <v>21</v>
      </c>
      <c r="F6" s="31">
        <f>F4*(1+E6/100)</f>
        <v>0</v>
      </c>
      <c r="G6" s="35"/>
      <c r="H6" s="2"/>
      <c r="I6" s="60"/>
    </row>
    <row r="7" ht="15">
      <c r="E7" s="128"/>
    </row>
    <row r="8" spans="1:9" ht="15">
      <c r="A8" s="17" t="s">
        <v>0</v>
      </c>
      <c r="B8" s="12"/>
      <c r="C8" s="13" t="s">
        <v>2</v>
      </c>
      <c r="D8" s="14">
        <v>400</v>
      </c>
      <c r="E8" s="124" t="s">
        <v>3</v>
      </c>
      <c r="F8" s="15" t="s">
        <v>4</v>
      </c>
      <c r="G8" s="33"/>
      <c r="H8" s="2"/>
      <c r="I8" s="60"/>
    </row>
    <row r="9" spans="1:9" ht="15">
      <c r="A9" s="50" t="s">
        <v>256</v>
      </c>
      <c r="B9" s="19" t="s">
        <v>253</v>
      </c>
      <c r="C9" s="2" t="s">
        <v>6</v>
      </c>
      <c r="D9" s="20">
        <v>600</v>
      </c>
      <c r="E9" s="125"/>
      <c r="F9" s="21">
        <f>D11*E9</f>
        <v>0</v>
      </c>
      <c r="G9" s="34"/>
      <c r="H9" s="2"/>
      <c r="I9" s="61">
        <f>F9</f>
        <v>0</v>
      </c>
    </row>
    <row r="10" spans="1:9" ht="15">
      <c r="A10" s="26" t="s">
        <v>22</v>
      </c>
      <c r="B10" s="19" t="s">
        <v>254</v>
      </c>
      <c r="C10" s="2" t="s">
        <v>5</v>
      </c>
      <c r="D10" s="20">
        <v>500</v>
      </c>
      <c r="E10" s="126" t="s">
        <v>7</v>
      </c>
      <c r="F10" s="25" t="s">
        <v>8</v>
      </c>
      <c r="G10" s="34"/>
      <c r="H10" s="2"/>
      <c r="I10" s="60"/>
    </row>
    <row r="11" spans="1:9" ht="15">
      <c r="A11" s="52" t="s">
        <v>255</v>
      </c>
      <c r="B11" s="28"/>
      <c r="C11" s="29" t="s">
        <v>9</v>
      </c>
      <c r="D11" s="30">
        <v>1</v>
      </c>
      <c r="E11" s="127">
        <v>21</v>
      </c>
      <c r="F11" s="31">
        <f>F9*(1+E11/100)</f>
        <v>0</v>
      </c>
      <c r="G11" s="35"/>
      <c r="H11" s="2"/>
      <c r="I11" s="60"/>
    </row>
    <row r="12" ht="15">
      <c r="E12" s="128"/>
    </row>
    <row r="13" spans="1:9" ht="15">
      <c r="A13" s="17" t="s">
        <v>0</v>
      </c>
      <c r="B13" s="12"/>
      <c r="C13" s="13" t="s">
        <v>2</v>
      </c>
      <c r="D13" s="14"/>
      <c r="E13" s="124" t="s">
        <v>3</v>
      </c>
      <c r="F13" s="15" t="s">
        <v>4</v>
      </c>
      <c r="G13" s="33"/>
      <c r="H13" s="2"/>
      <c r="I13" s="5"/>
    </row>
    <row r="14" spans="1:9" ht="15">
      <c r="A14" s="50" t="s">
        <v>258</v>
      </c>
      <c r="B14" s="19" t="s">
        <v>149</v>
      </c>
      <c r="C14" s="2" t="s">
        <v>6</v>
      </c>
      <c r="D14" s="20"/>
      <c r="E14" s="125"/>
      <c r="F14" s="21">
        <f>D16*E14</f>
        <v>0</v>
      </c>
      <c r="G14" s="34"/>
      <c r="H14" s="2"/>
      <c r="I14" s="23">
        <f>F14</f>
        <v>0</v>
      </c>
    </row>
    <row r="15" spans="1:9" ht="15">
      <c r="A15" s="26" t="s">
        <v>22</v>
      </c>
      <c r="B15" s="62" t="s">
        <v>257</v>
      </c>
      <c r="C15" s="2" t="s">
        <v>5</v>
      </c>
      <c r="D15" s="20"/>
      <c r="E15" s="126" t="s">
        <v>7</v>
      </c>
      <c r="F15" s="25" t="s">
        <v>8</v>
      </c>
      <c r="G15" s="34"/>
      <c r="H15" s="2"/>
      <c r="I15" s="5"/>
    </row>
    <row r="16" spans="1:9" ht="15">
      <c r="A16" s="52"/>
      <c r="B16" s="28"/>
      <c r="C16" s="29" t="s">
        <v>9</v>
      </c>
      <c r="D16" s="30">
        <v>1</v>
      </c>
      <c r="E16" s="127">
        <v>21</v>
      </c>
      <c r="F16" s="31">
        <f>F14*(1+E16/100)</f>
        <v>0</v>
      </c>
      <c r="G16" s="35"/>
      <c r="H16" s="2"/>
      <c r="I16" s="5"/>
    </row>
    <row r="17" ht="15">
      <c r="E17" s="128"/>
    </row>
    <row r="18" spans="1:9" ht="15">
      <c r="A18" s="17" t="s">
        <v>0</v>
      </c>
      <c r="B18" s="12" t="s">
        <v>260</v>
      </c>
      <c r="C18" s="13"/>
      <c r="D18" s="14"/>
      <c r="E18" s="124" t="s">
        <v>3</v>
      </c>
      <c r="F18" s="15" t="s">
        <v>4</v>
      </c>
      <c r="G18" s="33"/>
      <c r="H18" s="2"/>
      <c r="I18" s="5"/>
    </row>
    <row r="19" spans="1:9" ht="15">
      <c r="A19" s="50" t="s">
        <v>259</v>
      </c>
      <c r="B19" s="19" t="s">
        <v>261</v>
      </c>
      <c r="C19" s="2"/>
      <c r="D19" s="20"/>
      <c r="E19" s="125"/>
      <c r="F19" s="21">
        <f>D21*E19</f>
        <v>0</v>
      </c>
      <c r="G19" s="34"/>
      <c r="H19" s="2"/>
      <c r="I19" s="23">
        <f>F19</f>
        <v>0</v>
      </c>
    </row>
    <row r="20" spans="1:9" ht="15">
      <c r="A20" s="26" t="s">
        <v>22</v>
      </c>
      <c r="B20" s="19" t="s">
        <v>215</v>
      </c>
      <c r="C20" s="2"/>
      <c r="D20" s="20"/>
      <c r="E20" s="126" t="s">
        <v>7</v>
      </c>
      <c r="F20" s="25" t="s">
        <v>8</v>
      </c>
      <c r="G20" s="34"/>
      <c r="H20" s="2"/>
      <c r="I20" s="5"/>
    </row>
    <row r="21" spans="1:9" ht="15">
      <c r="A21" s="52"/>
      <c r="B21" s="28" t="s">
        <v>262</v>
      </c>
      <c r="C21" s="29" t="s">
        <v>9</v>
      </c>
      <c r="D21" s="30">
        <v>1</v>
      </c>
      <c r="E21" s="127">
        <v>21</v>
      </c>
      <c r="F21" s="31">
        <f>F19*(1+E21/100)</f>
        <v>0</v>
      </c>
      <c r="G21" s="35"/>
      <c r="H21" s="2"/>
      <c r="I21" s="5"/>
    </row>
    <row r="22" ht="15">
      <c r="E22" s="128"/>
    </row>
    <row r="23" spans="1:9" ht="15">
      <c r="A23" s="17" t="s">
        <v>0</v>
      </c>
      <c r="B23" s="12"/>
      <c r="C23" s="13" t="s">
        <v>2</v>
      </c>
      <c r="D23" s="14">
        <v>1200</v>
      </c>
      <c r="E23" s="124" t="s">
        <v>3</v>
      </c>
      <c r="F23" s="15" t="s">
        <v>4</v>
      </c>
      <c r="G23" s="33"/>
      <c r="H23" s="2"/>
      <c r="I23" s="5"/>
    </row>
    <row r="24" spans="1:9" ht="15">
      <c r="A24" s="50">
        <v>2</v>
      </c>
      <c r="B24" s="19" t="s">
        <v>263</v>
      </c>
      <c r="C24" s="2" t="s">
        <v>6</v>
      </c>
      <c r="D24" s="20">
        <v>2000</v>
      </c>
      <c r="E24" s="125"/>
      <c r="F24" s="21">
        <f>D26*E24</f>
        <v>0</v>
      </c>
      <c r="G24" s="34"/>
      <c r="H24" s="2"/>
      <c r="I24" s="23">
        <f>F24</f>
        <v>0</v>
      </c>
    </row>
    <row r="25" spans="1:9" ht="15">
      <c r="A25" s="26" t="s">
        <v>22</v>
      </c>
      <c r="B25" s="19" t="s">
        <v>265</v>
      </c>
      <c r="C25" s="2" t="s">
        <v>5</v>
      </c>
      <c r="D25" s="20">
        <v>400</v>
      </c>
      <c r="E25" s="126" t="s">
        <v>7</v>
      </c>
      <c r="F25" s="25" t="s">
        <v>8</v>
      </c>
      <c r="G25" s="34"/>
      <c r="H25" s="2"/>
      <c r="I25" s="5"/>
    </row>
    <row r="26" spans="1:9" ht="15">
      <c r="A26" s="52" t="s">
        <v>264</v>
      </c>
      <c r="B26" s="28"/>
      <c r="C26" s="29" t="s">
        <v>9</v>
      </c>
      <c r="D26" s="30">
        <v>2</v>
      </c>
      <c r="E26" s="127">
        <v>21</v>
      </c>
      <c r="F26" s="31">
        <f>F24*(1+E26/100)</f>
        <v>0</v>
      </c>
      <c r="G26" s="35"/>
      <c r="H26" s="2"/>
      <c r="I26" s="5"/>
    </row>
    <row r="27" ht="15">
      <c r="E27" s="128"/>
    </row>
    <row r="28" spans="1:9" ht="15">
      <c r="A28" s="17" t="s">
        <v>0</v>
      </c>
      <c r="B28" s="12" t="s">
        <v>266</v>
      </c>
      <c r="C28" s="13" t="s">
        <v>2</v>
      </c>
      <c r="D28" s="14">
        <v>950</v>
      </c>
      <c r="E28" s="124" t="s">
        <v>3</v>
      </c>
      <c r="F28" s="15" t="s">
        <v>4</v>
      </c>
      <c r="G28" s="33"/>
      <c r="H28" s="2"/>
      <c r="I28" s="5"/>
    </row>
    <row r="29" spans="1:9" ht="15">
      <c r="A29" s="50">
        <v>3</v>
      </c>
      <c r="B29" s="19" t="s">
        <v>267</v>
      </c>
      <c r="C29" s="2" t="s">
        <v>6</v>
      </c>
      <c r="D29" s="20">
        <v>1950</v>
      </c>
      <c r="E29" s="125"/>
      <c r="F29" s="21">
        <f>D31*E29</f>
        <v>0</v>
      </c>
      <c r="G29" s="34"/>
      <c r="H29" s="2"/>
      <c r="I29" s="23">
        <f>F29</f>
        <v>0</v>
      </c>
    </row>
    <row r="30" spans="1:9" ht="15">
      <c r="A30" s="26" t="s">
        <v>22</v>
      </c>
      <c r="B30" s="19" t="s">
        <v>268</v>
      </c>
      <c r="C30" s="2" t="s">
        <v>5</v>
      </c>
      <c r="D30" s="20">
        <v>500</v>
      </c>
      <c r="E30" s="126" t="s">
        <v>7</v>
      </c>
      <c r="F30" s="25" t="s">
        <v>8</v>
      </c>
      <c r="G30" s="34"/>
      <c r="H30" s="2"/>
      <c r="I30" s="5"/>
    </row>
    <row r="31" spans="1:9" ht="15">
      <c r="A31" s="52"/>
      <c r="B31" s="28" t="s">
        <v>269</v>
      </c>
      <c r="C31" s="29" t="s">
        <v>9</v>
      </c>
      <c r="D31" s="30">
        <v>2</v>
      </c>
      <c r="E31" s="127">
        <v>21</v>
      </c>
      <c r="F31" s="31">
        <f>F29*(1+E31/100)</f>
        <v>0</v>
      </c>
      <c r="G31" s="35"/>
      <c r="H31" s="2"/>
      <c r="I31" s="5"/>
    </row>
    <row r="32" ht="15">
      <c r="E32" s="128"/>
    </row>
    <row r="33" spans="1:9" ht="15">
      <c r="A33" s="17" t="s">
        <v>0</v>
      </c>
      <c r="B33" s="12"/>
      <c r="C33" s="13" t="s">
        <v>2</v>
      </c>
      <c r="D33" s="14">
        <v>1200</v>
      </c>
      <c r="E33" s="124" t="s">
        <v>3</v>
      </c>
      <c r="F33" s="15" t="s">
        <v>4</v>
      </c>
      <c r="G33" s="33"/>
      <c r="H33" s="2"/>
      <c r="I33" s="5"/>
    </row>
    <row r="34" spans="1:9" ht="15">
      <c r="A34" s="50">
        <v>4</v>
      </c>
      <c r="B34" s="19" t="s">
        <v>270</v>
      </c>
      <c r="C34" s="2" t="s">
        <v>6</v>
      </c>
      <c r="D34" s="20">
        <v>2000</v>
      </c>
      <c r="E34" s="125"/>
      <c r="F34" s="21">
        <f>D36*E34</f>
        <v>0</v>
      </c>
      <c r="G34" s="34"/>
      <c r="H34" s="2"/>
      <c r="I34" s="23">
        <f>F34</f>
        <v>0</v>
      </c>
    </row>
    <row r="35" spans="1:9" ht="15">
      <c r="A35" s="26" t="s">
        <v>22</v>
      </c>
      <c r="B35" s="19" t="s">
        <v>271</v>
      </c>
      <c r="C35" s="2" t="s">
        <v>5</v>
      </c>
      <c r="D35" s="20">
        <v>400</v>
      </c>
      <c r="E35" s="126" t="s">
        <v>7</v>
      </c>
      <c r="F35" s="25" t="s">
        <v>8</v>
      </c>
      <c r="G35" s="34"/>
      <c r="H35" s="2"/>
      <c r="I35" s="5"/>
    </row>
    <row r="36" spans="1:9" ht="15">
      <c r="A36" s="52"/>
      <c r="B36" s="28"/>
      <c r="C36" s="29" t="s">
        <v>9</v>
      </c>
      <c r="D36" s="30">
        <v>1</v>
      </c>
      <c r="E36" s="127">
        <v>21</v>
      </c>
      <c r="F36" s="31">
        <f>F34*(1+E36/100)</f>
        <v>0</v>
      </c>
      <c r="G36" s="35"/>
      <c r="H36" s="2"/>
      <c r="I36" s="5"/>
    </row>
    <row r="37" ht="15">
      <c r="E37" s="128"/>
    </row>
    <row r="38" spans="1:9" ht="15">
      <c r="A38" s="17" t="s">
        <v>0</v>
      </c>
      <c r="B38" s="12" t="s">
        <v>274</v>
      </c>
      <c r="C38" s="13" t="s">
        <v>2</v>
      </c>
      <c r="D38" s="14">
        <v>1200</v>
      </c>
      <c r="E38" s="124" t="s">
        <v>3</v>
      </c>
      <c r="F38" s="15" t="s">
        <v>4</v>
      </c>
      <c r="G38" s="33"/>
      <c r="H38" s="2"/>
      <c r="I38" s="5"/>
    </row>
    <row r="39" spans="1:9" ht="15">
      <c r="A39" s="50">
        <v>5</v>
      </c>
      <c r="B39" s="19" t="s">
        <v>272</v>
      </c>
      <c r="C39" s="2" t="s">
        <v>6</v>
      </c>
      <c r="D39" s="20">
        <v>2000</v>
      </c>
      <c r="E39" s="125"/>
      <c r="F39" s="21">
        <f>D41*E39</f>
        <v>0</v>
      </c>
      <c r="G39" s="34"/>
      <c r="H39" s="2"/>
      <c r="I39" s="23">
        <f>F39</f>
        <v>0</v>
      </c>
    </row>
    <row r="40" spans="1:9" ht="15">
      <c r="A40" s="26" t="s">
        <v>22</v>
      </c>
      <c r="B40" s="19" t="s">
        <v>273</v>
      </c>
      <c r="C40" s="2" t="s">
        <v>5</v>
      </c>
      <c r="D40" s="20">
        <v>450</v>
      </c>
      <c r="E40" s="126" t="s">
        <v>7</v>
      </c>
      <c r="F40" s="25" t="s">
        <v>8</v>
      </c>
      <c r="G40" s="34"/>
      <c r="H40" s="2"/>
      <c r="I40" s="5"/>
    </row>
    <row r="41" spans="1:9" ht="15">
      <c r="A41" s="52" t="s">
        <v>240</v>
      </c>
      <c r="B41" s="28" t="s">
        <v>275</v>
      </c>
      <c r="C41" s="29" t="s">
        <v>9</v>
      </c>
      <c r="D41" s="30">
        <v>4</v>
      </c>
      <c r="E41" s="127">
        <v>21</v>
      </c>
      <c r="F41" s="31">
        <f>F39*(1+E41/100)</f>
        <v>0</v>
      </c>
      <c r="G41" s="35"/>
      <c r="H41" s="2"/>
      <c r="I41" s="5"/>
    </row>
    <row r="42" ht="15">
      <c r="E42" s="128"/>
    </row>
    <row r="43" spans="1:9" ht="15">
      <c r="A43" s="17" t="s">
        <v>0</v>
      </c>
      <c r="B43" s="12"/>
      <c r="C43" s="13" t="s">
        <v>2</v>
      </c>
      <c r="D43" s="14">
        <v>1800</v>
      </c>
      <c r="E43" s="124" t="s">
        <v>3</v>
      </c>
      <c r="F43" s="15" t="s">
        <v>4</v>
      </c>
      <c r="G43" s="33"/>
      <c r="H43" s="2"/>
      <c r="I43" s="69"/>
    </row>
    <row r="44" spans="1:9" ht="15">
      <c r="A44" s="50">
        <v>6</v>
      </c>
      <c r="B44" s="19" t="s">
        <v>224</v>
      </c>
      <c r="C44" s="2" t="s">
        <v>6</v>
      </c>
      <c r="D44" s="20">
        <v>750</v>
      </c>
      <c r="E44" s="125"/>
      <c r="F44" s="21">
        <f>D46*E44</f>
        <v>0</v>
      </c>
      <c r="G44" s="34"/>
      <c r="H44" s="2"/>
      <c r="I44" s="61">
        <f>F44</f>
        <v>0</v>
      </c>
    </row>
    <row r="45" spans="1:9" ht="15">
      <c r="A45" s="26" t="s">
        <v>22</v>
      </c>
      <c r="B45" s="19" t="s">
        <v>276</v>
      </c>
      <c r="C45" s="2" t="s">
        <v>5</v>
      </c>
      <c r="D45" s="20">
        <v>750</v>
      </c>
      <c r="E45" s="126" t="s">
        <v>7</v>
      </c>
      <c r="F45" s="25" t="s">
        <v>8</v>
      </c>
      <c r="G45" s="34"/>
      <c r="H45" s="2"/>
      <c r="I45" s="69"/>
    </row>
    <row r="46" spans="1:9" ht="15">
      <c r="A46" s="52" t="s">
        <v>225</v>
      </c>
      <c r="B46" s="28"/>
      <c r="C46" s="29" t="s">
        <v>9</v>
      </c>
      <c r="D46" s="30">
        <v>1</v>
      </c>
      <c r="E46" s="127">
        <v>21</v>
      </c>
      <c r="F46" s="31">
        <f>F44*(1+E46/100)</f>
        <v>0</v>
      </c>
      <c r="G46" s="35"/>
      <c r="H46" s="2"/>
      <c r="I46" s="69"/>
    </row>
    <row r="47" ht="15">
      <c r="E47" s="128"/>
    </row>
    <row r="48" spans="1:9" ht="15">
      <c r="A48" s="17" t="s">
        <v>0</v>
      </c>
      <c r="B48" s="12"/>
      <c r="C48" s="13" t="s">
        <v>177</v>
      </c>
      <c r="D48" s="14">
        <v>1800</v>
      </c>
      <c r="E48" s="124" t="s">
        <v>233</v>
      </c>
      <c r="F48" s="15" t="s">
        <v>4</v>
      </c>
      <c r="G48" s="33"/>
      <c r="H48" s="2"/>
      <c r="I48" s="5"/>
    </row>
    <row r="49" spans="1:9" ht="15">
      <c r="A49" s="50">
        <v>7</v>
      </c>
      <c r="B49" s="19" t="s">
        <v>179</v>
      </c>
      <c r="C49" s="2" t="s">
        <v>6</v>
      </c>
      <c r="D49" s="20">
        <v>15</v>
      </c>
      <c r="E49" s="125"/>
      <c r="F49" s="21">
        <f>ROUND((D51*E49),1)</f>
        <v>0</v>
      </c>
      <c r="G49" s="34"/>
      <c r="H49" s="2"/>
      <c r="I49" s="23">
        <f>F49</f>
        <v>0</v>
      </c>
    </row>
    <row r="50" spans="1:9" ht="15">
      <c r="A50" s="26" t="s">
        <v>22</v>
      </c>
      <c r="B50" s="19" t="s">
        <v>234</v>
      </c>
      <c r="C50" s="2" t="s">
        <v>5</v>
      </c>
      <c r="D50" s="20">
        <v>750</v>
      </c>
      <c r="E50" s="126" t="s">
        <v>7</v>
      </c>
      <c r="F50" s="25" t="s">
        <v>8</v>
      </c>
      <c r="G50" s="34"/>
      <c r="H50" s="2"/>
      <c r="I50" s="5"/>
    </row>
    <row r="51" spans="1:9" ht="15">
      <c r="A51" s="52" t="s">
        <v>235</v>
      </c>
      <c r="B51" s="28" t="s">
        <v>236</v>
      </c>
      <c r="C51" s="29" t="s">
        <v>237</v>
      </c>
      <c r="D51" s="30">
        <f>ROUND(D48*D50/1000000,2)</f>
        <v>1.35</v>
      </c>
      <c r="E51" s="127">
        <v>21</v>
      </c>
      <c r="F51" s="31">
        <f>ROUND((F49*(1+E51/100)),1)</f>
        <v>0</v>
      </c>
      <c r="G51" s="35"/>
      <c r="H51" s="2"/>
      <c r="I51" s="5"/>
    </row>
    <row r="52" ht="15">
      <c r="E52" s="128"/>
    </row>
    <row r="53" spans="1:9" ht="15">
      <c r="A53" s="17" t="s">
        <v>0</v>
      </c>
      <c r="B53" s="12"/>
      <c r="C53" s="13" t="s">
        <v>2</v>
      </c>
      <c r="D53" s="14">
        <v>1200</v>
      </c>
      <c r="E53" s="124" t="s">
        <v>3</v>
      </c>
      <c r="F53" s="15" t="s">
        <v>4</v>
      </c>
      <c r="G53" s="33"/>
      <c r="H53" s="2"/>
      <c r="I53" s="5"/>
    </row>
    <row r="54" spans="1:9" ht="15">
      <c r="A54" s="50">
        <v>8</v>
      </c>
      <c r="B54" s="19" t="s">
        <v>263</v>
      </c>
      <c r="C54" s="2" t="s">
        <v>6</v>
      </c>
      <c r="D54" s="20">
        <v>2000</v>
      </c>
      <c r="E54" s="125"/>
      <c r="F54" s="21">
        <f>D56*E54</f>
        <v>0</v>
      </c>
      <c r="G54" s="34"/>
      <c r="H54" s="2"/>
      <c r="I54" s="23">
        <f>F54</f>
        <v>0</v>
      </c>
    </row>
    <row r="55" spans="1:9" ht="15">
      <c r="A55" s="26" t="s">
        <v>22</v>
      </c>
      <c r="B55" s="19"/>
      <c r="C55" s="2" t="s">
        <v>5</v>
      </c>
      <c r="D55" s="20">
        <v>600</v>
      </c>
      <c r="E55" s="126" t="s">
        <v>7</v>
      </c>
      <c r="F55" s="25" t="s">
        <v>8</v>
      </c>
      <c r="G55" s="34"/>
      <c r="H55" s="2"/>
      <c r="I55" s="5"/>
    </row>
    <row r="56" spans="1:9" ht="15">
      <c r="A56" s="52" t="s">
        <v>264</v>
      </c>
      <c r="B56" s="28"/>
      <c r="C56" s="29" t="s">
        <v>9</v>
      </c>
      <c r="D56" s="30">
        <v>3</v>
      </c>
      <c r="E56" s="127">
        <v>21</v>
      </c>
      <c r="F56" s="31">
        <f>F54*(1+E56/100)</f>
        <v>0</v>
      </c>
      <c r="G56" s="35"/>
      <c r="H56" s="2"/>
      <c r="I56" s="5"/>
    </row>
    <row r="57" ht="15">
      <c r="E57" s="128"/>
    </row>
    <row r="58" spans="1:9" ht="15">
      <c r="A58" s="17" t="s">
        <v>0</v>
      </c>
      <c r="B58" s="12" t="s">
        <v>279</v>
      </c>
      <c r="C58" s="13" t="s">
        <v>2</v>
      </c>
      <c r="D58" s="14">
        <v>1200</v>
      </c>
      <c r="E58" s="124" t="s">
        <v>3</v>
      </c>
      <c r="F58" s="15" t="s">
        <v>4</v>
      </c>
      <c r="G58" s="33"/>
      <c r="H58" s="2"/>
      <c r="I58" s="5"/>
    </row>
    <row r="59" spans="1:9" ht="15">
      <c r="A59" s="50">
        <v>9</v>
      </c>
      <c r="B59" s="19" t="s">
        <v>278</v>
      </c>
      <c r="C59" s="2" t="s">
        <v>6</v>
      </c>
      <c r="D59" s="20">
        <v>2000</v>
      </c>
      <c r="E59" s="125"/>
      <c r="F59" s="21">
        <f>D61*E59</f>
        <v>0</v>
      </c>
      <c r="G59" s="34"/>
      <c r="H59" s="2"/>
      <c r="I59" s="23">
        <f>F59</f>
        <v>0</v>
      </c>
    </row>
    <row r="60" spans="1:9" ht="15">
      <c r="A60" s="26" t="s">
        <v>22</v>
      </c>
      <c r="B60" s="19" t="s">
        <v>280</v>
      </c>
      <c r="C60" s="2" t="s">
        <v>5</v>
      </c>
      <c r="D60" s="20">
        <v>600</v>
      </c>
      <c r="E60" s="126" t="s">
        <v>7</v>
      </c>
      <c r="F60" s="25" t="s">
        <v>8</v>
      </c>
      <c r="G60" s="34"/>
      <c r="H60" s="2"/>
      <c r="I60" s="5"/>
    </row>
    <row r="61" spans="1:9" ht="15">
      <c r="A61" s="70" t="s">
        <v>277</v>
      </c>
      <c r="B61" s="28" t="s">
        <v>281</v>
      </c>
      <c r="C61" s="29" t="s">
        <v>9</v>
      </c>
      <c r="D61" s="30">
        <v>1</v>
      </c>
      <c r="E61" s="127">
        <v>21</v>
      </c>
      <c r="F61" s="31">
        <f>F59*(1+E61/100)</f>
        <v>0</v>
      </c>
      <c r="G61" s="35"/>
      <c r="H61" s="2"/>
      <c r="I61" s="5"/>
    </row>
    <row r="62" ht="15">
      <c r="E62" s="128"/>
    </row>
    <row r="63" spans="1:9" ht="15">
      <c r="A63" s="17" t="s">
        <v>0</v>
      </c>
      <c r="B63" s="12"/>
      <c r="C63" s="13" t="s">
        <v>2</v>
      </c>
      <c r="D63" s="14">
        <v>600</v>
      </c>
      <c r="E63" s="124" t="s">
        <v>3</v>
      </c>
      <c r="F63" s="15" t="s">
        <v>4</v>
      </c>
      <c r="G63" s="33"/>
      <c r="H63" s="2"/>
      <c r="I63" s="5"/>
    </row>
    <row r="64" spans="1:9" ht="15">
      <c r="A64" s="50"/>
      <c r="B64" s="19" t="s">
        <v>283</v>
      </c>
      <c r="C64" s="2" t="s">
        <v>6</v>
      </c>
      <c r="D64" s="20">
        <v>2000</v>
      </c>
      <c r="E64" s="125"/>
      <c r="F64" s="21">
        <f>D66*E64</f>
        <v>0</v>
      </c>
      <c r="G64" s="34"/>
      <c r="H64" s="2"/>
      <c r="I64" s="23">
        <f>F64</f>
        <v>0</v>
      </c>
    </row>
    <row r="65" spans="1:9" ht="15">
      <c r="A65" s="26" t="s">
        <v>22</v>
      </c>
      <c r="B65" s="19" t="s">
        <v>284</v>
      </c>
      <c r="C65" s="2" t="s">
        <v>5</v>
      </c>
      <c r="D65" s="20">
        <v>600</v>
      </c>
      <c r="E65" s="126" t="s">
        <v>7</v>
      </c>
      <c r="F65" s="25" t="s">
        <v>8</v>
      </c>
      <c r="G65" s="34"/>
      <c r="H65" s="2"/>
      <c r="I65" s="5"/>
    </row>
    <row r="66" spans="1:9" ht="15">
      <c r="A66" s="52" t="s">
        <v>285</v>
      </c>
      <c r="B66" s="28"/>
      <c r="C66" s="29" t="s">
        <v>9</v>
      </c>
      <c r="D66" s="30">
        <v>1</v>
      </c>
      <c r="E66" s="127">
        <v>21</v>
      </c>
      <c r="F66" s="31">
        <f>F64*(1+E66/100)</f>
        <v>0</v>
      </c>
      <c r="G66" s="35"/>
      <c r="H66" s="2"/>
      <c r="I66" s="5"/>
    </row>
    <row r="67" ht="15">
      <c r="E67" s="128"/>
    </row>
    <row r="68" ht="15">
      <c r="E68" s="128"/>
    </row>
    <row r="69" spans="2:8" ht="15">
      <c r="B69" s="53" t="s">
        <v>282</v>
      </c>
      <c r="C69" s="150">
        <f>SUM(I3:I67)</f>
        <v>0</v>
      </c>
      <c r="D69" s="150"/>
      <c r="E69" s="150"/>
      <c r="F69" s="53"/>
      <c r="G69" s="53"/>
      <c r="H69" s="53"/>
    </row>
    <row r="70" spans="2:8" ht="15.75" thickBot="1">
      <c r="B70" s="54" t="s">
        <v>131</v>
      </c>
      <c r="C70" s="151"/>
      <c r="D70" s="151"/>
      <c r="E70" s="151"/>
      <c r="F70" s="53"/>
      <c r="G70" s="53"/>
      <c r="H70" s="53"/>
    </row>
    <row r="71" spans="2:8" ht="18.75">
      <c r="B71" s="55" t="s">
        <v>132</v>
      </c>
      <c r="C71" s="147">
        <f>SUM(C69:E70)</f>
        <v>0</v>
      </c>
      <c r="D71" s="147"/>
      <c r="E71" s="147"/>
      <c r="F71" s="56"/>
      <c r="G71" s="56"/>
      <c r="H71" s="56"/>
    </row>
    <row r="72" spans="2:8" ht="18.75">
      <c r="B72" s="55" t="s">
        <v>133</v>
      </c>
      <c r="C72" s="147">
        <f>C71*1.21</f>
        <v>0</v>
      </c>
      <c r="D72" s="147"/>
      <c r="E72" s="147"/>
      <c r="F72" s="56"/>
      <c r="G72" s="56"/>
      <c r="H72" s="56"/>
    </row>
    <row r="73" spans="2:8" ht="15">
      <c r="B73" s="53"/>
      <c r="C73" s="53"/>
      <c r="D73" s="53"/>
      <c r="E73" s="53"/>
      <c r="F73" s="53"/>
      <c r="G73" s="53"/>
      <c r="H73" s="53"/>
    </row>
    <row r="74" spans="2:8" ht="15">
      <c r="B74" s="57"/>
      <c r="C74" s="57"/>
      <c r="D74" s="57"/>
      <c r="E74" s="57"/>
      <c r="F74" s="57"/>
      <c r="G74" s="57"/>
      <c r="H74" s="57"/>
    </row>
    <row r="75" spans="2:8" ht="15">
      <c r="B75" s="57"/>
      <c r="C75" s="57"/>
      <c r="D75" s="57"/>
      <c r="E75" s="57"/>
      <c r="F75" s="57"/>
      <c r="G75" s="57"/>
      <c r="H75" s="57"/>
    </row>
    <row r="76" spans="1:8" ht="15">
      <c r="A76" s="53"/>
      <c r="B76" s="58"/>
      <c r="C76" s="53"/>
      <c r="D76" s="53"/>
      <c r="E76" s="53"/>
      <c r="F76" s="53"/>
      <c r="G76" s="53"/>
      <c r="H76" s="53"/>
    </row>
  </sheetData>
  <mergeCells count="4">
    <mergeCell ref="C69:E69"/>
    <mergeCell ref="C70:E70"/>
    <mergeCell ref="C71:E71"/>
    <mergeCell ref="C72:E72"/>
  </mergeCells>
  <printOptions/>
  <pageMargins left="0.7" right="0.7" top="0.787401575" bottom="0.787401575" header="0.3" footer="0.3"/>
  <pageSetup horizontalDpi="600" verticalDpi="600" orientation="portrait" paperSize="9" scale="95" r:id="rId2"/>
  <rowBreaks count="2" manualBreakCount="2">
    <brk id="51" max="16383" man="1"/>
    <brk id="74" max="16383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18"/>
  <sheetViews>
    <sheetView workbookViewId="0" topLeftCell="A1">
      <selection activeCell="K9" sqref="K9"/>
    </sheetView>
  </sheetViews>
  <sheetFormatPr defaultColWidth="9.140625" defaultRowHeight="15"/>
  <cols>
    <col min="1" max="1" width="9.00390625" style="0" customWidth="1"/>
    <col min="2" max="2" width="37.8515625" style="0" customWidth="1"/>
    <col min="3" max="3" width="4.7109375" style="0" customWidth="1"/>
    <col min="4" max="4" width="10.28125" style="0" customWidth="1"/>
    <col min="5" max="5" width="5.8515625" style="0" customWidth="1"/>
    <col min="6" max="6" width="9.8515625" style="0" customWidth="1"/>
    <col min="7" max="7" width="12.8515625" style="0" customWidth="1"/>
    <col min="8" max="8" width="13.00390625" style="0" customWidth="1"/>
  </cols>
  <sheetData>
    <row r="1" spans="1:3" ht="15.75">
      <c r="A1" s="7" t="s">
        <v>408</v>
      </c>
      <c r="B1" s="103"/>
      <c r="C1" s="103"/>
    </row>
    <row r="2" ht="15.75" thickBot="1"/>
    <row r="3" spans="1:8" ht="15.75" thickBot="1">
      <c r="A3" s="152" t="s">
        <v>358</v>
      </c>
      <c r="B3" s="153" t="s">
        <v>359</v>
      </c>
      <c r="C3" s="153" t="s">
        <v>9</v>
      </c>
      <c r="D3" s="104" t="s">
        <v>360</v>
      </c>
      <c r="E3" s="104" t="s">
        <v>361</v>
      </c>
      <c r="F3" s="104" t="s">
        <v>360</v>
      </c>
      <c r="G3" s="104" t="s">
        <v>362</v>
      </c>
      <c r="H3" s="105" t="s">
        <v>362</v>
      </c>
    </row>
    <row r="4" spans="1:8" ht="15">
      <c r="A4" s="152"/>
      <c r="B4" s="153"/>
      <c r="C4" s="153"/>
      <c r="D4" s="106" t="s">
        <v>363</v>
      </c>
      <c r="E4" s="106" t="s">
        <v>364</v>
      </c>
      <c r="F4" s="106" t="s">
        <v>365</v>
      </c>
      <c r="G4" s="106" t="s">
        <v>363</v>
      </c>
      <c r="H4" s="107" t="s">
        <v>365</v>
      </c>
    </row>
    <row r="5" spans="1:8" ht="15">
      <c r="A5" s="108"/>
      <c r="B5" s="109" t="s">
        <v>366</v>
      </c>
      <c r="C5" s="106"/>
      <c r="D5" s="106"/>
      <c r="E5" s="106"/>
      <c r="F5" s="106"/>
      <c r="G5" s="106"/>
      <c r="H5" s="107"/>
    </row>
    <row r="6" spans="1:8" ht="242.25">
      <c r="A6" s="82" t="s">
        <v>379</v>
      </c>
      <c r="B6" s="87" t="s">
        <v>367</v>
      </c>
      <c r="C6" s="88">
        <v>1</v>
      </c>
      <c r="D6" s="138"/>
      <c r="E6" s="83">
        <v>21</v>
      </c>
      <c r="F6" s="85">
        <f aca="true" t="shared" si="0" ref="F6:F17">SUM(D6*1.21)</f>
        <v>0</v>
      </c>
      <c r="G6" s="84">
        <f aca="true" t="shared" si="1" ref="G6:G17">SUM(D6*C6)</f>
        <v>0</v>
      </c>
      <c r="H6" s="86">
        <f aca="true" t="shared" si="2" ref="H6:H17">SUM(F6*C6)</f>
        <v>0</v>
      </c>
    </row>
    <row r="7" spans="1:8" ht="32.1" customHeight="1">
      <c r="A7" s="82" t="s">
        <v>380</v>
      </c>
      <c r="B7" s="89" t="s">
        <v>368</v>
      </c>
      <c r="C7" s="88">
        <v>1</v>
      </c>
      <c r="D7" s="138"/>
      <c r="E7" s="83">
        <v>21</v>
      </c>
      <c r="F7" s="85">
        <f t="shared" si="0"/>
        <v>0</v>
      </c>
      <c r="G7" s="84">
        <f t="shared" si="1"/>
        <v>0</v>
      </c>
      <c r="H7" s="86">
        <f t="shared" si="2"/>
        <v>0</v>
      </c>
    </row>
    <row r="8" spans="1:8" ht="32.1" customHeight="1">
      <c r="A8" s="82" t="s">
        <v>381</v>
      </c>
      <c r="B8" s="90" t="s">
        <v>369</v>
      </c>
      <c r="C8" s="83">
        <v>24</v>
      </c>
      <c r="D8" s="138"/>
      <c r="E8" s="83">
        <v>21</v>
      </c>
      <c r="F8" s="85">
        <f t="shared" si="0"/>
        <v>0</v>
      </c>
      <c r="G8" s="84">
        <f t="shared" si="1"/>
        <v>0</v>
      </c>
      <c r="H8" s="86">
        <f t="shared" si="2"/>
        <v>0</v>
      </c>
    </row>
    <row r="9" spans="1:8" ht="45" customHeight="1">
      <c r="A9" s="82" t="s">
        <v>383</v>
      </c>
      <c r="B9" s="90" t="s">
        <v>370</v>
      </c>
      <c r="C9" s="83">
        <v>11</v>
      </c>
      <c r="D9" s="138"/>
      <c r="E9" s="83">
        <v>21</v>
      </c>
      <c r="F9" s="85">
        <f t="shared" si="0"/>
        <v>0</v>
      </c>
      <c r="G9" s="84">
        <f t="shared" si="1"/>
        <v>0</v>
      </c>
      <c r="H9" s="86">
        <f t="shared" si="2"/>
        <v>0</v>
      </c>
    </row>
    <row r="10" spans="1:8" ht="45" customHeight="1">
      <c r="A10" s="82" t="s">
        <v>384</v>
      </c>
      <c r="B10" s="90" t="s">
        <v>371</v>
      </c>
      <c r="C10" s="83">
        <v>1</v>
      </c>
      <c r="D10" s="138"/>
      <c r="E10" s="83">
        <v>21</v>
      </c>
      <c r="F10" s="85">
        <f t="shared" si="0"/>
        <v>0</v>
      </c>
      <c r="G10" s="84">
        <f t="shared" si="1"/>
        <v>0</v>
      </c>
      <c r="H10" s="86">
        <f t="shared" si="2"/>
        <v>0</v>
      </c>
    </row>
    <row r="11" spans="1:8" ht="45" customHeight="1">
      <c r="A11" s="82" t="s">
        <v>382</v>
      </c>
      <c r="B11" s="90" t="s">
        <v>372</v>
      </c>
      <c r="C11" s="83">
        <v>2</v>
      </c>
      <c r="D11" s="138"/>
      <c r="E11" s="83">
        <v>21</v>
      </c>
      <c r="F11" s="85">
        <f t="shared" si="0"/>
        <v>0</v>
      </c>
      <c r="G11" s="84">
        <f t="shared" si="1"/>
        <v>0</v>
      </c>
      <c r="H11" s="86">
        <f t="shared" si="2"/>
        <v>0</v>
      </c>
    </row>
    <row r="12" spans="1:8" ht="32.1" customHeight="1">
      <c r="A12" s="82" t="s">
        <v>385</v>
      </c>
      <c r="B12" s="90" t="s">
        <v>373</v>
      </c>
      <c r="C12" s="83">
        <v>11</v>
      </c>
      <c r="D12" s="138"/>
      <c r="E12" s="83">
        <v>21</v>
      </c>
      <c r="F12" s="85">
        <f t="shared" si="0"/>
        <v>0</v>
      </c>
      <c r="G12" s="84">
        <f t="shared" si="1"/>
        <v>0</v>
      </c>
      <c r="H12" s="86">
        <f t="shared" si="2"/>
        <v>0</v>
      </c>
    </row>
    <row r="13" spans="1:8" ht="32.1" customHeight="1">
      <c r="A13" s="82" t="s">
        <v>386</v>
      </c>
      <c r="B13" s="90" t="s">
        <v>374</v>
      </c>
      <c r="C13" s="83">
        <v>2</v>
      </c>
      <c r="D13" s="138"/>
      <c r="E13" s="83">
        <v>21</v>
      </c>
      <c r="F13" s="85">
        <f t="shared" si="0"/>
        <v>0</v>
      </c>
      <c r="G13" s="84">
        <f t="shared" si="1"/>
        <v>0</v>
      </c>
      <c r="H13" s="86">
        <f t="shared" si="2"/>
        <v>0</v>
      </c>
    </row>
    <row r="14" spans="1:8" ht="45" customHeight="1">
      <c r="A14" s="82" t="s">
        <v>387</v>
      </c>
      <c r="B14" s="90" t="s">
        <v>375</v>
      </c>
      <c r="C14" s="88">
        <v>1</v>
      </c>
      <c r="D14" s="138"/>
      <c r="E14" s="83">
        <v>21</v>
      </c>
      <c r="F14" s="85">
        <f t="shared" si="0"/>
        <v>0</v>
      </c>
      <c r="G14" s="84">
        <f t="shared" si="1"/>
        <v>0</v>
      </c>
      <c r="H14" s="86">
        <f t="shared" si="2"/>
        <v>0</v>
      </c>
    </row>
    <row r="15" spans="1:8" ht="45" customHeight="1">
      <c r="A15" s="82" t="s">
        <v>388</v>
      </c>
      <c r="B15" s="91" t="s">
        <v>376</v>
      </c>
      <c r="C15" s="83">
        <v>2</v>
      </c>
      <c r="D15" s="138"/>
      <c r="E15" s="83">
        <v>21</v>
      </c>
      <c r="F15" s="85">
        <f t="shared" si="0"/>
        <v>0</v>
      </c>
      <c r="G15" s="84">
        <f t="shared" si="1"/>
        <v>0</v>
      </c>
      <c r="H15" s="86">
        <f t="shared" si="2"/>
        <v>0</v>
      </c>
    </row>
    <row r="16" spans="1:8" ht="32.1" customHeight="1">
      <c r="A16" s="82" t="s">
        <v>389</v>
      </c>
      <c r="B16" s="92" t="s">
        <v>377</v>
      </c>
      <c r="C16" s="83">
        <v>1</v>
      </c>
      <c r="D16" s="138"/>
      <c r="E16" s="83">
        <v>21</v>
      </c>
      <c r="F16" s="85">
        <f t="shared" si="0"/>
        <v>0</v>
      </c>
      <c r="G16" s="84">
        <f t="shared" si="1"/>
        <v>0</v>
      </c>
      <c r="H16" s="86">
        <f t="shared" si="2"/>
        <v>0</v>
      </c>
    </row>
    <row r="17" spans="1:8" ht="15">
      <c r="A17" s="93" t="s">
        <v>390</v>
      </c>
      <c r="B17" s="94" t="s">
        <v>378</v>
      </c>
      <c r="C17" s="83">
        <v>1</v>
      </c>
      <c r="D17" s="138"/>
      <c r="E17" s="95">
        <v>21</v>
      </c>
      <c r="F17" s="85">
        <f t="shared" si="0"/>
        <v>0</v>
      </c>
      <c r="G17" s="84">
        <f t="shared" si="1"/>
        <v>0</v>
      </c>
      <c r="H17" s="86">
        <f t="shared" si="2"/>
        <v>0</v>
      </c>
    </row>
    <row r="18" spans="1:8" ht="16.5" thickBot="1">
      <c r="A18" s="96" t="s">
        <v>362</v>
      </c>
      <c r="B18" s="97"/>
      <c r="C18" s="98"/>
      <c r="D18" s="99"/>
      <c r="E18" s="100"/>
      <c r="F18" s="99"/>
      <c r="G18" s="101"/>
      <c r="H18" s="102">
        <f>SUM(H6:H17)</f>
        <v>0</v>
      </c>
    </row>
  </sheetData>
  <mergeCells count="3">
    <mergeCell ref="A3:A4"/>
    <mergeCell ref="B3:B4"/>
    <mergeCell ref="C3:C4"/>
  </mergeCells>
  <printOptions/>
  <pageMargins left="0.7" right="0.7" top="0.787401575" bottom="0.787401575" header="0.3" footer="0.3"/>
  <pageSetup horizontalDpi="600" verticalDpi="600" orientation="portrait" paperSize="9" scale="84" r:id="rId2"/>
  <rowBreaks count="1" manualBreakCount="1">
    <brk id="19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</dc:creator>
  <cp:keywords/>
  <dc:description/>
  <cp:lastModifiedBy>Cernohorsky Dusan</cp:lastModifiedBy>
  <cp:lastPrinted>2018-08-23T17:15:16Z</cp:lastPrinted>
  <dcterms:created xsi:type="dcterms:W3CDTF">2017-08-02T12:40:57Z</dcterms:created>
  <dcterms:modified xsi:type="dcterms:W3CDTF">2022-03-08T07:20:18Z</dcterms:modified>
  <cp:category/>
  <cp:version/>
  <cp:contentType/>
  <cp:contentStatus/>
</cp:coreProperties>
</file>