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_1 - SO 02 Parkovací zá..." sheetId="2" r:id="rId2"/>
    <sheet name="02_2 - SO 02 Elektročást" sheetId="3" r:id="rId3"/>
    <sheet name="02_3 - SO 02 VRN" sheetId="4" r:id="rId4"/>
  </sheets>
  <definedNames>
    <definedName name="_xlnm.Print_Area" localSheetId="0">'Rekapitulace stavby'!$D$4:$AO$76,'Rekapitulace stavby'!$C$82:$AQ$98</definedName>
    <definedName name="_xlnm._FilterDatabase" localSheetId="1" hidden="1">'02_1 - SO 02 Parkovací zá...'!$C$123:$K$315</definedName>
    <definedName name="_xlnm.Print_Area" localSheetId="1">'02_1 - SO 02 Parkovací zá...'!$C$82:$J$105,'02_1 - SO 02 Parkovací zá...'!$C$111:$K$315</definedName>
    <definedName name="_xlnm._FilterDatabase" localSheetId="2" hidden="1">'02_2 - SO 02 Elektročást'!$C$116:$K$119</definedName>
    <definedName name="_xlnm.Print_Area" localSheetId="2">'02_2 - SO 02 Elektročást'!$C$82:$J$98,'02_2 - SO 02 Elektročást'!$C$104:$K$119</definedName>
    <definedName name="_xlnm._FilterDatabase" localSheetId="3" hidden="1">'02_3 - SO 02 VRN'!$C$116:$K$147</definedName>
    <definedName name="_xlnm.Print_Area" localSheetId="3">'02_3 - SO 02 VRN'!$C$82:$J$98,'02_3 - SO 02 VRN'!$C$104:$K$147</definedName>
    <definedName name="_xlnm.Print_Titles" localSheetId="0">'Rekapitulace stavby'!$92:$92</definedName>
    <definedName name="_xlnm.Print_Titles" localSheetId="1">'02_1 - SO 02 Parkovací zá...'!$123:$123</definedName>
    <definedName name="_xlnm.Print_Titles" localSheetId="2">'02_2 - SO 02 Elektročást'!$116:$116</definedName>
    <definedName name="_xlnm.Print_Titles" localSheetId="3">'02_3 - SO 02 VRN'!$116:$116</definedName>
  </definedNames>
  <calcPr fullCalcOnLoad="1"/>
</workbook>
</file>

<file path=xl/sharedStrings.xml><?xml version="1.0" encoding="utf-8"?>
<sst xmlns="http://schemas.openxmlformats.org/spreadsheetml/2006/main" count="2983" uniqueCount="529">
  <si>
    <t>Export Komplet</t>
  </si>
  <si>
    <t/>
  </si>
  <si>
    <t>2.0</t>
  </si>
  <si>
    <t>ZAMOK</t>
  </si>
  <si>
    <t>False</t>
  </si>
  <si>
    <t>{6c444fac-a124-4940-af4a-b0590566fc14}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</si>
  <si>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</si>
  <si>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</si>
  <si>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</si>
  <si>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</si>
  <si>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</si>
  <si>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</si>
  <si>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</si>
  <si>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</si>
  <si>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TV20-025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</si>
  <si>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</si>
  <si>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</si>
  <si>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K1711 Vybudování parkoviště, hřiště v ul. Gorkého a rozšíření parkování v ul. Czedikova v Litvínově</t>
  </si>
  <si>
    <t>KSO:</t>
  </si>
  <si>
    <t>CC-CZ:</t>
  </si>
  <si>
    <t>zak.č.9338-25</t>
  </si>
  <si>
    <t>Místo:</t>
  </si>
  <si>
    <t>Litvínov</t>
  </si>
  <si>
    <t>Datum:</t>
  </si>
  <si>
    <t>31. 8. 2020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</si>
  <si>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</si>
  <si>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</si>
  <si>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</si>
  <si>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</si>
  <si>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</si>
  <si>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</si>
  <si>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</si>
  <si>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BPO spol. s r.o., Lidická 1239, 363 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</si>
  <si>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</si>
  <si>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</si>
  <si>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</si>
  <si>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</si>
  <si>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</si>
  <si>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</si>
  <si>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</si>
  <si>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</si>
  <si>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</si>
  <si>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</si>
  <si>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</si>
  <si>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</si>
  <si>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</si>
  <si>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</si>
  <si>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</si>
  <si>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</si>
  <si>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</si>
  <si>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</si>
  <si>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</si>
  <si>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</si>
  <si>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</si>
  <si>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</si>
  <si>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</si>
  <si>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</si>
  <si>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</si>
  <si>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</si>
  <si>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</si>
  <si>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</si>
  <si>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</si>
  <si>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</si>
  <si>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</si>
  <si>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</si>
  <si>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</si>
  <si>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</si>
  <si>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</si>
  <si>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</si>
  <si>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</si>
  <si>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</si>
  <si>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</si>
  <si>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</si>
  <si>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</si>
  <si>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</si>
  <si>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</si>
  <si>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</si>
  <si>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</si>
  <si>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</si>
  <si>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</si>
  <si>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</si>
  <si>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</si>
  <si>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</si>
  <si>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02_1</t>
  </si>
  <si>
    <t>SO 02 Parkovací záliv v ul. Gorkého</t>
  </si>
  <si>
    <t>STA</t>
  </si>
  <si>
    <t>1</t>
  </si>
  <si>
    <t>{ed2d95d8-0bf1-4643-8630-507a5ebfcc3f}</t>
  </si>
  <si>
    <t>2</t>
  </si>
  <si>
    <t>02_2</t>
  </si>
  <si>
    <t>SO 02 Elektročást</t>
  </si>
  <si>
    <t>{7ff5644f-871c-4587-89bc-b5f0436aff5b}</t>
  </si>
  <si>
    <t>02_3</t>
  </si>
  <si>
    <t>SO 02 VRN</t>
  </si>
  <si>
    <t>{62f77eef-3d05-40e4-80d8-365b70b43a99}</t>
  </si>
  <si>
    <t>KRYCÍ LIST SOUPISU PRACÍ</t>
  </si>
  <si>
    <t>Objekt:</t>
  </si>
  <si>
    <t>02_1 - SO 02 Parkovací záliv v ul. Gorkého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</si>
  <si>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</si>
  <si>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</si>
  <si>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</si>
  <si>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</si>
  <si>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</si>
  <si>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</si>
  <si>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</si>
  <si>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</si>
  <si>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4 - Vodorovné konstrukce</t>
  </si>
  <si>
    <t xml:space="preserve">    5.01 - Komunikace pozemní - parkoviště</t>
  </si>
  <si>
    <t xml:space="preserve">    5.02 - Sanace pláně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</si>
  <si>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</si>
  <si>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</si>
  <si>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</si>
  <si>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</si>
  <si>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</si>
  <si>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</si>
  <si>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</si>
  <si>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</si>
  <si>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</si>
  <si>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</si>
  <si>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</si>
  <si>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</si>
  <si>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</si>
  <si>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</si>
  <si>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</si>
  <si>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</si>
  <si>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</si>
  <si>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</si>
  <si>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</si>
  <si>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</si>
  <si>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122252203</t>
  </si>
  <si>
    <t>Odkopávky a prokopávky nezapažené pro silnice a dálnice v hornině třídy těžitelnosti I objem do 100 m3 strojně</t>
  </si>
  <si>
    <t>m3</t>
  </si>
  <si>
    <t>CS ÚRS 2020 02</t>
  </si>
  <si>
    <t>4</t>
  </si>
  <si>
    <t>-888725665</t>
  </si>
  <si>
    <t>VV</t>
  </si>
  <si>
    <t>zemina tř.3 - 50% odkopávek -  těžitelnost tř.I</t>
  </si>
  <si>
    <t>zemina tř.4 - 50% odkopávek -  těžitelnost tř.II</t>
  </si>
  <si>
    <t>dle TZ</t>
  </si>
  <si>
    <t>pro parkoviště</t>
  </si>
  <si>
    <t>65,0*0,5</t>
  </si>
  <si>
    <t>pro sanaci pláně</t>
  </si>
  <si>
    <t>10,0*0,5</t>
  </si>
  <si>
    <t>Součet</t>
  </si>
  <si>
    <t>122452203</t>
  </si>
  <si>
    <t>Odkopávky a prokopávky nezapažené pro silnice a dálnice v hornině třídy těžitelnosti II objem do 100 m3 strojně</t>
  </si>
  <si>
    <t>795596920</t>
  </si>
  <si>
    <t>3</t>
  </si>
  <si>
    <t>129001101</t>
  </si>
  <si>
    <t>Příplatek za ztížení odkopávky nebo prokopávky v blízkosti inženýrských sítí</t>
  </si>
  <si>
    <t>1486329534</t>
  </si>
  <si>
    <t>předpoklad 10% odkopávek</t>
  </si>
  <si>
    <t>(37,5+37,5)*0,1</t>
  </si>
  <si>
    <t>162251101</t>
  </si>
  <si>
    <t>Vodorovné přemístění do 20 m výkopku/sypaniny z horniny třídy těžitelnosti I, skupiny 1 až 3</t>
  </si>
  <si>
    <t>730519079</t>
  </si>
  <si>
    <t>staveništní přesun sypkých materiálů</t>
  </si>
  <si>
    <t>pol.181351004</t>
  </si>
  <si>
    <t>30,0*0,1</t>
  </si>
  <si>
    <t>pol.460561811(odd.4)</t>
  </si>
  <si>
    <t>4,0</t>
  </si>
  <si>
    <t>5</t>
  </si>
  <si>
    <t>162751117</t>
  </si>
  <si>
    <t>Vodorovné přemístění do 10000 m výkopku/sypaniny z horniny třídy těžitelnosti I, skupiny 1 až 3</t>
  </si>
  <si>
    <t>1365076149</t>
  </si>
  <si>
    <t>přebytečná zemina na skládku</t>
  </si>
  <si>
    <t>pol.122252203</t>
  </si>
  <si>
    <t>37,5</t>
  </si>
  <si>
    <t>pol.460202043</t>
  </si>
  <si>
    <t>7,0*1,0*0,8</t>
  </si>
  <si>
    <t>0,4</t>
  </si>
  <si>
    <t>6</t>
  </si>
  <si>
    <t>162751119</t>
  </si>
  <si>
    <t>Příplatek k vodorovnému přemístění výkopku/sypaniny z horniny třídy těžitelnosti I, skupiny 1 až 3 ZKD 1000 m přes 10000 m</t>
  </si>
  <si>
    <t>967043881</t>
  </si>
  <si>
    <t>celkem 15 km</t>
  </si>
  <si>
    <t>43,5*(15-10)</t>
  </si>
  <si>
    <t>7</t>
  </si>
  <si>
    <t>162751137</t>
  </si>
  <si>
    <t>Vodorovné přemístění do 10000 m výkopku/sypaniny z horniny třídy těžitelnosti II, skupiny 4 a 5</t>
  </si>
  <si>
    <t>2119405429</t>
  </si>
  <si>
    <t>pol.122452203</t>
  </si>
  <si>
    <t>8</t>
  </si>
  <si>
    <t>162751139</t>
  </si>
  <si>
    <t>Příplatek k vodorovnému přemístění výkopku/sypaniny z horniny třídy těžitelnosti II, skupiny 4 a 5 ZKD 1000 m přes 10000 m</t>
  </si>
  <si>
    <t>-883722141</t>
  </si>
  <si>
    <t>37,5*(15-10)</t>
  </si>
  <si>
    <t>9</t>
  </si>
  <si>
    <t>171201201</t>
  </si>
  <si>
    <t>Uložení sypaniny na skládky</t>
  </si>
  <si>
    <t>-754610835</t>
  </si>
  <si>
    <t>pol.162751117+162751137</t>
  </si>
  <si>
    <t>43,5+37,5</t>
  </si>
  <si>
    <t>10</t>
  </si>
  <si>
    <t>17120122R</t>
  </si>
  <si>
    <t>Poplatek za uložení na skládce (skládkovné) zeminy a kamení kód odpadu 17 05 04</t>
  </si>
  <si>
    <t>t</t>
  </si>
  <si>
    <t>-774282837</t>
  </si>
  <si>
    <t>pol.171201201</t>
  </si>
  <si>
    <t>81,0*1,7</t>
  </si>
  <si>
    <t>11</t>
  </si>
  <si>
    <t>181252301</t>
  </si>
  <si>
    <t>Úprava pláně pro silnice a dálnice na násypech bez zhutnění</t>
  </si>
  <si>
    <t>m2</t>
  </si>
  <si>
    <t>337611973</t>
  </si>
  <si>
    <t>dle TZ - nezpevněné plochy</t>
  </si>
  <si>
    <t>osetí trávou nezpevněných ploch dotčených výstavbou</t>
  </si>
  <si>
    <t>30,0</t>
  </si>
  <si>
    <t>12</t>
  </si>
  <si>
    <t>181152302</t>
  </si>
  <si>
    <t>Úprava pláně pro silnice a dálnice v zářezech se zhutněním</t>
  </si>
  <si>
    <t>766588285</t>
  </si>
  <si>
    <t>86,0+35,0</t>
  </si>
  <si>
    <t>13</t>
  </si>
  <si>
    <t>181351003</t>
  </si>
  <si>
    <t>Rozprostření ornice tl vrstvy do 200 mm pl do 100 m2 v rovině nebo ve svahu do 1:5 strojně</t>
  </si>
  <si>
    <t>-1014701326</t>
  </si>
  <si>
    <t>dle TZ - tl.ornice  100 mm</t>
  </si>
  <si>
    <t>14</t>
  </si>
  <si>
    <t>M</t>
  </si>
  <si>
    <t>10364101</t>
  </si>
  <si>
    <t>zemina pro terénní úpravy -  ornice</t>
  </si>
  <si>
    <t>1642165895</t>
  </si>
  <si>
    <t>dodávka, doprava k pol.181351003</t>
  </si>
  <si>
    <t>30,0*0,1*1,5</t>
  </si>
  <si>
    <t>181411131</t>
  </si>
  <si>
    <t>Založení parkového trávníku výsevem plochy do 1000 m2 v rovině a ve svahu do 1:5</t>
  </si>
  <si>
    <t>-1472226765</t>
  </si>
  <si>
    <t>16</t>
  </si>
  <si>
    <t>00572410</t>
  </si>
  <si>
    <t>osivo směs travní parková</t>
  </si>
  <si>
    <t>kg</t>
  </si>
  <si>
    <t>974750131</t>
  </si>
  <si>
    <t>ztratné 3%</t>
  </si>
  <si>
    <t>množství dle ceníkové přílohy</t>
  </si>
  <si>
    <t>30,0*0,015*1,03+0,036</t>
  </si>
  <si>
    <t>17</t>
  </si>
  <si>
    <t>185804312</t>
  </si>
  <si>
    <t>Zalití rostlin vodou plocha přes 20 m2</t>
  </si>
  <si>
    <t>478532586</t>
  </si>
  <si>
    <t>trávník - pol.181411131</t>
  </si>
  <si>
    <t>30,0*10*0,001</t>
  </si>
  <si>
    <t>18</t>
  </si>
  <si>
    <t>185851121</t>
  </si>
  <si>
    <t>Dovoz vody pro zálivku rostlin za vzdálenost do 1000 m</t>
  </si>
  <si>
    <t>528696399</t>
  </si>
  <si>
    <t>19</t>
  </si>
  <si>
    <t>185851129</t>
  </si>
  <si>
    <t>Příplatek k dovozu vody pro zálivku rostlin do 1000 m ZKD 1000 m</t>
  </si>
  <si>
    <t>1610855931</t>
  </si>
  <si>
    <t>celkem 5 km</t>
  </si>
  <si>
    <t>0,3*(5-1)</t>
  </si>
  <si>
    <t>Zemní práce - přípravné a přidružené práce</t>
  </si>
  <si>
    <t>20</t>
  </si>
  <si>
    <t>111251101</t>
  </si>
  <si>
    <t>Odstranění křovin a stromů průměru kmene do 100 mm i s kořeny sklonu terénu do 1:5 z celkové plochy do 100 m2 strojně</t>
  </si>
  <si>
    <t>-2000030605</t>
  </si>
  <si>
    <t>112151114</t>
  </si>
  <si>
    <t>Směrové kácení stromů s rozřezáním a odvětvením D kmene do 500 mm</t>
  </si>
  <si>
    <t>kus</t>
  </si>
  <si>
    <t>-991247990</t>
  </si>
  <si>
    <t>22</t>
  </si>
  <si>
    <t>112201114</t>
  </si>
  <si>
    <t>Odstranění pařezů D do 0,5 m v rovině a svahu 1:5 s odklizením do 20 m a zasypáním jámy</t>
  </si>
  <si>
    <t>-913115007</t>
  </si>
  <si>
    <t>23</t>
  </si>
  <si>
    <t>162201402</t>
  </si>
  <si>
    <t>Vodorovné přemístění větví stromů listnatých do 1 km D kmene do 500 mm</t>
  </si>
  <si>
    <t>-1726580601</t>
  </si>
  <si>
    <t>24</t>
  </si>
  <si>
    <t>162201412</t>
  </si>
  <si>
    <t>Vodorovné přemístění kmenů stromů listnatých do 1 km D kmene do 500 mm</t>
  </si>
  <si>
    <t>499676631</t>
  </si>
  <si>
    <t>25</t>
  </si>
  <si>
    <t>162201422</t>
  </si>
  <si>
    <t>Vodorovné přemístění pařezů do 1 km D do 500 mm</t>
  </si>
  <si>
    <t>911720793</t>
  </si>
  <si>
    <t>26</t>
  </si>
  <si>
    <t>162301932</t>
  </si>
  <si>
    <t>Příplatek k vodorovnému přemístění větví stromů listnatých D kmene do 500 mm ZKD 1 km</t>
  </si>
  <si>
    <t>-437108873</t>
  </si>
  <si>
    <t>1*(15-1)</t>
  </si>
  <si>
    <t>27</t>
  </si>
  <si>
    <t>162301952</t>
  </si>
  <si>
    <t>Příplatek k vodorovnému přemístění kmenů stromů listnatých D kmene do 500 mm ZKD 1 km</t>
  </si>
  <si>
    <t>-188192986</t>
  </si>
  <si>
    <t>28</t>
  </si>
  <si>
    <t>162301972</t>
  </si>
  <si>
    <t>Příplatek k vodorovnému přemístění pařezů D 500 mm ZKD 1 km</t>
  </si>
  <si>
    <t>-1599526202</t>
  </si>
  <si>
    <t>29</t>
  </si>
  <si>
    <t>162301501</t>
  </si>
  <si>
    <t>Vodorovné přemístění křovin do 5 km D kmene do 100 mm</t>
  </si>
  <si>
    <t>101253106</t>
  </si>
  <si>
    <t>30</t>
  </si>
  <si>
    <t>162301981</t>
  </si>
  <si>
    <t>Příplatek k vodorovnému přemístění křovin D kmene do 100 mm ZKD 1 km</t>
  </si>
  <si>
    <t>2050082923</t>
  </si>
  <si>
    <t>15,0*(15-5)</t>
  </si>
  <si>
    <t>31</t>
  </si>
  <si>
    <t>16699800R</t>
  </si>
  <si>
    <t>Poplatek za uložení na skládce (skládkovné) za rostlé dřevo + křoviny</t>
  </si>
  <si>
    <t>-965495768</t>
  </si>
  <si>
    <t>32</t>
  </si>
  <si>
    <t>113202111</t>
  </si>
  <si>
    <t>Vytrhání obrub krajníků obrubníků stojatých</t>
  </si>
  <si>
    <t>m</t>
  </si>
  <si>
    <t>-1758512494</t>
  </si>
  <si>
    <t>Vodorovné konstrukce</t>
  </si>
  <si>
    <t>33</t>
  </si>
  <si>
    <t>460151043</t>
  </si>
  <si>
    <t>Hloubení kabelových zapažených i nezapažených rýh ručně š 100 cm, hl 80 cm, v hornině tř 3</t>
  </si>
  <si>
    <t>64</t>
  </si>
  <si>
    <t>410912505</t>
  </si>
  <si>
    <t>pro půlené chráničky na stávající vedení</t>
  </si>
  <si>
    <t>7,0</t>
  </si>
  <si>
    <t>34</t>
  </si>
  <si>
    <t>460561811</t>
  </si>
  <si>
    <t>Zásyp kabelových rýh strojně včetně zhutnění a urovnání povrchu - ve volném terénu</t>
  </si>
  <si>
    <t>792848613</t>
  </si>
  <si>
    <t>vhodná zemina pro hutněný zásyp - nakoupená</t>
  </si>
  <si>
    <t>výkop :</t>
  </si>
  <si>
    <t>1,0*0,8*7,0</t>
  </si>
  <si>
    <t>-1,0*0,25*7,0</t>
  </si>
  <si>
    <t>0,15</t>
  </si>
  <si>
    <t>35</t>
  </si>
  <si>
    <t>10364100</t>
  </si>
  <si>
    <t>zemina pro terénní úpravy - tříděná</t>
  </si>
  <si>
    <t>256</t>
  </si>
  <si>
    <t>-1054047468</t>
  </si>
  <si>
    <t>dle pol.460561811</t>
  </si>
  <si>
    <t>4,0*1,5</t>
  </si>
  <si>
    <t>36</t>
  </si>
  <si>
    <t>460421001</t>
  </si>
  <si>
    <t>Lože kabelů z písku nebo štěrkopísku tl 5 cm nad kabel, bez zakrytí, šířky lože do 100 cm</t>
  </si>
  <si>
    <t>-1013370376</t>
  </si>
  <si>
    <t>37</t>
  </si>
  <si>
    <t>460490011</t>
  </si>
  <si>
    <t>Krytí kabelů výstražnou fólií šířky 20 cm</t>
  </si>
  <si>
    <t>1320910197</t>
  </si>
  <si>
    <t>půlené chráničky</t>
  </si>
  <si>
    <t>5.01</t>
  </si>
  <si>
    <t>Komunikace pozemní - parkoviště</t>
  </si>
  <si>
    <t>38</t>
  </si>
  <si>
    <t>596412211</t>
  </si>
  <si>
    <t>Kladení dlažby z vegetačních tvárnic pozemních komunikací tl 80 mm do 100 m2</t>
  </si>
  <si>
    <t>1540233913</t>
  </si>
  <si>
    <t>včetně lože tl. 50 mm</t>
  </si>
  <si>
    <t>75,0</t>
  </si>
  <si>
    <t>Mezisoučet A</t>
  </si>
  <si>
    <t>červá dlažba - pro vyznačení stání</t>
  </si>
  <si>
    <t>1,0</t>
  </si>
  <si>
    <t>Mezisoučet B</t>
  </si>
  <si>
    <t>39</t>
  </si>
  <si>
    <t>5924601R</t>
  </si>
  <si>
    <t>dlažba plošná betonová vegetační tl.80mm - přírodní</t>
  </si>
  <si>
    <t>-1144395616</t>
  </si>
  <si>
    <t>dodávka, doprava k pol.596412211 mezisoučet A, ztratné 3%</t>
  </si>
  <si>
    <t>75,0*1,03+0,75</t>
  </si>
  <si>
    <t>40</t>
  </si>
  <si>
    <t>5924602R</t>
  </si>
  <si>
    <t>dlažba plošná betonová vegetační tl.80mm - červená</t>
  </si>
  <si>
    <t>408918914</t>
  </si>
  <si>
    <t>dodávka, doprava k pol.596412211 mezisoučet B, ztratné 3%</t>
  </si>
  <si>
    <t>1,0*1,03+0,07</t>
  </si>
  <si>
    <t>41</t>
  </si>
  <si>
    <t>564952111</t>
  </si>
  <si>
    <t>Podklad z mechanicky zpevněného kameniva MZK tl 150 mm</t>
  </si>
  <si>
    <t>1644971508</t>
  </si>
  <si>
    <t>42</t>
  </si>
  <si>
    <t>564861111</t>
  </si>
  <si>
    <t>Podklad ze štěrkodrtě ŠD tl 200 mm</t>
  </si>
  <si>
    <t>368088014</t>
  </si>
  <si>
    <t>76,0</t>
  </si>
  <si>
    <t>pod obrubníky</t>
  </si>
  <si>
    <t>0,2*(30,0+16,0)</t>
  </si>
  <si>
    <t>0,8</t>
  </si>
  <si>
    <t>43</t>
  </si>
  <si>
    <t>91122200R</t>
  </si>
  <si>
    <t>Sorpční geosysntetikum - montáž, dodávka, doprava</t>
  </si>
  <si>
    <t>-390687020</t>
  </si>
  <si>
    <t>netkaná sorpční geotextilie  (REO Fb NTRF 12)</t>
  </si>
  <si>
    <t>86,0</t>
  </si>
  <si>
    <t>5.02</t>
  </si>
  <si>
    <t>Sanace pláně</t>
  </si>
  <si>
    <t>44</t>
  </si>
  <si>
    <t>57190711R</t>
  </si>
  <si>
    <t>Posyp krytu a ,,utažení" lomovým odvalem tl. 50 mm</t>
  </si>
  <si>
    <t>1884743267</t>
  </si>
  <si>
    <t>45</t>
  </si>
  <si>
    <t>564871111</t>
  </si>
  <si>
    <t>Podklad ze štěrkodrtě ŠD tl 250 mm</t>
  </si>
  <si>
    <t>300374220</t>
  </si>
  <si>
    <t>35,0</t>
  </si>
  <si>
    <t xml:space="preserve">Přesný rozsah sanací bude určen při stavbě podle skutečně </t>
  </si>
  <si>
    <t>naměřených hodnot. Fakturovat se bude podle skutečně provedených prací.</t>
  </si>
  <si>
    <t>46</t>
  </si>
  <si>
    <t>919726201</t>
  </si>
  <si>
    <t>Geotextilie pro vyztužení, separaci a filtraci tkaná z PP podélná pevnost v tahu do 15 kN/m</t>
  </si>
  <si>
    <t>-637442991</t>
  </si>
  <si>
    <t>Ostatní konstrukce a práce, bourání</t>
  </si>
  <si>
    <t>47</t>
  </si>
  <si>
    <t>916131213</t>
  </si>
  <si>
    <t>Osazení silničního obrubníku betonového stojatého s boční opěrou do lože z betonu prostého</t>
  </si>
  <si>
    <t>-364220405</t>
  </si>
  <si>
    <t>dle specifikace v TZ</t>
  </si>
  <si>
    <t xml:space="preserve">obrubník betonový přímý 1000/250/150 mm </t>
  </si>
  <si>
    <t>obrubník betonový 1000/150/150 mm</t>
  </si>
  <si>
    <t>16,0</t>
  </si>
  <si>
    <t>48</t>
  </si>
  <si>
    <t>59217031</t>
  </si>
  <si>
    <t>obrubník betonový 1000x150x250mm</t>
  </si>
  <si>
    <t>-1281414604</t>
  </si>
  <si>
    <t>dodávka, doprava k pol.916131213 mezisoučet A - ztratné 1%</t>
  </si>
  <si>
    <t>30,0*1,01+0,7</t>
  </si>
  <si>
    <t>49</t>
  </si>
  <si>
    <t>59217029</t>
  </si>
  <si>
    <t>obrubník betonový 1000x150x150mm</t>
  </si>
  <si>
    <t>-648869336</t>
  </si>
  <si>
    <t>dodávka, doprava k pol.916131213 mezisoučet B - ztratné 1%</t>
  </si>
  <si>
    <t>16,0*1,01+0,34</t>
  </si>
  <si>
    <t>50</t>
  </si>
  <si>
    <t>919735113</t>
  </si>
  <si>
    <t>Řezání stávajícího živičného krytu hl do 150 mm</t>
  </si>
  <si>
    <t>85084972</t>
  </si>
  <si>
    <t xml:space="preserve">řezání živičného krytu pro napojení a nové obruby </t>
  </si>
  <si>
    <t>18,0</t>
  </si>
  <si>
    <t>51</t>
  </si>
  <si>
    <t>919732211</t>
  </si>
  <si>
    <t>Styčná spára napojení nového živičného povrchu na stávající za tepla š 15 mm hl 25 mm s prořezáním</t>
  </si>
  <si>
    <t>-794449042</t>
  </si>
  <si>
    <t>52</t>
  </si>
  <si>
    <t>9100020R</t>
  </si>
  <si>
    <t>Montáž plastových půlených kabelových chrániček DN110 mm</t>
  </si>
  <si>
    <t>-1983270863</t>
  </si>
  <si>
    <t xml:space="preserve">pro stávající kabely </t>
  </si>
  <si>
    <t>53</t>
  </si>
  <si>
    <t>116988R</t>
  </si>
  <si>
    <t>kabelová dělená plastová chránička DN 110 mm - dodávka, doprava</t>
  </si>
  <si>
    <t>-669516331</t>
  </si>
  <si>
    <t>54</t>
  </si>
  <si>
    <t>997221561</t>
  </si>
  <si>
    <t>Vodorovná doprava suti z kusových materiálů do 1 km</t>
  </si>
  <si>
    <t>344730051</t>
  </si>
  <si>
    <t>suť pol.11320211 (odd.11)</t>
  </si>
  <si>
    <t>3,28</t>
  </si>
  <si>
    <t>55</t>
  </si>
  <si>
    <t>997221569</t>
  </si>
  <si>
    <t>Příplatek ZKD 1 km u vodorovné dopravy suti z kusových materiálů</t>
  </si>
  <si>
    <t>2113331562</t>
  </si>
  <si>
    <t>celková vzdálenost 15 km</t>
  </si>
  <si>
    <t>3,28*(15-1)</t>
  </si>
  <si>
    <t>56</t>
  </si>
  <si>
    <t>99722161R</t>
  </si>
  <si>
    <t>Poplatek za uložení na skládce (skládkovné) stavebního odpadu betonového kód odpadu 17 01 01</t>
  </si>
  <si>
    <t>-1085243855</t>
  </si>
  <si>
    <t>998</t>
  </si>
  <si>
    <t>Přesun hmot</t>
  </si>
  <si>
    <t>57</t>
  </si>
  <si>
    <t>998223011</t>
  </si>
  <si>
    <t>Přesun hmot pro pozemní komunikace s krytem dlážděným</t>
  </si>
  <si>
    <t>1086245700</t>
  </si>
  <si>
    <t>02_2 - SO 02 Elektročást</t>
  </si>
  <si>
    <t>EL - Elektročást</t>
  </si>
  <si>
    <t>EL</t>
  </si>
  <si>
    <t>Elektročást</t>
  </si>
  <si>
    <t>EL 01</t>
  </si>
  <si>
    <t>Veřejné osvětlení - přenos že samostatného rozpočtu - viz příloha</t>
  </si>
  <si>
    <t>kpl</t>
  </si>
  <si>
    <t>-801862800</t>
  </si>
  <si>
    <t>02_3 - SO 02 VRN</t>
  </si>
  <si>
    <t>VRN - Vedlejší rozpočtové náklady</t>
  </si>
  <si>
    <t>VRN</t>
  </si>
  <si>
    <t>Vedlejší rozpočtové náklady</t>
  </si>
  <si>
    <t>012103000a</t>
  </si>
  <si>
    <t>Vytyčení základních směrových a výškových bodů stavby</t>
  </si>
  <si>
    <t>1024</t>
  </si>
  <si>
    <t>-1506094624</t>
  </si>
  <si>
    <t>pro všechy SO</t>
  </si>
  <si>
    <t>012103000b</t>
  </si>
  <si>
    <t xml:space="preserve">Výškové a polohové vytýčení všech inženýrských sítí na staveništi a jejich ověření u správců </t>
  </si>
  <si>
    <t>48203306</t>
  </si>
  <si>
    <t>012303000</t>
  </si>
  <si>
    <t>Geodetické práce po výstavbě</t>
  </si>
  <si>
    <t>1993858333</t>
  </si>
  <si>
    <t xml:space="preserve">geodetické zaměření realizované stavby včetně zpracování podkladů </t>
  </si>
  <si>
    <t>pro vklad novostavby do katastru nemovitostí - geometrický plán</t>
  </si>
  <si>
    <t>013254000</t>
  </si>
  <si>
    <t>Dokumentace skutečného provedení stavby</t>
  </si>
  <si>
    <t>-1584954367</t>
  </si>
  <si>
    <t>030001000</t>
  </si>
  <si>
    <t>Zařízení staveniště</t>
  </si>
  <si>
    <t>1548486438</t>
  </si>
  <si>
    <t>zřízení,vybavení staveniště a další neuvedené náklady týkající se ZS</t>
  </si>
  <si>
    <t>033002000</t>
  </si>
  <si>
    <t>Připojení staveniště na inženýrské sítě</t>
  </si>
  <si>
    <t>1662181682</t>
  </si>
  <si>
    <t>včetně spotřeby všech energií</t>
  </si>
  <si>
    <t>034002000</t>
  </si>
  <si>
    <t>Zabezpečení staveniště</t>
  </si>
  <si>
    <t>-65604039</t>
  </si>
  <si>
    <t>včetně oplocení (ohrazení )stavby apod.</t>
  </si>
  <si>
    <t>039002000</t>
  </si>
  <si>
    <t>Zrušení zařízení staveniště</t>
  </si>
  <si>
    <t>1837378986</t>
  </si>
  <si>
    <t>031002000a</t>
  </si>
  <si>
    <t xml:space="preserve">Související práce pro zařízení staveniště - Opatření k zajištění bezpečnosti účastníků realizace akce a veřejnosti (např. zajištění výkopů proti pádu,  lávky, bezpečnostní tabulky, noční osvícení výkopů apod.) </t>
  </si>
  <si>
    <t>-259307264</t>
  </si>
  <si>
    <t>032002000a</t>
  </si>
  <si>
    <t>Vybavení staveniště dle příslušných ČSN se zaměřením na požární ochranu objektu a bezpečnost práce (hasící přístroje, výstražné tabulky,lékárničky)vč.čištění tohoto značení po dobu realizace</t>
  </si>
  <si>
    <t>-333053391</t>
  </si>
  <si>
    <t>043134000</t>
  </si>
  <si>
    <t>Zkoušky zatěžovací</t>
  </si>
  <si>
    <t>-416635584</t>
  </si>
  <si>
    <t>Kontrolní zkoušky hutnění - pláň + každá vrstva konstrukce parkoviště</t>
  </si>
  <si>
    <t>komplet:</t>
  </si>
  <si>
    <t>045002000</t>
  </si>
  <si>
    <t>Kompletační a koordinační činnost</t>
  </si>
  <si>
    <t>-196577396</t>
  </si>
  <si>
    <t>072103011a</t>
  </si>
  <si>
    <t>DIO (dopr.inženýrská opatření) včetně jejich návrhu a projednání s policií ČR</t>
  </si>
  <si>
    <t>1019956684</t>
  </si>
  <si>
    <t>091003000a</t>
  </si>
  <si>
    <t xml:space="preserve">Ostatní náklady bez rozlišení - tabule s informacemi o stavbě,čištění veřejných komunikací a úklid staveniště a uvedení okolí do původního stavu po dokončení stavby, pojištění stavby apod. </t>
  </si>
  <si>
    <t>581418896</t>
  </si>
  <si>
    <t>091003000b</t>
  </si>
  <si>
    <t>Ochrana stávající vzrostlé zeleně před jejím poškozením během stavby</t>
  </si>
  <si>
    <t>512</t>
  </si>
  <si>
    <t>-715146290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</si>
</sst>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TV20-025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K1711 Vybudování parkoviště, hřiště v ul. Gorkého a rozšíření parkování v ul. Czedikova v Litvínově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Litvínov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31. 8. 2020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Litvínov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BPO spol. s r.o., Lidická 1239, 363 17 Ostrov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Tomanová Ing.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'02_1 - SO 02 Parkovací zá...'!J30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'02_1 - SO 02 Parkovací zá...'!P124</f>
        <v>0</v>
      </c>
      <c r="AV95" s="129">
        <f>'02_1 - SO 02 Parkovací zá...'!J33</f>
        <v>0</v>
      </c>
      <c r="AW95" s="129">
        <f>'02_1 - SO 02 Parkovací zá...'!J34</f>
        <v>0</v>
      </c>
      <c r="AX95" s="129">
        <f>'02_1 - SO 02 Parkovací zá...'!J35</f>
        <v>0</v>
      </c>
      <c r="AY95" s="129">
        <f>'02_1 - SO 02 Parkovací zá...'!J36</f>
        <v>0</v>
      </c>
      <c r="AZ95" s="129">
        <f>'02_1 - SO 02 Parkovací zá...'!F33</f>
        <v>0</v>
      </c>
      <c r="BA95" s="129">
        <f>'02_1 - SO 02 Parkovací zá...'!F34</f>
        <v>0</v>
      </c>
      <c r="BB95" s="129">
        <f>'02_1 - SO 02 Parkovací zá...'!F35</f>
        <v>0</v>
      </c>
      <c r="BC95" s="129">
        <f>'02_1 - SO 02 Parkovací zá...'!F36</f>
        <v>0</v>
      </c>
      <c r="BD95" s="131">
        <f>'02_1 - SO 02 Parkovací zá...'!F37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91" s="7" customFormat="1" ht="16.5" customHeight="1">
      <c r="A96" s="120" t="s">
        <v>82</v>
      </c>
      <c r="B96" s="121"/>
      <c r="C96" s="122"/>
      <c r="D96" s="123" t="s">
        <v>89</v>
      </c>
      <c r="E96" s="123"/>
      <c r="F96" s="123"/>
      <c r="G96" s="123"/>
      <c r="H96" s="123"/>
      <c r="I96" s="124"/>
      <c r="J96" s="123" t="s">
        <v>90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'02_2 - SO 02 Elektročást'!J30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85</v>
      </c>
      <c r="AR96" s="127"/>
      <c r="AS96" s="128">
        <v>0</v>
      </c>
      <c r="AT96" s="129">
        <f>ROUND(SUM(AV96:AW96),2)</f>
        <v>0</v>
      </c>
      <c r="AU96" s="130">
        <f>'02_2 - SO 02 Elektročást'!P117</f>
        <v>0</v>
      </c>
      <c r="AV96" s="129">
        <f>'02_2 - SO 02 Elektročást'!J33</f>
        <v>0</v>
      </c>
      <c r="AW96" s="129">
        <f>'02_2 - SO 02 Elektročást'!J34</f>
        <v>0</v>
      </c>
      <c r="AX96" s="129">
        <f>'02_2 - SO 02 Elektročást'!J35</f>
        <v>0</v>
      </c>
      <c r="AY96" s="129">
        <f>'02_2 - SO 02 Elektročást'!J36</f>
        <v>0</v>
      </c>
      <c r="AZ96" s="129">
        <f>'02_2 - SO 02 Elektročást'!F33</f>
        <v>0</v>
      </c>
      <c r="BA96" s="129">
        <f>'02_2 - SO 02 Elektročást'!F34</f>
        <v>0</v>
      </c>
      <c r="BB96" s="129">
        <f>'02_2 - SO 02 Elektročást'!F35</f>
        <v>0</v>
      </c>
      <c r="BC96" s="129">
        <f>'02_2 - SO 02 Elektročást'!F36</f>
        <v>0</v>
      </c>
      <c r="BD96" s="131">
        <f>'02_2 - SO 02 Elektročást'!F37</f>
        <v>0</v>
      </c>
      <c r="BE96" s="7"/>
      <c r="BT96" s="132" t="s">
        <v>86</v>
      </c>
      <c r="BV96" s="132" t="s">
        <v>80</v>
      </c>
      <c r="BW96" s="132" t="s">
        <v>91</v>
      </c>
      <c r="BX96" s="132" t="s">
        <v>5</v>
      </c>
      <c r="CL96" s="132" t="s">
        <v>1</v>
      </c>
      <c r="CM96" s="132" t="s">
        <v>88</v>
      </c>
    </row>
    <row r="97" spans="1:91" s="7" customFormat="1" ht="16.5" customHeight="1">
      <c r="A97" s="120" t="s">
        <v>82</v>
      </c>
      <c r="B97" s="121"/>
      <c r="C97" s="122"/>
      <c r="D97" s="123" t="s">
        <v>92</v>
      </c>
      <c r="E97" s="123"/>
      <c r="F97" s="123"/>
      <c r="G97" s="123"/>
      <c r="H97" s="123"/>
      <c r="I97" s="124"/>
      <c r="J97" s="123" t="s">
        <v>93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'02_3 - SO 02 VRN'!J30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85</v>
      </c>
      <c r="AR97" s="127"/>
      <c r="AS97" s="133">
        <v>0</v>
      </c>
      <c r="AT97" s="134">
        <f>ROUND(SUM(AV97:AW97),2)</f>
        <v>0</v>
      </c>
      <c r="AU97" s="135">
        <f>'02_3 - SO 02 VRN'!P117</f>
        <v>0</v>
      </c>
      <c r="AV97" s="134">
        <f>'02_3 - SO 02 VRN'!J33</f>
        <v>0</v>
      </c>
      <c r="AW97" s="134">
        <f>'02_3 - SO 02 VRN'!J34</f>
        <v>0</v>
      </c>
      <c r="AX97" s="134">
        <f>'02_3 - SO 02 VRN'!J35</f>
        <v>0</v>
      </c>
      <c r="AY97" s="134">
        <f>'02_3 - SO 02 VRN'!J36</f>
        <v>0</v>
      </c>
      <c r="AZ97" s="134">
        <f>'02_3 - SO 02 VRN'!F33</f>
        <v>0</v>
      </c>
      <c r="BA97" s="134">
        <f>'02_3 - SO 02 VRN'!F34</f>
        <v>0</v>
      </c>
      <c r="BB97" s="134">
        <f>'02_3 - SO 02 VRN'!F35</f>
        <v>0</v>
      </c>
      <c r="BC97" s="134">
        <f>'02_3 - SO 02 VRN'!F36</f>
        <v>0</v>
      </c>
      <c r="BD97" s="136">
        <f>'02_3 - SO 02 VRN'!F37</f>
        <v>0</v>
      </c>
      <c r="BE97" s="7"/>
      <c r="BT97" s="132" t="s">
        <v>86</v>
      </c>
      <c r="BV97" s="132" t="s">
        <v>80</v>
      </c>
      <c r="BW97" s="132" t="s">
        <v>94</v>
      </c>
      <c r="BX97" s="132" t="s">
        <v>5</v>
      </c>
      <c r="CL97" s="132" t="s">
        <v>1</v>
      </c>
      <c r="CM97" s="132" t="s">
        <v>88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02_1 - SO 02 Parkovací zá...'!C2" display="/"/>
    <hyperlink ref="A96" location="'02_2 - SO 02 Elektročást'!C2" display="/"/>
    <hyperlink ref="A97" location="'02_3 - SO 02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 hidden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K1711 Vybudování parkoviště, hřiště v ul. Gorkého a rozšíření parkování v ul. Czedikova v Litvínově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97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20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31. 8. 2020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25</v>
      </c>
      <c r="E14" s="39"/>
      <c r="F14" s="39"/>
      <c r="G14" s="39"/>
      <c r="H14" s="39"/>
      <c r="I14" s="141" t="s">
        <v>26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26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26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42</v>
      </c>
      <c r="E33" s="141" t="s">
        <v>43</v>
      </c>
      <c r="F33" s="155">
        <f>ROUND((SUM(BE124:BE315)),2)</f>
        <v>0</v>
      </c>
      <c r="G33" s="39"/>
      <c r="H33" s="39"/>
      <c r="I33" s="156">
        <v>0.21</v>
      </c>
      <c r="J33" s="155">
        <f>ROUND(((SUM(BE124:BE315))*I33),2)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44</v>
      </c>
      <c r="F34" s="155">
        <f>ROUND((SUM(BF124:BF315)),2)</f>
        <v>0</v>
      </c>
      <c r="G34" s="39"/>
      <c r="H34" s="39"/>
      <c r="I34" s="156">
        <v>0.15</v>
      </c>
      <c r="J34" s="155">
        <f>ROUND(((SUM(BF124:BF315))*I34),2)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ROUND((SUM(BG124:BG315)),2)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ROUND((SUM(BH124:BH315)),2)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ROUND((SUM(BI124:BI315)),2)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K1711 Vybudování parkoviště, hřiště v ul. Gorkého a rozšíření parkování v ul. Czedikova v Litvínově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02_1 - SO 02 Parkovací záliv v ul. Gorkého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Litvínov</v>
      </c>
      <c r="G89" s="41"/>
      <c r="H89" s="41"/>
      <c r="I89" s="33" t="s">
        <v>23</v>
      </c>
      <c r="J89" s="80" t="str">
        <f>IF(J12="","",J12)</f>
        <v>31. 8. 2020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Litvínov</v>
      </c>
      <c r="G91" s="41"/>
      <c r="H91" s="41"/>
      <c r="I91" s="33" t="s">
        <v>31</v>
      </c>
      <c r="J91" s="37" t="str">
        <f>E21</f>
        <v>BPO spol. s r.o., Lidická 1239, 363 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103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104</v>
      </c>
      <c r="E98" s="189"/>
      <c r="F98" s="189"/>
      <c r="G98" s="189"/>
      <c r="H98" s="189"/>
      <c r="I98" s="189"/>
      <c r="J98" s="190">
        <f>J126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105</v>
      </c>
      <c r="E99" s="189"/>
      <c r="F99" s="189"/>
      <c r="G99" s="189"/>
      <c r="H99" s="189"/>
      <c r="I99" s="189"/>
      <c r="J99" s="190">
        <f>J208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106</v>
      </c>
      <c r="E100" s="189"/>
      <c r="F100" s="189"/>
      <c r="G100" s="189"/>
      <c r="H100" s="189"/>
      <c r="I100" s="189"/>
      <c r="J100" s="190">
        <f>J230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107</v>
      </c>
      <c r="E101" s="189"/>
      <c r="F101" s="189"/>
      <c r="G101" s="189"/>
      <c r="H101" s="189"/>
      <c r="I101" s="189"/>
      <c r="J101" s="190">
        <f>J249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108</v>
      </c>
      <c r="E102" s="189"/>
      <c r="F102" s="189"/>
      <c r="G102" s="189"/>
      <c r="H102" s="189"/>
      <c r="I102" s="189"/>
      <c r="J102" s="190">
        <f>J275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109</v>
      </c>
      <c r="E103" s="189"/>
      <c r="F103" s="189"/>
      <c r="G103" s="189"/>
      <c r="H103" s="189"/>
      <c r="I103" s="189"/>
      <c r="J103" s="190">
        <f>J283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110</v>
      </c>
      <c r="E104" s="189"/>
      <c r="F104" s="189"/>
      <c r="G104" s="189"/>
      <c r="H104" s="189"/>
      <c r="I104" s="189"/>
      <c r="J104" s="190">
        <f>J314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111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K1711 Vybudování parkoviště, hřiště v ul. Gorkého a rozšíření parkování v ul. Czedikova v Litvínově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96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02_1 - SO 02 Parkovací záliv v ul. Gorkého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21</v>
      </c>
      <c r="D118" s="41"/>
      <c r="E118" s="41"/>
      <c r="F118" s="28" t="str">
        <f>F12</f>
        <v>Litvínov</v>
      </c>
      <c r="G118" s="41"/>
      <c r="H118" s="41"/>
      <c r="I118" s="33" t="s">
        <v>23</v>
      </c>
      <c r="J118" s="80" t="str">
        <f>IF(J12="","",J12)</f>
        <v>31. 8. 2020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40.05" customHeight="1">
      <c r="A120" s="39"/>
      <c r="B120" s="40"/>
      <c r="C120" s="33" t="s">
        <v>25</v>
      </c>
      <c r="D120" s="41"/>
      <c r="E120" s="41"/>
      <c r="F120" s="28" t="str">
        <f>E15</f>
        <v>Město Litvínov</v>
      </c>
      <c r="G120" s="41"/>
      <c r="H120" s="41"/>
      <c r="I120" s="33" t="s">
        <v>31</v>
      </c>
      <c r="J120" s="37" t="str">
        <f>E21</f>
        <v>BPO spol. s r.o., Lidická 1239, 363 17 Ostrov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29</v>
      </c>
      <c r="D121" s="41"/>
      <c r="E121" s="41"/>
      <c r="F121" s="28" t="str">
        <f>IF(E18="","",E18)</f>
        <v>Vyplň údaj</v>
      </c>
      <c r="G121" s="41"/>
      <c r="H121" s="41"/>
      <c r="I121" s="33" t="s">
        <v>34</v>
      </c>
      <c r="J121" s="37" t="str">
        <f>E24</f>
        <v>Tomanová Ing.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112</v>
      </c>
      <c r="D123" s="195" t="s">
        <v>63</v>
      </c>
      <c r="E123" s="195" t="s">
        <v>59</v>
      </c>
      <c r="F123" s="195" t="s">
        <v>60</v>
      </c>
      <c r="G123" s="195" t="s">
        <v>113</v>
      </c>
      <c r="H123" s="195" t="s">
        <v>114</v>
      </c>
      <c r="I123" s="195" t="s">
        <v>115</v>
      </c>
      <c r="J123" s="195" t="s">
        <v>100</v>
      </c>
      <c r="K123" s="196" t="s">
        <v>116</v>
      </c>
      <c r="L123" s="197"/>
      <c r="M123" s="101" t="s">
        <v>1</v>
      </c>
      <c r="N123" s="102" t="s">
        <v>42</v>
      </c>
      <c r="O123" s="102" t="s">
        <v>117</v>
      </c>
      <c r="P123" s="102" t="s">
        <v>118</v>
      </c>
      <c r="Q123" s="102" t="s">
        <v>119</v>
      </c>
      <c r="R123" s="102" t="s">
        <v>120</v>
      </c>
      <c r="S123" s="102" t="s">
        <v>121</v>
      </c>
      <c r="T123" s="103" t="s">
        <v>122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123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</f>
        <v>0</v>
      </c>
      <c r="Q124" s="105"/>
      <c r="R124" s="200">
        <f>R125</f>
        <v>55.8507</v>
      </c>
      <c r="S124" s="105"/>
      <c r="T124" s="201">
        <f>T125</f>
        <v>3.28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77</v>
      </c>
      <c r="AU124" s="18" t="s">
        <v>102</v>
      </c>
      <c r="BK124" s="202">
        <f>BK125</f>
        <v>0</v>
      </c>
    </row>
    <row r="125" spans="1:63" s="12" customFormat="1" ht="25.9" customHeight="1">
      <c r="A125" s="12"/>
      <c r="B125" s="203"/>
      <c r="C125" s="204"/>
      <c r="D125" s="205" t="s">
        <v>77</v>
      </c>
      <c r="E125" s="206" t="s">
        <v>124</v>
      </c>
      <c r="F125" s="206" t="s">
        <v>125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P126+P208+P230+P249+P275+P283+P314</f>
        <v>0</v>
      </c>
      <c r="Q125" s="211"/>
      <c r="R125" s="212">
        <f>R126+R208+R230+R249+R275+R283+R314</f>
        <v>55.8507</v>
      </c>
      <c r="S125" s="211"/>
      <c r="T125" s="213">
        <f>T126+T208+T230+T249+T275+T283+T314</f>
        <v>3.28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86</v>
      </c>
      <c r="AT125" s="215" t="s">
        <v>77</v>
      </c>
      <c r="AU125" s="215" t="s">
        <v>78</v>
      </c>
      <c r="AY125" s="214" t="s">
        <v>126</v>
      </c>
      <c r="BK125" s="216">
        <f>BK126+BK208+BK230+BK249+BK275+BK283+BK314</f>
        <v>0</v>
      </c>
    </row>
    <row r="126" spans="1:63" s="12" customFormat="1" ht="22.8" customHeight="1">
      <c r="A126" s="12"/>
      <c r="B126" s="203"/>
      <c r="C126" s="204"/>
      <c r="D126" s="205" t="s">
        <v>77</v>
      </c>
      <c r="E126" s="217" t="s">
        <v>86</v>
      </c>
      <c r="F126" s="217" t="s">
        <v>127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SUM(P127:P207)</f>
        <v>0</v>
      </c>
      <c r="Q126" s="211"/>
      <c r="R126" s="212">
        <f>SUM(R127:R207)</f>
        <v>0.0005</v>
      </c>
      <c r="S126" s="211"/>
      <c r="T126" s="213">
        <f>SUM(T127:T207)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86</v>
      </c>
      <c r="AT126" s="215" t="s">
        <v>77</v>
      </c>
      <c r="AU126" s="215" t="s">
        <v>86</v>
      </c>
      <c r="AY126" s="214" t="s">
        <v>126</v>
      </c>
      <c r="BK126" s="216">
        <f>SUM(BK127:BK207)</f>
        <v>0</v>
      </c>
    </row>
    <row r="127" spans="1:65" s="2" customFormat="1" ht="14.4" customHeight="1">
      <c r="A127" s="39"/>
      <c r="B127" s="40"/>
      <c r="C127" s="219" t="s">
        <v>86</v>
      </c>
      <c r="D127" s="219" t="s">
        <v>128</v>
      </c>
      <c r="E127" s="220" t="s">
        <v>129</v>
      </c>
      <c r="F127" s="221" t="s">
        <v>130</v>
      </c>
      <c r="G127" s="222" t="s">
        <v>131</v>
      </c>
      <c r="H127" s="223">
        <v>37.5</v>
      </c>
      <c r="I127" s="224"/>
      <c r="J127" s="225">
        <f>ROUND(I127*H127,2)</f>
        <v>0</v>
      </c>
      <c r="K127" s="221" t="s">
        <v>132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133</v>
      </c>
      <c r="AT127" s="230" t="s">
        <v>128</v>
      </c>
      <c r="AU127" s="230" t="s">
        <v>88</v>
      </c>
      <c r="AY127" s="18" t="s">
        <v>126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133</v>
      </c>
      <c r="BM127" s="230" t="s">
        <v>134</v>
      </c>
    </row>
    <row r="128" spans="1:51" s="13" customFormat="1" ht="12">
      <c r="A128" s="13"/>
      <c r="B128" s="232"/>
      <c r="C128" s="233"/>
      <c r="D128" s="234" t="s">
        <v>135</v>
      </c>
      <c r="E128" s="235" t="s">
        <v>1</v>
      </c>
      <c r="F128" s="236" t="s">
        <v>136</v>
      </c>
      <c r="G128" s="233"/>
      <c r="H128" s="235" t="s">
        <v>1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135</v>
      </c>
      <c r="AU128" s="242" t="s">
        <v>88</v>
      </c>
      <c r="AV128" s="13" t="s">
        <v>86</v>
      </c>
      <c r="AW128" s="13" t="s">
        <v>33</v>
      </c>
      <c r="AX128" s="13" t="s">
        <v>78</v>
      </c>
      <c r="AY128" s="242" t="s">
        <v>126</v>
      </c>
    </row>
    <row r="129" spans="1:51" s="13" customFormat="1" ht="12">
      <c r="A129" s="13"/>
      <c r="B129" s="232"/>
      <c r="C129" s="233"/>
      <c r="D129" s="234" t="s">
        <v>135</v>
      </c>
      <c r="E129" s="235" t="s">
        <v>1</v>
      </c>
      <c r="F129" s="236" t="s">
        <v>137</v>
      </c>
      <c r="G129" s="233"/>
      <c r="H129" s="235" t="s">
        <v>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135</v>
      </c>
      <c r="AU129" s="242" t="s">
        <v>88</v>
      </c>
      <c r="AV129" s="13" t="s">
        <v>86</v>
      </c>
      <c r="AW129" s="13" t="s">
        <v>33</v>
      </c>
      <c r="AX129" s="13" t="s">
        <v>78</v>
      </c>
      <c r="AY129" s="242" t="s">
        <v>126</v>
      </c>
    </row>
    <row r="130" spans="1:51" s="13" customFormat="1" ht="12">
      <c r="A130" s="13"/>
      <c r="B130" s="232"/>
      <c r="C130" s="233"/>
      <c r="D130" s="234" t="s">
        <v>135</v>
      </c>
      <c r="E130" s="235" t="s">
        <v>1</v>
      </c>
      <c r="F130" s="236" t="s">
        <v>138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135</v>
      </c>
      <c r="AU130" s="242" t="s">
        <v>88</v>
      </c>
      <c r="AV130" s="13" t="s">
        <v>86</v>
      </c>
      <c r="AW130" s="13" t="s">
        <v>33</v>
      </c>
      <c r="AX130" s="13" t="s">
        <v>78</v>
      </c>
      <c r="AY130" s="242" t="s">
        <v>126</v>
      </c>
    </row>
    <row r="131" spans="1:51" s="13" customFormat="1" ht="12">
      <c r="A131" s="13"/>
      <c r="B131" s="232"/>
      <c r="C131" s="233"/>
      <c r="D131" s="234" t="s">
        <v>135</v>
      </c>
      <c r="E131" s="235" t="s">
        <v>1</v>
      </c>
      <c r="F131" s="236" t="s">
        <v>139</v>
      </c>
      <c r="G131" s="233"/>
      <c r="H131" s="235" t="s">
        <v>1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135</v>
      </c>
      <c r="AU131" s="242" t="s">
        <v>88</v>
      </c>
      <c r="AV131" s="13" t="s">
        <v>86</v>
      </c>
      <c r="AW131" s="13" t="s">
        <v>33</v>
      </c>
      <c r="AX131" s="13" t="s">
        <v>78</v>
      </c>
      <c r="AY131" s="242" t="s">
        <v>126</v>
      </c>
    </row>
    <row r="132" spans="1:51" s="14" customFormat="1" ht="12">
      <c r="A132" s="14"/>
      <c r="B132" s="243"/>
      <c r="C132" s="244"/>
      <c r="D132" s="234" t="s">
        <v>135</v>
      </c>
      <c r="E132" s="245" t="s">
        <v>1</v>
      </c>
      <c r="F132" s="246" t="s">
        <v>140</v>
      </c>
      <c r="G132" s="244"/>
      <c r="H132" s="247">
        <v>32.5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135</v>
      </c>
      <c r="AU132" s="253" t="s">
        <v>88</v>
      </c>
      <c r="AV132" s="14" t="s">
        <v>88</v>
      </c>
      <c r="AW132" s="14" t="s">
        <v>33</v>
      </c>
      <c r="AX132" s="14" t="s">
        <v>78</v>
      </c>
      <c r="AY132" s="253" t="s">
        <v>126</v>
      </c>
    </row>
    <row r="133" spans="1:51" s="13" customFormat="1" ht="12">
      <c r="A133" s="13"/>
      <c r="B133" s="232"/>
      <c r="C133" s="233"/>
      <c r="D133" s="234" t="s">
        <v>135</v>
      </c>
      <c r="E133" s="235" t="s">
        <v>1</v>
      </c>
      <c r="F133" s="236" t="s">
        <v>141</v>
      </c>
      <c r="G133" s="233"/>
      <c r="H133" s="235" t="s">
        <v>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135</v>
      </c>
      <c r="AU133" s="242" t="s">
        <v>88</v>
      </c>
      <c r="AV133" s="13" t="s">
        <v>86</v>
      </c>
      <c r="AW133" s="13" t="s">
        <v>33</v>
      </c>
      <c r="AX133" s="13" t="s">
        <v>78</v>
      </c>
      <c r="AY133" s="242" t="s">
        <v>126</v>
      </c>
    </row>
    <row r="134" spans="1:51" s="14" customFormat="1" ht="12">
      <c r="A134" s="14"/>
      <c r="B134" s="243"/>
      <c r="C134" s="244"/>
      <c r="D134" s="234" t="s">
        <v>135</v>
      </c>
      <c r="E134" s="245" t="s">
        <v>1</v>
      </c>
      <c r="F134" s="246" t="s">
        <v>142</v>
      </c>
      <c r="G134" s="244"/>
      <c r="H134" s="247">
        <v>5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135</v>
      </c>
      <c r="AU134" s="253" t="s">
        <v>88</v>
      </c>
      <c r="AV134" s="14" t="s">
        <v>88</v>
      </c>
      <c r="AW134" s="14" t="s">
        <v>33</v>
      </c>
      <c r="AX134" s="14" t="s">
        <v>78</v>
      </c>
      <c r="AY134" s="253" t="s">
        <v>126</v>
      </c>
    </row>
    <row r="135" spans="1:51" s="15" customFormat="1" ht="12">
      <c r="A135" s="15"/>
      <c r="B135" s="254"/>
      <c r="C135" s="255"/>
      <c r="D135" s="234" t="s">
        <v>135</v>
      </c>
      <c r="E135" s="256" t="s">
        <v>1</v>
      </c>
      <c r="F135" s="257" t="s">
        <v>143</v>
      </c>
      <c r="G135" s="255"/>
      <c r="H135" s="258">
        <v>37.5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4" t="s">
        <v>135</v>
      </c>
      <c r="AU135" s="264" t="s">
        <v>88</v>
      </c>
      <c r="AV135" s="15" t="s">
        <v>133</v>
      </c>
      <c r="AW135" s="15" t="s">
        <v>33</v>
      </c>
      <c r="AX135" s="15" t="s">
        <v>86</v>
      </c>
      <c r="AY135" s="264" t="s">
        <v>126</v>
      </c>
    </row>
    <row r="136" spans="1:65" s="2" customFormat="1" ht="24.15" customHeight="1">
      <c r="A136" s="39"/>
      <c r="B136" s="40"/>
      <c r="C136" s="219" t="s">
        <v>88</v>
      </c>
      <c r="D136" s="219" t="s">
        <v>128</v>
      </c>
      <c r="E136" s="220" t="s">
        <v>144</v>
      </c>
      <c r="F136" s="221" t="s">
        <v>145</v>
      </c>
      <c r="G136" s="222" t="s">
        <v>131</v>
      </c>
      <c r="H136" s="223">
        <v>37.5</v>
      </c>
      <c r="I136" s="224"/>
      <c r="J136" s="225">
        <f>ROUND(I136*H136,2)</f>
        <v>0</v>
      </c>
      <c r="K136" s="221" t="s">
        <v>132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133</v>
      </c>
      <c r="AT136" s="230" t="s">
        <v>128</v>
      </c>
      <c r="AU136" s="230" t="s">
        <v>88</v>
      </c>
      <c r="AY136" s="18" t="s">
        <v>126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86</v>
      </c>
      <c r="BK136" s="231">
        <f>ROUND(I136*H136,2)</f>
        <v>0</v>
      </c>
      <c r="BL136" s="18" t="s">
        <v>133</v>
      </c>
      <c r="BM136" s="230" t="s">
        <v>146</v>
      </c>
    </row>
    <row r="137" spans="1:51" s="13" customFormat="1" ht="12">
      <c r="A137" s="13"/>
      <c r="B137" s="232"/>
      <c r="C137" s="233"/>
      <c r="D137" s="234" t="s">
        <v>135</v>
      </c>
      <c r="E137" s="235" t="s">
        <v>1</v>
      </c>
      <c r="F137" s="236" t="s">
        <v>136</v>
      </c>
      <c r="G137" s="233"/>
      <c r="H137" s="235" t="s">
        <v>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135</v>
      </c>
      <c r="AU137" s="242" t="s">
        <v>88</v>
      </c>
      <c r="AV137" s="13" t="s">
        <v>86</v>
      </c>
      <c r="AW137" s="13" t="s">
        <v>33</v>
      </c>
      <c r="AX137" s="13" t="s">
        <v>78</v>
      </c>
      <c r="AY137" s="242" t="s">
        <v>126</v>
      </c>
    </row>
    <row r="138" spans="1:51" s="13" customFormat="1" ht="12">
      <c r="A138" s="13"/>
      <c r="B138" s="232"/>
      <c r="C138" s="233"/>
      <c r="D138" s="234" t="s">
        <v>135</v>
      </c>
      <c r="E138" s="235" t="s">
        <v>1</v>
      </c>
      <c r="F138" s="236" t="s">
        <v>137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135</v>
      </c>
      <c r="AU138" s="242" t="s">
        <v>88</v>
      </c>
      <c r="AV138" s="13" t="s">
        <v>86</v>
      </c>
      <c r="AW138" s="13" t="s">
        <v>33</v>
      </c>
      <c r="AX138" s="13" t="s">
        <v>78</v>
      </c>
      <c r="AY138" s="242" t="s">
        <v>126</v>
      </c>
    </row>
    <row r="139" spans="1:51" s="13" customFormat="1" ht="12">
      <c r="A139" s="13"/>
      <c r="B139" s="232"/>
      <c r="C139" s="233"/>
      <c r="D139" s="234" t="s">
        <v>135</v>
      </c>
      <c r="E139" s="235" t="s">
        <v>1</v>
      </c>
      <c r="F139" s="236" t="s">
        <v>138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135</v>
      </c>
      <c r="AU139" s="242" t="s">
        <v>88</v>
      </c>
      <c r="AV139" s="13" t="s">
        <v>86</v>
      </c>
      <c r="AW139" s="13" t="s">
        <v>33</v>
      </c>
      <c r="AX139" s="13" t="s">
        <v>78</v>
      </c>
      <c r="AY139" s="242" t="s">
        <v>126</v>
      </c>
    </row>
    <row r="140" spans="1:51" s="13" customFormat="1" ht="12">
      <c r="A140" s="13"/>
      <c r="B140" s="232"/>
      <c r="C140" s="233"/>
      <c r="D140" s="234" t="s">
        <v>135</v>
      </c>
      <c r="E140" s="235" t="s">
        <v>1</v>
      </c>
      <c r="F140" s="236" t="s">
        <v>139</v>
      </c>
      <c r="G140" s="233"/>
      <c r="H140" s="235" t="s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135</v>
      </c>
      <c r="AU140" s="242" t="s">
        <v>88</v>
      </c>
      <c r="AV140" s="13" t="s">
        <v>86</v>
      </c>
      <c r="AW140" s="13" t="s">
        <v>33</v>
      </c>
      <c r="AX140" s="13" t="s">
        <v>78</v>
      </c>
      <c r="AY140" s="242" t="s">
        <v>126</v>
      </c>
    </row>
    <row r="141" spans="1:51" s="14" customFormat="1" ht="12">
      <c r="A141" s="14"/>
      <c r="B141" s="243"/>
      <c r="C141" s="244"/>
      <c r="D141" s="234" t="s">
        <v>135</v>
      </c>
      <c r="E141" s="245" t="s">
        <v>1</v>
      </c>
      <c r="F141" s="246" t="s">
        <v>140</v>
      </c>
      <c r="G141" s="244"/>
      <c r="H141" s="247">
        <v>32.5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135</v>
      </c>
      <c r="AU141" s="253" t="s">
        <v>88</v>
      </c>
      <c r="AV141" s="14" t="s">
        <v>88</v>
      </c>
      <c r="AW141" s="14" t="s">
        <v>33</v>
      </c>
      <c r="AX141" s="14" t="s">
        <v>78</v>
      </c>
      <c r="AY141" s="253" t="s">
        <v>126</v>
      </c>
    </row>
    <row r="142" spans="1:51" s="13" customFormat="1" ht="12">
      <c r="A142" s="13"/>
      <c r="B142" s="232"/>
      <c r="C142" s="233"/>
      <c r="D142" s="234" t="s">
        <v>135</v>
      </c>
      <c r="E142" s="235" t="s">
        <v>1</v>
      </c>
      <c r="F142" s="236" t="s">
        <v>141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135</v>
      </c>
      <c r="AU142" s="242" t="s">
        <v>88</v>
      </c>
      <c r="AV142" s="13" t="s">
        <v>86</v>
      </c>
      <c r="AW142" s="13" t="s">
        <v>33</v>
      </c>
      <c r="AX142" s="13" t="s">
        <v>78</v>
      </c>
      <c r="AY142" s="242" t="s">
        <v>126</v>
      </c>
    </row>
    <row r="143" spans="1:51" s="14" customFormat="1" ht="12">
      <c r="A143" s="14"/>
      <c r="B143" s="243"/>
      <c r="C143" s="244"/>
      <c r="D143" s="234" t="s">
        <v>135</v>
      </c>
      <c r="E143" s="245" t="s">
        <v>1</v>
      </c>
      <c r="F143" s="246" t="s">
        <v>142</v>
      </c>
      <c r="G143" s="244"/>
      <c r="H143" s="247">
        <v>5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135</v>
      </c>
      <c r="AU143" s="253" t="s">
        <v>88</v>
      </c>
      <c r="AV143" s="14" t="s">
        <v>88</v>
      </c>
      <c r="AW143" s="14" t="s">
        <v>33</v>
      </c>
      <c r="AX143" s="14" t="s">
        <v>78</v>
      </c>
      <c r="AY143" s="253" t="s">
        <v>126</v>
      </c>
    </row>
    <row r="144" spans="1:51" s="15" customFormat="1" ht="12">
      <c r="A144" s="15"/>
      <c r="B144" s="254"/>
      <c r="C144" s="255"/>
      <c r="D144" s="234" t="s">
        <v>135</v>
      </c>
      <c r="E144" s="256" t="s">
        <v>1</v>
      </c>
      <c r="F144" s="257" t="s">
        <v>143</v>
      </c>
      <c r="G144" s="255"/>
      <c r="H144" s="258">
        <v>37.5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4" t="s">
        <v>135</v>
      </c>
      <c r="AU144" s="264" t="s">
        <v>88</v>
      </c>
      <c r="AV144" s="15" t="s">
        <v>133</v>
      </c>
      <c r="AW144" s="15" t="s">
        <v>33</v>
      </c>
      <c r="AX144" s="15" t="s">
        <v>86</v>
      </c>
      <c r="AY144" s="264" t="s">
        <v>126</v>
      </c>
    </row>
    <row r="145" spans="1:65" s="2" customFormat="1" ht="14.4" customHeight="1">
      <c r="A145" s="39"/>
      <c r="B145" s="40"/>
      <c r="C145" s="219" t="s">
        <v>147</v>
      </c>
      <c r="D145" s="219" t="s">
        <v>128</v>
      </c>
      <c r="E145" s="220" t="s">
        <v>148</v>
      </c>
      <c r="F145" s="221" t="s">
        <v>149</v>
      </c>
      <c r="G145" s="222" t="s">
        <v>131</v>
      </c>
      <c r="H145" s="223">
        <v>7.5</v>
      </c>
      <c r="I145" s="224"/>
      <c r="J145" s="225">
        <f>ROUND(I145*H145,2)</f>
        <v>0</v>
      </c>
      <c r="K145" s="221" t="s">
        <v>132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133</v>
      </c>
      <c r="AT145" s="230" t="s">
        <v>128</v>
      </c>
      <c r="AU145" s="230" t="s">
        <v>88</v>
      </c>
      <c r="AY145" s="18" t="s">
        <v>126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86</v>
      </c>
      <c r="BK145" s="231">
        <f>ROUND(I145*H145,2)</f>
        <v>0</v>
      </c>
      <c r="BL145" s="18" t="s">
        <v>133</v>
      </c>
      <c r="BM145" s="230" t="s">
        <v>150</v>
      </c>
    </row>
    <row r="146" spans="1:51" s="13" customFormat="1" ht="12">
      <c r="A146" s="13"/>
      <c r="B146" s="232"/>
      <c r="C146" s="233"/>
      <c r="D146" s="234" t="s">
        <v>135</v>
      </c>
      <c r="E146" s="235" t="s">
        <v>1</v>
      </c>
      <c r="F146" s="236" t="s">
        <v>151</v>
      </c>
      <c r="G146" s="233"/>
      <c r="H146" s="235" t="s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135</v>
      </c>
      <c r="AU146" s="242" t="s">
        <v>88</v>
      </c>
      <c r="AV146" s="13" t="s">
        <v>86</v>
      </c>
      <c r="AW146" s="13" t="s">
        <v>33</v>
      </c>
      <c r="AX146" s="13" t="s">
        <v>78</v>
      </c>
      <c r="AY146" s="242" t="s">
        <v>126</v>
      </c>
    </row>
    <row r="147" spans="1:51" s="14" customFormat="1" ht="12">
      <c r="A147" s="14"/>
      <c r="B147" s="243"/>
      <c r="C147" s="244"/>
      <c r="D147" s="234" t="s">
        <v>135</v>
      </c>
      <c r="E147" s="245" t="s">
        <v>1</v>
      </c>
      <c r="F147" s="246" t="s">
        <v>152</v>
      </c>
      <c r="G147" s="244"/>
      <c r="H147" s="247">
        <v>7.5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135</v>
      </c>
      <c r="AU147" s="253" t="s">
        <v>88</v>
      </c>
      <c r="AV147" s="14" t="s">
        <v>88</v>
      </c>
      <c r="AW147" s="14" t="s">
        <v>33</v>
      </c>
      <c r="AX147" s="14" t="s">
        <v>86</v>
      </c>
      <c r="AY147" s="253" t="s">
        <v>126</v>
      </c>
    </row>
    <row r="148" spans="1:65" s="2" customFormat="1" ht="14.4" customHeight="1">
      <c r="A148" s="39"/>
      <c r="B148" s="40"/>
      <c r="C148" s="219" t="s">
        <v>133</v>
      </c>
      <c r="D148" s="219" t="s">
        <v>128</v>
      </c>
      <c r="E148" s="220" t="s">
        <v>153</v>
      </c>
      <c r="F148" s="221" t="s">
        <v>154</v>
      </c>
      <c r="G148" s="222" t="s">
        <v>131</v>
      </c>
      <c r="H148" s="223">
        <v>7</v>
      </c>
      <c r="I148" s="224"/>
      <c r="J148" s="225">
        <f>ROUND(I148*H148,2)</f>
        <v>0</v>
      </c>
      <c r="K148" s="221" t="s">
        <v>132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133</v>
      </c>
      <c r="AT148" s="230" t="s">
        <v>128</v>
      </c>
      <c r="AU148" s="230" t="s">
        <v>88</v>
      </c>
      <c r="AY148" s="18" t="s">
        <v>126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86</v>
      </c>
      <c r="BK148" s="231">
        <f>ROUND(I148*H148,2)</f>
        <v>0</v>
      </c>
      <c r="BL148" s="18" t="s">
        <v>133</v>
      </c>
      <c r="BM148" s="230" t="s">
        <v>155</v>
      </c>
    </row>
    <row r="149" spans="1:51" s="13" customFormat="1" ht="12">
      <c r="A149" s="13"/>
      <c r="B149" s="232"/>
      <c r="C149" s="233"/>
      <c r="D149" s="234" t="s">
        <v>135</v>
      </c>
      <c r="E149" s="235" t="s">
        <v>1</v>
      </c>
      <c r="F149" s="236" t="s">
        <v>156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135</v>
      </c>
      <c r="AU149" s="242" t="s">
        <v>88</v>
      </c>
      <c r="AV149" s="13" t="s">
        <v>86</v>
      </c>
      <c r="AW149" s="13" t="s">
        <v>33</v>
      </c>
      <c r="AX149" s="13" t="s">
        <v>78</v>
      </c>
      <c r="AY149" s="242" t="s">
        <v>126</v>
      </c>
    </row>
    <row r="150" spans="1:51" s="13" customFormat="1" ht="12">
      <c r="A150" s="13"/>
      <c r="B150" s="232"/>
      <c r="C150" s="233"/>
      <c r="D150" s="234" t="s">
        <v>135</v>
      </c>
      <c r="E150" s="235" t="s">
        <v>1</v>
      </c>
      <c r="F150" s="236" t="s">
        <v>157</v>
      </c>
      <c r="G150" s="233"/>
      <c r="H150" s="235" t="s">
        <v>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135</v>
      </c>
      <c r="AU150" s="242" t="s">
        <v>88</v>
      </c>
      <c r="AV150" s="13" t="s">
        <v>86</v>
      </c>
      <c r="AW150" s="13" t="s">
        <v>33</v>
      </c>
      <c r="AX150" s="13" t="s">
        <v>78</v>
      </c>
      <c r="AY150" s="242" t="s">
        <v>126</v>
      </c>
    </row>
    <row r="151" spans="1:51" s="14" customFormat="1" ht="12">
      <c r="A151" s="14"/>
      <c r="B151" s="243"/>
      <c r="C151" s="244"/>
      <c r="D151" s="234" t="s">
        <v>135</v>
      </c>
      <c r="E151" s="245" t="s">
        <v>1</v>
      </c>
      <c r="F151" s="246" t="s">
        <v>158</v>
      </c>
      <c r="G151" s="244"/>
      <c r="H151" s="247">
        <v>3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135</v>
      </c>
      <c r="AU151" s="253" t="s">
        <v>88</v>
      </c>
      <c r="AV151" s="14" t="s">
        <v>88</v>
      </c>
      <c r="AW151" s="14" t="s">
        <v>33</v>
      </c>
      <c r="AX151" s="14" t="s">
        <v>78</v>
      </c>
      <c r="AY151" s="253" t="s">
        <v>126</v>
      </c>
    </row>
    <row r="152" spans="1:51" s="13" customFormat="1" ht="12">
      <c r="A152" s="13"/>
      <c r="B152" s="232"/>
      <c r="C152" s="233"/>
      <c r="D152" s="234" t="s">
        <v>135</v>
      </c>
      <c r="E152" s="235" t="s">
        <v>1</v>
      </c>
      <c r="F152" s="236" t="s">
        <v>159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135</v>
      </c>
      <c r="AU152" s="242" t="s">
        <v>88</v>
      </c>
      <c r="AV152" s="13" t="s">
        <v>86</v>
      </c>
      <c r="AW152" s="13" t="s">
        <v>33</v>
      </c>
      <c r="AX152" s="13" t="s">
        <v>78</v>
      </c>
      <c r="AY152" s="242" t="s">
        <v>126</v>
      </c>
    </row>
    <row r="153" spans="1:51" s="14" customFormat="1" ht="12">
      <c r="A153" s="14"/>
      <c r="B153" s="243"/>
      <c r="C153" s="244"/>
      <c r="D153" s="234" t="s">
        <v>135</v>
      </c>
      <c r="E153" s="245" t="s">
        <v>1</v>
      </c>
      <c r="F153" s="246" t="s">
        <v>160</v>
      </c>
      <c r="G153" s="244"/>
      <c r="H153" s="247">
        <v>4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135</v>
      </c>
      <c r="AU153" s="253" t="s">
        <v>88</v>
      </c>
      <c r="AV153" s="14" t="s">
        <v>88</v>
      </c>
      <c r="AW153" s="14" t="s">
        <v>33</v>
      </c>
      <c r="AX153" s="14" t="s">
        <v>78</v>
      </c>
      <c r="AY153" s="253" t="s">
        <v>126</v>
      </c>
    </row>
    <row r="154" spans="1:51" s="15" customFormat="1" ht="12">
      <c r="A154" s="15"/>
      <c r="B154" s="254"/>
      <c r="C154" s="255"/>
      <c r="D154" s="234" t="s">
        <v>135</v>
      </c>
      <c r="E154" s="256" t="s">
        <v>1</v>
      </c>
      <c r="F154" s="257" t="s">
        <v>143</v>
      </c>
      <c r="G154" s="255"/>
      <c r="H154" s="258">
        <v>7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4" t="s">
        <v>135</v>
      </c>
      <c r="AU154" s="264" t="s">
        <v>88</v>
      </c>
      <c r="AV154" s="15" t="s">
        <v>133</v>
      </c>
      <c r="AW154" s="15" t="s">
        <v>33</v>
      </c>
      <c r="AX154" s="15" t="s">
        <v>86</v>
      </c>
      <c r="AY154" s="264" t="s">
        <v>126</v>
      </c>
    </row>
    <row r="155" spans="1:65" s="2" customFormat="1" ht="14.4" customHeight="1">
      <c r="A155" s="39"/>
      <c r="B155" s="40"/>
      <c r="C155" s="219" t="s">
        <v>161</v>
      </c>
      <c r="D155" s="219" t="s">
        <v>128</v>
      </c>
      <c r="E155" s="220" t="s">
        <v>162</v>
      </c>
      <c r="F155" s="221" t="s">
        <v>163</v>
      </c>
      <c r="G155" s="222" t="s">
        <v>131</v>
      </c>
      <c r="H155" s="223">
        <v>43.5</v>
      </c>
      <c r="I155" s="224"/>
      <c r="J155" s="225">
        <f>ROUND(I155*H155,2)</f>
        <v>0</v>
      </c>
      <c r="K155" s="221" t="s">
        <v>132</v>
      </c>
      <c r="L155" s="45"/>
      <c r="M155" s="226" t="s">
        <v>1</v>
      </c>
      <c r="N155" s="227" t="s">
        <v>43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133</v>
      </c>
      <c r="AT155" s="230" t="s">
        <v>128</v>
      </c>
      <c r="AU155" s="230" t="s">
        <v>88</v>
      </c>
      <c r="AY155" s="18" t="s">
        <v>126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86</v>
      </c>
      <c r="BK155" s="231">
        <f>ROUND(I155*H155,2)</f>
        <v>0</v>
      </c>
      <c r="BL155" s="18" t="s">
        <v>133</v>
      </c>
      <c r="BM155" s="230" t="s">
        <v>164</v>
      </c>
    </row>
    <row r="156" spans="1:51" s="13" customFormat="1" ht="12">
      <c r="A156" s="13"/>
      <c r="B156" s="232"/>
      <c r="C156" s="233"/>
      <c r="D156" s="234" t="s">
        <v>135</v>
      </c>
      <c r="E156" s="235" t="s">
        <v>1</v>
      </c>
      <c r="F156" s="236" t="s">
        <v>165</v>
      </c>
      <c r="G156" s="233"/>
      <c r="H156" s="235" t="s">
        <v>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135</v>
      </c>
      <c r="AU156" s="242" t="s">
        <v>88</v>
      </c>
      <c r="AV156" s="13" t="s">
        <v>86</v>
      </c>
      <c r="AW156" s="13" t="s">
        <v>33</v>
      </c>
      <c r="AX156" s="13" t="s">
        <v>78</v>
      </c>
      <c r="AY156" s="242" t="s">
        <v>126</v>
      </c>
    </row>
    <row r="157" spans="1:51" s="13" customFormat="1" ht="12">
      <c r="A157" s="13"/>
      <c r="B157" s="232"/>
      <c r="C157" s="233"/>
      <c r="D157" s="234" t="s">
        <v>135</v>
      </c>
      <c r="E157" s="235" t="s">
        <v>1</v>
      </c>
      <c r="F157" s="236" t="s">
        <v>166</v>
      </c>
      <c r="G157" s="233"/>
      <c r="H157" s="235" t="s">
        <v>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135</v>
      </c>
      <c r="AU157" s="242" t="s">
        <v>88</v>
      </c>
      <c r="AV157" s="13" t="s">
        <v>86</v>
      </c>
      <c r="AW157" s="13" t="s">
        <v>33</v>
      </c>
      <c r="AX157" s="13" t="s">
        <v>78</v>
      </c>
      <c r="AY157" s="242" t="s">
        <v>126</v>
      </c>
    </row>
    <row r="158" spans="1:51" s="14" customFormat="1" ht="12">
      <c r="A158" s="14"/>
      <c r="B158" s="243"/>
      <c r="C158" s="244"/>
      <c r="D158" s="234" t="s">
        <v>135</v>
      </c>
      <c r="E158" s="245" t="s">
        <v>1</v>
      </c>
      <c r="F158" s="246" t="s">
        <v>167</v>
      </c>
      <c r="G158" s="244"/>
      <c r="H158" s="247">
        <v>37.5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135</v>
      </c>
      <c r="AU158" s="253" t="s">
        <v>88</v>
      </c>
      <c r="AV158" s="14" t="s">
        <v>88</v>
      </c>
      <c r="AW158" s="14" t="s">
        <v>33</v>
      </c>
      <c r="AX158" s="14" t="s">
        <v>78</v>
      </c>
      <c r="AY158" s="253" t="s">
        <v>126</v>
      </c>
    </row>
    <row r="159" spans="1:51" s="13" customFormat="1" ht="12">
      <c r="A159" s="13"/>
      <c r="B159" s="232"/>
      <c r="C159" s="233"/>
      <c r="D159" s="234" t="s">
        <v>135</v>
      </c>
      <c r="E159" s="235" t="s">
        <v>1</v>
      </c>
      <c r="F159" s="236" t="s">
        <v>168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135</v>
      </c>
      <c r="AU159" s="242" t="s">
        <v>88</v>
      </c>
      <c r="AV159" s="13" t="s">
        <v>86</v>
      </c>
      <c r="AW159" s="13" t="s">
        <v>33</v>
      </c>
      <c r="AX159" s="13" t="s">
        <v>78</v>
      </c>
      <c r="AY159" s="242" t="s">
        <v>126</v>
      </c>
    </row>
    <row r="160" spans="1:51" s="14" customFormat="1" ht="12">
      <c r="A160" s="14"/>
      <c r="B160" s="243"/>
      <c r="C160" s="244"/>
      <c r="D160" s="234" t="s">
        <v>135</v>
      </c>
      <c r="E160" s="245" t="s">
        <v>1</v>
      </c>
      <c r="F160" s="246" t="s">
        <v>169</v>
      </c>
      <c r="G160" s="244"/>
      <c r="H160" s="247">
        <v>5.6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135</v>
      </c>
      <c r="AU160" s="253" t="s">
        <v>88</v>
      </c>
      <c r="AV160" s="14" t="s">
        <v>88</v>
      </c>
      <c r="AW160" s="14" t="s">
        <v>33</v>
      </c>
      <c r="AX160" s="14" t="s">
        <v>78</v>
      </c>
      <c r="AY160" s="253" t="s">
        <v>126</v>
      </c>
    </row>
    <row r="161" spans="1:51" s="14" customFormat="1" ht="12">
      <c r="A161" s="14"/>
      <c r="B161" s="243"/>
      <c r="C161" s="244"/>
      <c r="D161" s="234" t="s">
        <v>135</v>
      </c>
      <c r="E161" s="245" t="s">
        <v>1</v>
      </c>
      <c r="F161" s="246" t="s">
        <v>170</v>
      </c>
      <c r="G161" s="244"/>
      <c r="H161" s="247">
        <v>0.4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135</v>
      </c>
      <c r="AU161" s="253" t="s">
        <v>88</v>
      </c>
      <c r="AV161" s="14" t="s">
        <v>88</v>
      </c>
      <c r="AW161" s="14" t="s">
        <v>33</v>
      </c>
      <c r="AX161" s="14" t="s">
        <v>78</v>
      </c>
      <c r="AY161" s="253" t="s">
        <v>126</v>
      </c>
    </row>
    <row r="162" spans="1:51" s="15" customFormat="1" ht="12">
      <c r="A162" s="15"/>
      <c r="B162" s="254"/>
      <c r="C162" s="255"/>
      <c r="D162" s="234" t="s">
        <v>135</v>
      </c>
      <c r="E162" s="256" t="s">
        <v>1</v>
      </c>
      <c r="F162" s="257" t="s">
        <v>143</v>
      </c>
      <c r="G162" s="255"/>
      <c r="H162" s="258">
        <v>43.5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4" t="s">
        <v>135</v>
      </c>
      <c r="AU162" s="264" t="s">
        <v>88</v>
      </c>
      <c r="AV162" s="15" t="s">
        <v>133</v>
      </c>
      <c r="AW162" s="15" t="s">
        <v>33</v>
      </c>
      <c r="AX162" s="15" t="s">
        <v>86</v>
      </c>
      <c r="AY162" s="264" t="s">
        <v>126</v>
      </c>
    </row>
    <row r="163" spans="1:65" s="2" customFormat="1" ht="24.15" customHeight="1">
      <c r="A163" s="39"/>
      <c r="B163" s="40"/>
      <c r="C163" s="219" t="s">
        <v>171</v>
      </c>
      <c r="D163" s="219" t="s">
        <v>128</v>
      </c>
      <c r="E163" s="220" t="s">
        <v>172</v>
      </c>
      <c r="F163" s="221" t="s">
        <v>173</v>
      </c>
      <c r="G163" s="222" t="s">
        <v>131</v>
      </c>
      <c r="H163" s="223">
        <v>217.5</v>
      </c>
      <c r="I163" s="224"/>
      <c r="J163" s="225">
        <f>ROUND(I163*H163,2)</f>
        <v>0</v>
      </c>
      <c r="K163" s="221" t="s">
        <v>132</v>
      </c>
      <c r="L163" s="45"/>
      <c r="M163" s="226" t="s">
        <v>1</v>
      </c>
      <c r="N163" s="227" t="s">
        <v>43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133</v>
      </c>
      <c r="AT163" s="230" t="s">
        <v>128</v>
      </c>
      <c r="AU163" s="230" t="s">
        <v>88</v>
      </c>
      <c r="AY163" s="18" t="s">
        <v>126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86</v>
      </c>
      <c r="BK163" s="231">
        <f>ROUND(I163*H163,2)</f>
        <v>0</v>
      </c>
      <c r="BL163" s="18" t="s">
        <v>133</v>
      </c>
      <c r="BM163" s="230" t="s">
        <v>174</v>
      </c>
    </row>
    <row r="164" spans="1:51" s="13" customFormat="1" ht="12">
      <c r="A164" s="13"/>
      <c r="B164" s="232"/>
      <c r="C164" s="233"/>
      <c r="D164" s="234" t="s">
        <v>135</v>
      </c>
      <c r="E164" s="235" t="s">
        <v>1</v>
      </c>
      <c r="F164" s="236" t="s">
        <v>175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135</v>
      </c>
      <c r="AU164" s="242" t="s">
        <v>88</v>
      </c>
      <c r="AV164" s="13" t="s">
        <v>86</v>
      </c>
      <c r="AW164" s="13" t="s">
        <v>33</v>
      </c>
      <c r="AX164" s="13" t="s">
        <v>78</v>
      </c>
      <c r="AY164" s="242" t="s">
        <v>126</v>
      </c>
    </row>
    <row r="165" spans="1:51" s="14" customFormat="1" ht="12">
      <c r="A165" s="14"/>
      <c r="B165" s="243"/>
      <c r="C165" s="244"/>
      <c r="D165" s="234" t="s">
        <v>135</v>
      </c>
      <c r="E165" s="245" t="s">
        <v>1</v>
      </c>
      <c r="F165" s="246" t="s">
        <v>176</v>
      </c>
      <c r="G165" s="244"/>
      <c r="H165" s="247">
        <v>217.5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135</v>
      </c>
      <c r="AU165" s="253" t="s">
        <v>88</v>
      </c>
      <c r="AV165" s="14" t="s">
        <v>88</v>
      </c>
      <c r="AW165" s="14" t="s">
        <v>33</v>
      </c>
      <c r="AX165" s="14" t="s">
        <v>86</v>
      </c>
      <c r="AY165" s="253" t="s">
        <v>126</v>
      </c>
    </row>
    <row r="166" spans="1:65" s="2" customFormat="1" ht="14.4" customHeight="1">
      <c r="A166" s="39"/>
      <c r="B166" s="40"/>
      <c r="C166" s="219" t="s">
        <v>177</v>
      </c>
      <c r="D166" s="219" t="s">
        <v>128</v>
      </c>
      <c r="E166" s="220" t="s">
        <v>178</v>
      </c>
      <c r="F166" s="221" t="s">
        <v>179</v>
      </c>
      <c r="G166" s="222" t="s">
        <v>131</v>
      </c>
      <c r="H166" s="223">
        <v>37.5</v>
      </c>
      <c r="I166" s="224"/>
      <c r="J166" s="225">
        <f>ROUND(I166*H166,2)</f>
        <v>0</v>
      </c>
      <c r="K166" s="221" t="s">
        <v>132</v>
      </c>
      <c r="L166" s="45"/>
      <c r="M166" s="226" t="s">
        <v>1</v>
      </c>
      <c r="N166" s="227" t="s">
        <v>43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133</v>
      </c>
      <c r="AT166" s="230" t="s">
        <v>128</v>
      </c>
      <c r="AU166" s="230" t="s">
        <v>88</v>
      </c>
      <c r="AY166" s="18" t="s">
        <v>126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86</v>
      </c>
      <c r="BK166" s="231">
        <f>ROUND(I166*H166,2)</f>
        <v>0</v>
      </c>
      <c r="BL166" s="18" t="s">
        <v>133</v>
      </c>
      <c r="BM166" s="230" t="s">
        <v>180</v>
      </c>
    </row>
    <row r="167" spans="1:51" s="13" customFormat="1" ht="12">
      <c r="A167" s="13"/>
      <c r="B167" s="232"/>
      <c r="C167" s="233"/>
      <c r="D167" s="234" t="s">
        <v>135</v>
      </c>
      <c r="E167" s="235" t="s">
        <v>1</v>
      </c>
      <c r="F167" s="236" t="s">
        <v>165</v>
      </c>
      <c r="G167" s="233"/>
      <c r="H167" s="235" t="s">
        <v>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135</v>
      </c>
      <c r="AU167" s="242" t="s">
        <v>88</v>
      </c>
      <c r="AV167" s="13" t="s">
        <v>86</v>
      </c>
      <c r="AW167" s="13" t="s">
        <v>33</v>
      </c>
      <c r="AX167" s="13" t="s">
        <v>78</v>
      </c>
      <c r="AY167" s="242" t="s">
        <v>126</v>
      </c>
    </row>
    <row r="168" spans="1:51" s="13" customFormat="1" ht="12">
      <c r="A168" s="13"/>
      <c r="B168" s="232"/>
      <c r="C168" s="233"/>
      <c r="D168" s="234" t="s">
        <v>135</v>
      </c>
      <c r="E168" s="235" t="s">
        <v>1</v>
      </c>
      <c r="F168" s="236" t="s">
        <v>181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135</v>
      </c>
      <c r="AU168" s="242" t="s">
        <v>88</v>
      </c>
      <c r="AV168" s="13" t="s">
        <v>86</v>
      </c>
      <c r="AW168" s="13" t="s">
        <v>33</v>
      </c>
      <c r="AX168" s="13" t="s">
        <v>78</v>
      </c>
      <c r="AY168" s="242" t="s">
        <v>126</v>
      </c>
    </row>
    <row r="169" spans="1:51" s="14" customFormat="1" ht="12">
      <c r="A169" s="14"/>
      <c r="B169" s="243"/>
      <c r="C169" s="244"/>
      <c r="D169" s="234" t="s">
        <v>135</v>
      </c>
      <c r="E169" s="245" t="s">
        <v>1</v>
      </c>
      <c r="F169" s="246" t="s">
        <v>167</v>
      </c>
      <c r="G169" s="244"/>
      <c r="H169" s="247">
        <v>37.5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135</v>
      </c>
      <c r="AU169" s="253" t="s">
        <v>88</v>
      </c>
      <c r="AV169" s="14" t="s">
        <v>88</v>
      </c>
      <c r="AW169" s="14" t="s">
        <v>33</v>
      </c>
      <c r="AX169" s="14" t="s">
        <v>86</v>
      </c>
      <c r="AY169" s="253" t="s">
        <v>126</v>
      </c>
    </row>
    <row r="170" spans="1:65" s="2" customFormat="1" ht="24.15" customHeight="1">
      <c r="A170" s="39"/>
      <c r="B170" s="40"/>
      <c r="C170" s="219" t="s">
        <v>182</v>
      </c>
      <c r="D170" s="219" t="s">
        <v>128</v>
      </c>
      <c r="E170" s="220" t="s">
        <v>183</v>
      </c>
      <c r="F170" s="221" t="s">
        <v>184</v>
      </c>
      <c r="G170" s="222" t="s">
        <v>131</v>
      </c>
      <c r="H170" s="223">
        <v>187.5</v>
      </c>
      <c r="I170" s="224"/>
      <c r="J170" s="225">
        <f>ROUND(I170*H170,2)</f>
        <v>0</v>
      </c>
      <c r="K170" s="221" t="s">
        <v>132</v>
      </c>
      <c r="L170" s="45"/>
      <c r="M170" s="226" t="s">
        <v>1</v>
      </c>
      <c r="N170" s="227" t="s">
        <v>43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133</v>
      </c>
      <c r="AT170" s="230" t="s">
        <v>128</v>
      </c>
      <c r="AU170" s="230" t="s">
        <v>88</v>
      </c>
      <c r="AY170" s="18" t="s">
        <v>126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86</v>
      </c>
      <c r="BK170" s="231">
        <f>ROUND(I170*H170,2)</f>
        <v>0</v>
      </c>
      <c r="BL170" s="18" t="s">
        <v>133</v>
      </c>
      <c r="BM170" s="230" t="s">
        <v>185</v>
      </c>
    </row>
    <row r="171" spans="1:51" s="13" customFormat="1" ht="12">
      <c r="A171" s="13"/>
      <c r="B171" s="232"/>
      <c r="C171" s="233"/>
      <c r="D171" s="234" t="s">
        <v>135</v>
      </c>
      <c r="E171" s="235" t="s">
        <v>1</v>
      </c>
      <c r="F171" s="236" t="s">
        <v>175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135</v>
      </c>
      <c r="AU171" s="242" t="s">
        <v>88</v>
      </c>
      <c r="AV171" s="13" t="s">
        <v>86</v>
      </c>
      <c r="AW171" s="13" t="s">
        <v>33</v>
      </c>
      <c r="AX171" s="13" t="s">
        <v>78</v>
      </c>
      <c r="AY171" s="242" t="s">
        <v>126</v>
      </c>
    </row>
    <row r="172" spans="1:51" s="14" customFormat="1" ht="12">
      <c r="A172" s="14"/>
      <c r="B172" s="243"/>
      <c r="C172" s="244"/>
      <c r="D172" s="234" t="s">
        <v>135</v>
      </c>
      <c r="E172" s="245" t="s">
        <v>1</v>
      </c>
      <c r="F172" s="246" t="s">
        <v>186</v>
      </c>
      <c r="G172" s="244"/>
      <c r="H172" s="247">
        <v>187.5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135</v>
      </c>
      <c r="AU172" s="253" t="s">
        <v>88</v>
      </c>
      <c r="AV172" s="14" t="s">
        <v>88</v>
      </c>
      <c r="AW172" s="14" t="s">
        <v>33</v>
      </c>
      <c r="AX172" s="14" t="s">
        <v>86</v>
      </c>
      <c r="AY172" s="253" t="s">
        <v>126</v>
      </c>
    </row>
    <row r="173" spans="1:65" s="2" customFormat="1" ht="14.4" customHeight="1">
      <c r="A173" s="39"/>
      <c r="B173" s="40"/>
      <c r="C173" s="219" t="s">
        <v>187</v>
      </c>
      <c r="D173" s="219" t="s">
        <v>128</v>
      </c>
      <c r="E173" s="220" t="s">
        <v>188</v>
      </c>
      <c r="F173" s="221" t="s">
        <v>189</v>
      </c>
      <c r="G173" s="222" t="s">
        <v>131</v>
      </c>
      <c r="H173" s="223">
        <v>81</v>
      </c>
      <c r="I173" s="224"/>
      <c r="J173" s="225">
        <f>ROUND(I173*H173,2)</f>
        <v>0</v>
      </c>
      <c r="K173" s="221" t="s">
        <v>132</v>
      </c>
      <c r="L173" s="45"/>
      <c r="M173" s="226" t="s">
        <v>1</v>
      </c>
      <c r="N173" s="227" t="s">
        <v>43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133</v>
      </c>
      <c r="AT173" s="230" t="s">
        <v>128</v>
      </c>
      <c r="AU173" s="230" t="s">
        <v>88</v>
      </c>
      <c r="AY173" s="18" t="s">
        <v>126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86</v>
      </c>
      <c r="BK173" s="231">
        <f>ROUND(I173*H173,2)</f>
        <v>0</v>
      </c>
      <c r="BL173" s="18" t="s">
        <v>133</v>
      </c>
      <c r="BM173" s="230" t="s">
        <v>190</v>
      </c>
    </row>
    <row r="174" spans="1:51" s="13" customFormat="1" ht="12">
      <c r="A174" s="13"/>
      <c r="B174" s="232"/>
      <c r="C174" s="233"/>
      <c r="D174" s="234" t="s">
        <v>135</v>
      </c>
      <c r="E174" s="235" t="s">
        <v>1</v>
      </c>
      <c r="F174" s="236" t="s">
        <v>191</v>
      </c>
      <c r="G174" s="233"/>
      <c r="H174" s="235" t="s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135</v>
      </c>
      <c r="AU174" s="242" t="s">
        <v>88</v>
      </c>
      <c r="AV174" s="13" t="s">
        <v>86</v>
      </c>
      <c r="AW174" s="13" t="s">
        <v>33</v>
      </c>
      <c r="AX174" s="13" t="s">
        <v>78</v>
      </c>
      <c r="AY174" s="242" t="s">
        <v>126</v>
      </c>
    </row>
    <row r="175" spans="1:51" s="14" customFormat="1" ht="12">
      <c r="A175" s="14"/>
      <c r="B175" s="243"/>
      <c r="C175" s="244"/>
      <c r="D175" s="234" t="s">
        <v>135</v>
      </c>
      <c r="E175" s="245" t="s">
        <v>1</v>
      </c>
      <c r="F175" s="246" t="s">
        <v>192</v>
      </c>
      <c r="G175" s="244"/>
      <c r="H175" s="247">
        <v>81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135</v>
      </c>
      <c r="AU175" s="253" t="s">
        <v>88</v>
      </c>
      <c r="AV175" s="14" t="s">
        <v>88</v>
      </c>
      <c r="AW175" s="14" t="s">
        <v>33</v>
      </c>
      <c r="AX175" s="14" t="s">
        <v>86</v>
      </c>
      <c r="AY175" s="253" t="s">
        <v>126</v>
      </c>
    </row>
    <row r="176" spans="1:65" s="2" customFormat="1" ht="14.4" customHeight="1">
      <c r="A176" s="39"/>
      <c r="B176" s="40"/>
      <c r="C176" s="219" t="s">
        <v>193</v>
      </c>
      <c r="D176" s="219" t="s">
        <v>128</v>
      </c>
      <c r="E176" s="220" t="s">
        <v>194</v>
      </c>
      <c r="F176" s="221" t="s">
        <v>195</v>
      </c>
      <c r="G176" s="222" t="s">
        <v>196</v>
      </c>
      <c r="H176" s="223">
        <v>137.7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43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133</v>
      </c>
      <c r="AT176" s="230" t="s">
        <v>128</v>
      </c>
      <c r="AU176" s="230" t="s">
        <v>88</v>
      </c>
      <c r="AY176" s="18" t="s">
        <v>126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86</v>
      </c>
      <c r="BK176" s="231">
        <f>ROUND(I176*H176,2)</f>
        <v>0</v>
      </c>
      <c r="BL176" s="18" t="s">
        <v>133</v>
      </c>
      <c r="BM176" s="230" t="s">
        <v>197</v>
      </c>
    </row>
    <row r="177" spans="1:51" s="13" customFormat="1" ht="12">
      <c r="A177" s="13"/>
      <c r="B177" s="232"/>
      <c r="C177" s="233"/>
      <c r="D177" s="234" t="s">
        <v>135</v>
      </c>
      <c r="E177" s="235" t="s">
        <v>1</v>
      </c>
      <c r="F177" s="236" t="s">
        <v>198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135</v>
      </c>
      <c r="AU177" s="242" t="s">
        <v>88</v>
      </c>
      <c r="AV177" s="13" t="s">
        <v>86</v>
      </c>
      <c r="AW177" s="13" t="s">
        <v>33</v>
      </c>
      <c r="AX177" s="13" t="s">
        <v>78</v>
      </c>
      <c r="AY177" s="242" t="s">
        <v>126</v>
      </c>
    </row>
    <row r="178" spans="1:51" s="14" customFormat="1" ht="12">
      <c r="A178" s="14"/>
      <c r="B178" s="243"/>
      <c r="C178" s="244"/>
      <c r="D178" s="234" t="s">
        <v>135</v>
      </c>
      <c r="E178" s="245" t="s">
        <v>1</v>
      </c>
      <c r="F178" s="246" t="s">
        <v>199</v>
      </c>
      <c r="G178" s="244"/>
      <c r="H178" s="247">
        <v>137.7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135</v>
      </c>
      <c r="AU178" s="253" t="s">
        <v>88</v>
      </c>
      <c r="AV178" s="14" t="s">
        <v>88</v>
      </c>
      <c r="AW178" s="14" t="s">
        <v>33</v>
      </c>
      <c r="AX178" s="14" t="s">
        <v>86</v>
      </c>
      <c r="AY178" s="253" t="s">
        <v>126</v>
      </c>
    </row>
    <row r="179" spans="1:65" s="2" customFormat="1" ht="14.4" customHeight="1">
      <c r="A179" s="39"/>
      <c r="B179" s="40"/>
      <c r="C179" s="219" t="s">
        <v>200</v>
      </c>
      <c r="D179" s="219" t="s">
        <v>128</v>
      </c>
      <c r="E179" s="220" t="s">
        <v>201</v>
      </c>
      <c r="F179" s="221" t="s">
        <v>202</v>
      </c>
      <c r="G179" s="222" t="s">
        <v>203</v>
      </c>
      <c r="H179" s="223">
        <v>30</v>
      </c>
      <c r="I179" s="224"/>
      <c r="J179" s="225">
        <f>ROUND(I179*H179,2)</f>
        <v>0</v>
      </c>
      <c r="K179" s="221" t="s">
        <v>132</v>
      </c>
      <c r="L179" s="45"/>
      <c r="M179" s="226" t="s">
        <v>1</v>
      </c>
      <c r="N179" s="227" t="s">
        <v>43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133</v>
      </c>
      <c r="AT179" s="230" t="s">
        <v>128</v>
      </c>
      <c r="AU179" s="230" t="s">
        <v>88</v>
      </c>
      <c r="AY179" s="18" t="s">
        <v>126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86</v>
      </c>
      <c r="BK179" s="231">
        <f>ROUND(I179*H179,2)</f>
        <v>0</v>
      </c>
      <c r="BL179" s="18" t="s">
        <v>133</v>
      </c>
      <c r="BM179" s="230" t="s">
        <v>204</v>
      </c>
    </row>
    <row r="180" spans="1:51" s="13" customFormat="1" ht="12">
      <c r="A180" s="13"/>
      <c r="B180" s="232"/>
      <c r="C180" s="233"/>
      <c r="D180" s="234" t="s">
        <v>135</v>
      </c>
      <c r="E180" s="235" t="s">
        <v>1</v>
      </c>
      <c r="F180" s="236" t="s">
        <v>205</v>
      </c>
      <c r="G180" s="233"/>
      <c r="H180" s="235" t="s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135</v>
      </c>
      <c r="AU180" s="242" t="s">
        <v>88</v>
      </c>
      <c r="AV180" s="13" t="s">
        <v>86</v>
      </c>
      <c r="AW180" s="13" t="s">
        <v>33</v>
      </c>
      <c r="AX180" s="13" t="s">
        <v>78</v>
      </c>
      <c r="AY180" s="242" t="s">
        <v>126</v>
      </c>
    </row>
    <row r="181" spans="1:51" s="13" customFormat="1" ht="12">
      <c r="A181" s="13"/>
      <c r="B181" s="232"/>
      <c r="C181" s="233"/>
      <c r="D181" s="234" t="s">
        <v>135</v>
      </c>
      <c r="E181" s="235" t="s">
        <v>1</v>
      </c>
      <c r="F181" s="236" t="s">
        <v>206</v>
      </c>
      <c r="G181" s="233"/>
      <c r="H181" s="235" t="s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135</v>
      </c>
      <c r="AU181" s="242" t="s">
        <v>88</v>
      </c>
      <c r="AV181" s="13" t="s">
        <v>86</v>
      </c>
      <c r="AW181" s="13" t="s">
        <v>33</v>
      </c>
      <c r="AX181" s="13" t="s">
        <v>78</v>
      </c>
      <c r="AY181" s="242" t="s">
        <v>126</v>
      </c>
    </row>
    <row r="182" spans="1:51" s="13" customFormat="1" ht="12">
      <c r="A182" s="13"/>
      <c r="B182" s="232"/>
      <c r="C182" s="233"/>
      <c r="D182" s="234" t="s">
        <v>135</v>
      </c>
      <c r="E182" s="235" t="s">
        <v>1</v>
      </c>
      <c r="F182" s="236" t="s">
        <v>138</v>
      </c>
      <c r="G182" s="233"/>
      <c r="H182" s="235" t="s">
        <v>1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135</v>
      </c>
      <c r="AU182" s="242" t="s">
        <v>88</v>
      </c>
      <c r="AV182" s="13" t="s">
        <v>86</v>
      </c>
      <c r="AW182" s="13" t="s">
        <v>33</v>
      </c>
      <c r="AX182" s="13" t="s">
        <v>78</v>
      </c>
      <c r="AY182" s="242" t="s">
        <v>126</v>
      </c>
    </row>
    <row r="183" spans="1:51" s="14" customFormat="1" ht="12">
      <c r="A183" s="14"/>
      <c r="B183" s="243"/>
      <c r="C183" s="244"/>
      <c r="D183" s="234" t="s">
        <v>135</v>
      </c>
      <c r="E183" s="245" t="s">
        <v>1</v>
      </c>
      <c r="F183" s="246" t="s">
        <v>207</v>
      </c>
      <c r="G183" s="244"/>
      <c r="H183" s="247">
        <v>30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135</v>
      </c>
      <c r="AU183" s="253" t="s">
        <v>88</v>
      </c>
      <c r="AV183" s="14" t="s">
        <v>88</v>
      </c>
      <c r="AW183" s="14" t="s">
        <v>33</v>
      </c>
      <c r="AX183" s="14" t="s">
        <v>86</v>
      </c>
      <c r="AY183" s="253" t="s">
        <v>126</v>
      </c>
    </row>
    <row r="184" spans="1:65" s="2" customFormat="1" ht="14.4" customHeight="1">
      <c r="A184" s="39"/>
      <c r="B184" s="40"/>
      <c r="C184" s="219" t="s">
        <v>208</v>
      </c>
      <c r="D184" s="219" t="s">
        <v>128</v>
      </c>
      <c r="E184" s="220" t="s">
        <v>209</v>
      </c>
      <c r="F184" s="221" t="s">
        <v>210</v>
      </c>
      <c r="G184" s="222" t="s">
        <v>203</v>
      </c>
      <c r="H184" s="223">
        <v>121</v>
      </c>
      <c r="I184" s="224"/>
      <c r="J184" s="225">
        <f>ROUND(I184*H184,2)</f>
        <v>0</v>
      </c>
      <c r="K184" s="221" t="s">
        <v>132</v>
      </c>
      <c r="L184" s="45"/>
      <c r="M184" s="226" t="s">
        <v>1</v>
      </c>
      <c r="N184" s="227" t="s">
        <v>43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133</v>
      </c>
      <c r="AT184" s="230" t="s">
        <v>128</v>
      </c>
      <c r="AU184" s="230" t="s">
        <v>88</v>
      </c>
      <c r="AY184" s="18" t="s">
        <v>126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86</v>
      </c>
      <c r="BK184" s="231">
        <f>ROUND(I184*H184,2)</f>
        <v>0</v>
      </c>
      <c r="BL184" s="18" t="s">
        <v>133</v>
      </c>
      <c r="BM184" s="230" t="s">
        <v>211</v>
      </c>
    </row>
    <row r="185" spans="1:51" s="14" customFormat="1" ht="12">
      <c r="A185" s="14"/>
      <c r="B185" s="243"/>
      <c r="C185" s="244"/>
      <c r="D185" s="234" t="s">
        <v>135</v>
      </c>
      <c r="E185" s="245" t="s">
        <v>1</v>
      </c>
      <c r="F185" s="246" t="s">
        <v>212</v>
      </c>
      <c r="G185" s="244"/>
      <c r="H185" s="247">
        <v>121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135</v>
      </c>
      <c r="AU185" s="253" t="s">
        <v>88</v>
      </c>
      <c r="AV185" s="14" t="s">
        <v>88</v>
      </c>
      <c r="AW185" s="14" t="s">
        <v>33</v>
      </c>
      <c r="AX185" s="14" t="s">
        <v>86</v>
      </c>
      <c r="AY185" s="253" t="s">
        <v>126</v>
      </c>
    </row>
    <row r="186" spans="1:65" s="2" customFormat="1" ht="14.4" customHeight="1">
      <c r="A186" s="39"/>
      <c r="B186" s="40"/>
      <c r="C186" s="219" t="s">
        <v>213</v>
      </c>
      <c r="D186" s="219" t="s">
        <v>128</v>
      </c>
      <c r="E186" s="220" t="s">
        <v>214</v>
      </c>
      <c r="F186" s="221" t="s">
        <v>215</v>
      </c>
      <c r="G186" s="222" t="s">
        <v>203</v>
      </c>
      <c r="H186" s="223">
        <v>30</v>
      </c>
      <c r="I186" s="224"/>
      <c r="J186" s="225">
        <f>ROUND(I186*H186,2)</f>
        <v>0</v>
      </c>
      <c r="K186" s="221" t="s">
        <v>132</v>
      </c>
      <c r="L186" s="45"/>
      <c r="M186" s="226" t="s">
        <v>1</v>
      </c>
      <c r="N186" s="227" t="s">
        <v>43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133</v>
      </c>
      <c r="AT186" s="230" t="s">
        <v>128</v>
      </c>
      <c r="AU186" s="230" t="s">
        <v>88</v>
      </c>
      <c r="AY186" s="18" t="s">
        <v>126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86</v>
      </c>
      <c r="BK186" s="231">
        <f>ROUND(I186*H186,2)</f>
        <v>0</v>
      </c>
      <c r="BL186" s="18" t="s">
        <v>133</v>
      </c>
      <c r="BM186" s="230" t="s">
        <v>216</v>
      </c>
    </row>
    <row r="187" spans="1:51" s="13" customFormat="1" ht="12">
      <c r="A187" s="13"/>
      <c r="B187" s="232"/>
      <c r="C187" s="233"/>
      <c r="D187" s="234" t="s">
        <v>135</v>
      </c>
      <c r="E187" s="235" t="s">
        <v>1</v>
      </c>
      <c r="F187" s="236" t="s">
        <v>206</v>
      </c>
      <c r="G187" s="233"/>
      <c r="H187" s="235" t="s">
        <v>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135</v>
      </c>
      <c r="AU187" s="242" t="s">
        <v>88</v>
      </c>
      <c r="AV187" s="13" t="s">
        <v>86</v>
      </c>
      <c r="AW187" s="13" t="s">
        <v>33</v>
      </c>
      <c r="AX187" s="13" t="s">
        <v>78</v>
      </c>
      <c r="AY187" s="242" t="s">
        <v>126</v>
      </c>
    </row>
    <row r="188" spans="1:51" s="13" customFormat="1" ht="12">
      <c r="A188" s="13"/>
      <c r="B188" s="232"/>
      <c r="C188" s="233"/>
      <c r="D188" s="234" t="s">
        <v>135</v>
      </c>
      <c r="E188" s="235" t="s">
        <v>1</v>
      </c>
      <c r="F188" s="236" t="s">
        <v>217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135</v>
      </c>
      <c r="AU188" s="242" t="s">
        <v>88</v>
      </c>
      <c r="AV188" s="13" t="s">
        <v>86</v>
      </c>
      <c r="AW188" s="13" t="s">
        <v>33</v>
      </c>
      <c r="AX188" s="13" t="s">
        <v>78</v>
      </c>
      <c r="AY188" s="242" t="s">
        <v>126</v>
      </c>
    </row>
    <row r="189" spans="1:51" s="14" customFormat="1" ht="12">
      <c r="A189" s="14"/>
      <c r="B189" s="243"/>
      <c r="C189" s="244"/>
      <c r="D189" s="234" t="s">
        <v>135</v>
      </c>
      <c r="E189" s="245" t="s">
        <v>1</v>
      </c>
      <c r="F189" s="246" t="s">
        <v>207</v>
      </c>
      <c r="G189" s="244"/>
      <c r="H189" s="247">
        <v>30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135</v>
      </c>
      <c r="AU189" s="253" t="s">
        <v>88</v>
      </c>
      <c r="AV189" s="14" t="s">
        <v>88</v>
      </c>
      <c r="AW189" s="14" t="s">
        <v>33</v>
      </c>
      <c r="AX189" s="14" t="s">
        <v>86</v>
      </c>
      <c r="AY189" s="253" t="s">
        <v>126</v>
      </c>
    </row>
    <row r="190" spans="1:65" s="2" customFormat="1" ht="14.4" customHeight="1">
      <c r="A190" s="39"/>
      <c r="B190" s="40"/>
      <c r="C190" s="265" t="s">
        <v>218</v>
      </c>
      <c r="D190" s="265" t="s">
        <v>219</v>
      </c>
      <c r="E190" s="266" t="s">
        <v>220</v>
      </c>
      <c r="F190" s="267" t="s">
        <v>221</v>
      </c>
      <c r="G190" s="268" t="s">
        <v>196</v>
      </c>
      <c r="H190" s="269">
        <v>4.5</v>
      </c>
      <c r="I190" s="270"/>
      <c r="J190" s="271">
        <f>ROUND(I190*H190,2)</f>
        <v>0</v>
      </c>
      <c r="K190" s="267" t="s">
        <v>132</v>
      </c>
      <c r="L190" s="272"/>
      <c r="M190" s="273" t="s">
        <v>1</v>
      </c>
      <c r="N190" s="274" t="s">
        <v>43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182</v>
      </c>
      <c r="AT190" s="230" t="s">
        <v>219</v>
      </c>
      <c r="AU190" s="230" t="s">
        <v>88</v>
      </c>
      <c r="AY190" s="18" t="s">
        <v>126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86</v>
      </c>
      <c r="BK190" s="231">
        <f>ROUND(I190*H190,2)</f>
        <v>0</v>
      </c>
      <c r="BL190" s="18" t="s">
        <v>133</v>
      </c>
      <c r="BM190" s="230" t="s">
        <v>222</v>
      </c>
    </row>
    <row r="191" spans="1:51" s="13" customFormat="1" ht="12">
      <c r="A191" s="13"/>
      <c r="B191" s="232"/>
      <c r="C191" s="233"/>
      <c r="D191" s="234" t="s">
        <v>135</v>
      </c>
      <c r="E191" s="235" t="s">
        <v>1</v>
      </c>
      <c r="F191" s="236" t="s">
        <v>223</v>
      </c>
      <c r="G191" s="233"/>
      <c r="H191" s="235" t="s">
        <v>1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135</v>
      </c>
      <c r="AU191" s="242" t="s">
        <v>88</v>
      </c>
      <c r="AV191" s="13" t="s">
        <v>86</v>
      </c>
      <c r="AW191" s="13" t="s">
        <v>33</v>
      </c>
      <c r="AX191" s="13" t="s">
        <v>78</v>
      </c>
      <c r="AY191" s="242" t="s">
        <v>126</v>
      </c>
    </row>
    <row r="192" spans="1:51" s="14" customFormat="1" ht="12">
      <c r="A192" s="14"/>
      <c r="B192" s="243"/>
      <c r="C192" s="244"/>
      <c r="D192" s="234" t="s">
        <v>135</v>
      </c>
      <c r="E192" s="245" t="s">
        <v>1</v>
      </c>
      <c r="F192" s="246" t="s">
        <v>224</v>
      </c>
      <c r="G192" s="244"/>
      <c r="H192" s="247">
        <v>4.5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135</v>
      </c>
      <c r="AU192" s="253" t="s">
        <v>88</v>
      </c>
      <c r="AV192" s="14" t="s">
        <v>88</v>
      </c>
      <c r="AW192" s="14" t="s">
        <v>33</v>
      </c>
      <c r="AX192" s="14" t="s">
        <v>86</v>
      </c>
      <c r="AY192" s="253" t="s">
        <v>126</v>
      </c>
    </row>
    <row r="193" spans="1:65" s="2" customFormat="1" ht="14.4" customHeight="1">
      <c r="A193" s="39"/>
      <c r="B193" s="40"/>
      <c r="C193" s="219" t="s">
        <v>8</v>
      </c>
      <c r="D193" s="219" t="s">
        <v>128</v>
      </c>
      <c r="E193" s="220" t="s">
        <v>225</v>
      </c>
      <c r="F193" s="221" t="s">
        <v>226</v>
      </c>
      <c r="G193" s="222" t="s">
        <v>203</v>
      </c>
      <c r="H193" s="223">
        <v>30</v>
      </c>
      <c r="I193" s="224"/>
      <c r="J193" s="225">
        <f>ROUND(I193*H193,2)</f>
        <v>0</v>
      </c>
      <c r="K193" s="221" t="s">
        <v>132</v>
      </c>
      <c r="L193" s="45"/>
      <c r="M193" s="226" t="s">
        <v>1</v>
      </c>
      <c r="N193" s="227" t="s">
        <v>43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133</v>
      </c>
      <c r="AT193" s="230" t="s">
        <v>128</v>
      </c>
      <c r="AU193" s="230" t="s">
        <v>88</v>
      </c>
      <c r="AY193" s="18" t="s">
        <v>126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86</v>
      </c>
      <c r="BK193" s="231">
        <f>ROUND(I193*H193,2)</f>
        <v>0</v>
      </c>
      <c r="BL193" s="18" t="s">
        <v>133</v>
      </c>
      <c r="BM193" s="230" t="s">
        <v>227</v>
      </c>
    </row>
    <row r="194" spans="1:51" s="13" customFormat="1" ht="12">
      <c r="A194" s="13"/>
      <c r="B194" s="232"/>
      <c r="C194" s="233"/>
      <c r="D194" s="234" t="s">
        <v>135</v>
      </c>
      <c r="E194" s="235" t="s">
        <v>1</v>
      </c>
      <c r="F194" s="236" t="s">
        <v>206</v>
      </c>
      <c r="G194" s="233"/>
      <c r="H194" s="235" t="s">
        <v>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135</v>
      </c>
      <c r="AU194" s="242" t="s">
        <v>88</v>
      </c>
      <c r="AV194" s="13" t="s">
        <v>86</v>
      </c>
      <c r="AW194" s="13" t="s">
        <v>33</v>
      </c>
      <c r="AX194" s="13" t="s">
        <v>78</v>
      </c>
      <c r="AY194" s="242" t="s">
        <v>126</v>
      </c>
    </row>
    <row r="195" spans="1:51" s="13" customFormat="1" ht="12">
      <c r="A195" s="13"/>
      <c r="B195" s="232"/>
      <c r="C195" s="233"/>
      <c r="D195" s="234" t="s">
        <v>135</v>
      </c>
      <c r="E195" s="235" t="s">
        <v>1</v>
      </c>
      <c r="F195" s="236" t="s">
        <v>138</v>
      </c>
      <c r="G195" s="233"/>
      <c r="H195" s="235" t="s">
        <v>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135</v>
      </c>
      <c r="AU195" s="242" t="s">
        <v>88</v>
      </c>
      <c r="AV195" s="13" t="s">
        <v>86</v>
      </c>
      <c r="AW195" s="13" t="s">
        <v>33</v>
      </c>
      <c r="AX195" s="13" t="s">
        <v>78</v>
      </c>
      <c r="AY195" s="242" t="s">
        <v>126</v>
      </c>
    </row>
    <row r="196" spans="1:51" s="14" customFormat="1" ht="12">
      <c r="A196" s="14"/>
      <c r="B196" s="243"/>
      <c r="C196" s="244"/>
      <c r="D196" s="234" t="s">
        <v>135</v>
      </c>
      <c r="E196" s="245" t="s">
        <v>1</v>
      </c>
      <c r="F196" s="246" t="s">
        <v>207</v>
      </c>
      <c r="G196" s="244"/>
      <c r="H196" s="247">
        <v>30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135</v>
      </c>
      <c r="AU196" s="253" t="s">
        <v>88</v>
      </c>
      <c r="AV196" s="14" t="s">
        <v>88</v>
      </c>
      <c r="AW196" s="14" t="s">
        <v>33</v>
      </c>
      <c r="AX196" s="14" t="s">
        <v>86</v>
      </c>
      <c r="AY196" s="253" t="s">
        <v>126</v>
      </c>
    </row>
    <row r="197" spans="1:65" s="2" customFormat="1" ht="14.4" customHeight="1">
      <c r="A197" s="39"/>
      <c r="B197" s="40"/>
      <c r="C197" s="265" t="s">
        <v>228</v>
      </c>
      <c r="D197" s="265" t="s">
        <v>219</v>
      </c>
      <c r="E197" s="266" t="s">
        <v>229</v>
      </c>
      <c r="F197" s="267" t="s">
        <v>230</v>
      </c>
      <c r="G197" s="268" t="s">
        <v>231</v>
      </c>
      <c r="H197" s="269">
        <v>0.5</v>
      </c>
      <c r="I197" s="270"/>
      <c r="J197" s="271">
        <f>ROUND(I197*H197,2)</f>
        <v>0</v>
      </c>
      <c r="K197" s="267" t="s">
        <v>132</v>
      </c>
      <c r="L197" s="272"/>
      <c r="M197" s="273" t="s">
        <v>1</v>
      </c>
      <c r="N197" s="274" t="s">
        <v>43</v>
      </c>
      <c r="O197" s="92"/>
      <c r="P197" s="228">
        <f>O197*H197</f>
        <v>0</v>
      </c>
      <c r="Q197" s="228">
        <v>0.001</v>
      </c>
      <c r="R197" s="228">
        <f>Q197*H197</f>
        <v>0.0005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182</v>
      </c>
      <c r="AT197" s="230" t="s">
        <v>219</v>
      </c>
      <c r="AU197" s="230" t="s">
        <v>88</v>
      </c>
      <c r="AY197" s="18" t="s">
        <v>126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86</v>
      </c>
      <c r="BK197" s="231">
        <f>ROUND(I197*H197,2)</f>
        <v>0</v>
      </c>
      <c r="BL197" s="18" t="s">
        <v>133</v>
      </c>
      <c r="BM197" s="230" t="s">
        <v>232</v>
      </c>
    </row>
    <row r="198" spans="1:51" s="13" customFormat="1" ht="12">
      <c r="A198" s="13"/>
      <c r="B198" s="232"/>
      <c r="C198" s="233"/>
      <c r="D198" s="234" t="s">
        <v>135</v>
      </c>
      <c r="E198" s="235" t="s">
        <v>1</v>
      </c>
      <c r="F198" s="236" t="s">
        <v>233</v>
      </c>
      <c r="G198" s="233"/>
      <c r="H198" s="235" t="s">
        <v>1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135</v>
      </c>
      <c r="AU198" s="242" t="s">
        <v>88</v>
      </c>
      <c r="AV198" s="13" t="s">
        <v>86</v>
      </c>
      <c r="AW198" s="13" t="s">
        <v>33</v>
      </c>
      <c r="AX198" s="13" t="s">
        <v>78</v>
      </c>
      <c r="AY198" s="242" t="s">
        <v>126</v>
      </c>
    </row>
    <row r="199" spans="1:51" s="13" customFormat="1" ht="12">
      <c r="A199" s="13"/>
      <c r="B199" s="232"/>
      <c r="C199" s="233"/>
      <c r="D199" s="234" t="s">
        <v>135</v>
      </c>
      <c r="E199" s="235" t="s">
        <v>1</v>
      </c>
      <c r="F199" s="236" t="s">
        <v>234</v>
      </c>
      <c r="G199" s="233"/>
      <c r="H199" s="235" t="s">
        <v>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135</v>
      </c>
      <c r="AU199" s="242" t="s">
        <v>88</v>
      </c>
      <c r="AV199" s="13" t="s">
        <v>86</v>
      </c>
      <c r="AW199" s="13" t="s">
        <v>33</v>
      </c>
      <c r="AX199" s="13" t="s">
        <v>78</v>
      </c>
      <c r="AY199" s="242" t="s">
        <v>126</v>
      </c>
    </row>
    <row r="200" spans="1:51" s="14" customFormat="1" ht="12">
      <c r="A200" s="14"/>
      <c r="B200" s="243"/>
      <c r="C200" s="244"/>
      <c r="D200" s="234" t="s">
        <v>135</v>
      </c>
      <c r="E200" s="245" t="s">
        <v>1</v>
      </c>
      <c r="F200" s="246" t="s">
        <v>235</v>
      </c>
      <c r="G200" s="244"/>
      <c r="H200" s="247">
        <v>0.5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135</v>
      </c>
      <c r="AU200" s="253" t="s">
        <v>88</v>
      </c>
      <c r="AV200" s="14" t="s">
        <v>88</v>
      </c>
      <c r="AW200" s="14" t="s">
        <v>33</v>
      </c>
      <c r="AX200" s="14" t="s">
        <v>86</v>
      </c>
      <c r="AY200" s="253" t="s">
        <v>126</v>
      </c>
    </row>
    <row r="201" spans="1:65" s="2" customFormat="1" ht="14.4" customHeight="1">
      <c r="A201" s="39"/>
      <c r="B201" s="40"/>
      <c r="C201" s="219" t="s">
        <v>236</v>
      </c>
      <c r="D201" s="219" t="s">
        <v>128</v>
      </c>
      <c r="E201" s="220" t="s">
        <v>237</v>
      </c>
      <c r="F201" s="221" t="s">
        <v>238</v>
      </c>
      <c r="G201" s="222" t="s">
        <v>131</v>
      </c>
      <c r="H201" s="223">
        <v>0.3</v>
      </c>
      <c r="I201" s="224"/>
      <c r="J201" s="225">
        <f>ROUND(I201*H201,2)</f>
        <v>0</v>
      </c>
      <c r="K201" s="221" t="s">
        <v>132</v>
      </c>
      <c r="L201" s="45"/>
      <c r="M201" s="226" t="s">
        <v>1</v>
      </c>
      <c r="N201" s="227" t="s">
        <v>43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133</v>
      </c>
      <c r="AT201" s="230" t="s">
        <v>128</v>
      </c>
      <c r="AU201" s="230" t="s">
        <v>88</v>
      </c>
      <c r="AY201" s="18" t="s">
        <v>126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86</v>
      </c>
      <c r="BK201" s="231">
        <f>ROUND(I201*H201,2)</f>
        <v>0</v>
      </c>
      <c r="BL201" s="18" t="s">
        <v>133</v>
      </c>
      <c r="BM201" s="230" t="s">
        <v>239</v>
      </c>
    </row>
    <row r="202" spans="1:51" s="13" customFormat="1" ht="12">
      <c r="A202" s="13"/>
      <c r="B202" s="232"/>
      <c r="C202" s="233"/>
      <c r="D202" s="234" t="s">
        <v>135</v>
      </c>
      <c r="E202" s="235" t="s">
        <v>1</v>
      </c>
      <c r="F202" s="236" t="s">
        <v>240</v>
      </c>
      <c r="G202" s="233"/>
      <c r="H202" s="235" t="s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135</v>
      </c>
      <c r="AU202" s="242" t="s">
        <v>88</v>
      </c>
      <c r="AV202" s="13" t="s">
        <v>86</v>
      </c>
      <c r="AW202" s="13" t="s">
        <v>33</v>
      </c>
      <c r="AX202" s="13" t="s">
        <v>78</v>
      </c>
      <c r="AY202" s="242" t="s">
        <v>126</v>
      </c>
    </row>
    <row r="203" spans="1:51" s="14" customFormat="1" ht="12">
      <c r="A203" s="14"/>
      <c r="B203" s="243"/>
      <c r="C203" s="244"/>
      <c r="D203" s="234" t="s">
        <v>135</v>
      </c>
      <c r="E203" s="245" t="s">
        <v>1</v>
      </c>
      <c r="F203" s="246" t="s">
        <v>241</v>
      </c>
      <c r="G203" s="244"/>
      <c r="H203" s="247">
        <v>0.3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135</v>
      </c>
      <c r="AU203" s="253" t="s">
        <v>88</v>
      </c>
      <c r="AV203" s="14" t="s">
        <v>88</v>
      </c>
      <c r="AW203" s="14" t="s">
        <v>33</v>
      </c>
      <c r="AX203" s="14" t="s">
        <v>86</v>
      </c>
      <c r="AY203" s="253" t="s">
        <v>126</v>
      </c>
    </row>
    <row r="204" spans="1:65" s="2" customFormat="1" ht="14.4" customHeight="1">
      <c r="A204" s="39"/>
      <c r="B204" s="40"/>
      <c r="C204" s="219" t="s">
        <v>242</v>
      </c>
      <c r="D204" s="219" t="s">
        <v>128</v>
      </c>
      <c r="E204" s="220" t="s">
        <v>243</v>
      </c>
      <c r="F204" s="221" t="s">
        <v>244</v>
      </c>
      <c r="G204" s="222" t="s">
        <v>131</v>
      </c>
      <c r="H204" s="223">
        <v>0.3</v>
      </c>
      <c r="I204" s="224"/>
      <c r="J204" s="225">
        <f>ROUND(I204*H204,2)</f>
        <v>0</v>
      </c>
      <c r="K204" s="221" t="s">
        <v>132</v>
      </c>
      <c r="L204" s="45"/>
      <c r="M204" s="226" t="s">
        <v>1</v>
      </c>
      <c r="N204" s="227" t="s">
        <v>43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133</v>
      </c>
      <c r="AT204" s="230" t="s">
        <v>128</v>
      </c>
      <c r="AU204" s="230" t="s">
        <v>88</v>
      </c>
      <c r="AY204" s="18" t="s">
        <v>126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86</v>
      </c>
      <c r="BK204" s="231">
        <f>ROUND(I204*H204,2)</f>
        <v>0</v>
      </c>
      <c r="BL204" s="18" t="s">
        <v>133</v>
      </c>
      <c r="BM204" s="230" t="s">
        <v>245</v>
      </c>
    </row>
    <row r="205" spans="1:65" s="2" customFormat="1" ht="14.4" customHeight="1">
      <c r="A205" s="39"/>
      <c r="B205" s="40"/>
      <c r="C205" s="219" t="s">
        <v>246</v>
      </c>
      <c r="D205" s="219" t="s">
        <v>128</v>
      </c>
      <c r="E205" s="220" t="s">
        <v>247</v>
      </c>
      <c r="F205" s="221" t="s">
        <v>248</v>
      </c>
      <c r="G205" s="222" t="s">
        <v>131</v>
      </c>
      <c r="H205" s="223">
        <v>1.2</v>
      </c>
      <c r="I205" s="224"/>
      <c r="J205" s="225">
        <f>ROUND(I205*H205,2)</f>
        <v>0</v>
      </c>
      <c r="K205" s="221" t="s">
        <v>132</v>
      </c>
      <c r="L205" s="45"/>
      <c r="M205" s="226" t="s">
        <v>1</v>
      </c>
      <c r="N205" s="227" t="s">
        <v>43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133</v>
      </c>
      <c r="AT205" s="230" t="s">
        <v>128</v>
      </c>
      <c r="AU205" s="230" t="s">
        <v>88</v>
      </c>
      <c r="AY205" s="18" t="s">
        <v>126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86</v>
      </c>
      <c r="BK205" s="231">
        <f>ROUND(I205*H205,2)</f>
        <v>0</v>
      </c>
      <c r="BL205" s="18" t="s">
        <v>133</v>
      </c>
      <c r="BM205" s="230" t="s">
        <v>249</v>
      </c>
    </row>
    <row r="206" spans="1:51" s="13" customFormat="1" ht="12">
      <c r="A206" s="13"/>
      <c r="B206" s="232"/>
      <c r="C206" s="233"/>
      <c r="D206" s="234" t="s">
        <v>135</v>
      </c>
      <c r="E206" s="235" t="s">
        <v>1</v>
      </c>
      <c r="F206" s="236" t="s">
        <v>250</v>
      </c>
      <c r="G206" s="233"/>
      <c r="H206" s="235" t="s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135</v>
      </c>
      <c r="AU206" s="242" t="s">
        <v>88</v>
      </c>
      <c r="AV206" s="13" t="s">
        <v>86</v>
      </c>
      <c r="AW206" s="13" t="s">
        <v>33</v>
      </c>
      <c r="AX206" s="13" t="s">
        <v>78</v>
      </c>
      <c r="AY206" s="242" t="s">
        <v>126</v>
      </c>
    </row>
    <row r="207" spans="1:51" s="14" customFormat="1" ht="12">
      <c r="A207" s="14"/>
      <c r="B207" s="243"/>
      <c r="C207" s="244"/>
      <c r="D207" s="234" t="s">
        <v>135</v>
      </c>
      <c r="E207" s="245" t="s">
        <v>1</v>
      </c>
      <c r="F207" s="246" t="s">
        <v>251</v>
      </c>
      <c r="G207" s="244"/>
      <c r="H207" s="247">
        <v>1.2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135</v>
      </c>
      <c r="AU207" s="253" t="s">
        <v>88</v>
      </c>
      <c r="AV207" s="14" t="s">
        <v>88</v>
      </c>
      <c r="AW207" s="14" t="s">
        <v>33</v>
      </c>
      <c r="AX207" s="14" t="s">
        <v>86</v>
      </c>
      <c r="AY207" s="253" t="s">
        <v>126</v>
      </c>
    </row>
    <row r="208" spans="1:63" s="12" customFormat="1" ht="22.8" customHeight="1">
      <c r="A208" s="12"/>
      <c r="B208" s="203"/>
      <c r="C208" s="204"/>
      <c r="D208" s="205" t="s">
        <v>77</v>
      </c>
      <c r="E208" s="217" t="s">
        <v>200</v>
      </c>
      <c r="F208" s="217" t="s">
        <v>252</v>
      </c>
      <c r="G208" s="204"/>
      <c r="H208" s="204"/>
      <c r="I208" s="207"/>
      <c r="J208" s="218">
        <f>BK208</f>
        <v>0</v>
      </c>
      <c r="K208" s="204"/>
      <c r="L208" s="209"/>
      <c r="M208" s="210"/>
      <c r="N208" s="211"/>
      <c r="O208" s="211"/>
      <c r="P208" s="212">
        <f>SUM(P209:P229)</f>
        <v>0</v>
      </c>
      <c r="Q208" s="211"/>
      <c r="R208" s="212">
        <f>SUM(R209:R229)</f>
        <v>0</v>
      </c>
      <c r="S208" s="211"/>
      <c r="T208" s="213">
        <f>SUM(T209:T229)</f>
        <v>3.28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4" t="s">
        <v>86</v>
      </c>
      <c r="AT208" s="215" t="s">
        <v>77</v>
      </c>
      <c r="AU208" s="215" t="s">
        <v>86</v>
      </c>
      <c r="AY208" s="214" t="s">
        <v>126</v>
      </c>
      <c r="BK208" s="216">
        <f>SUM(BK209:BK229)</f>
        <v>0</v>
      </c>
    </row>
    <row r="209" spans="1:65" s="2" customFormat="1" ht="24.15" customHeight="1">
      <c r="A209" s="39"/>
      <c r="B209" s="40"/>
      <c r="C209" s="219" t="s">
        <v>253</v>
      </c>
      <c r="D209" s="219" t="s">
        <v>128</v>
      </c>
      <c r="E209" s="220" t="s">
        <v>254</v>
      </c>
      <c r="F209" s="221" t="s">
        <v>255</v>
      </c>
      <c r="G209" s="222" t="s">
        <v>203</v>
      </c>
      <c r="H209" s="223">
        <v>15</v>
      </c>
      <c r="I209" s="224"/>
      <c r="J209" s="225">
        <f>ROUND(I209*H209,2)</f>
        <v>0</v>
      </c>
      <c r="K209" s="221" t="s">
        <v>132</v>
      </c>
      <c r="L209" s="45"/>
      <c r="M209" s="226" t="s">
        <v>1</v>
      </c>
      <c r="N209" s="227" t="s">
        <v>43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133</v>
      </c>
      <c r="AT209" s="230" t="s">
        <v>128</v>
      </c>
      <c r="AU209" s="230" t="s">
        <v>88</v>
      </c>
      <c r="AY209" s="18" t="s">
        <v>126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86</v>
      </c>
      <c r="BK209" s="231">
        <f>ROUND(I209*H209,2)</f>
        <v>0</v>
      </c>
      <c r="BL209" s="18" t="s">
        <v>133</v>
      </c>
      <c r="BM209" s="230" t="s">
        <v>256</v>
      </c>
    </row>
    <row r="210" spans="1:65" s="2" customFormat="1" ht="14.4" customHeight="1">
      <c r="A210" s="39"/>
      <c r="B210" s="40"/>
      <c r="C210" s="219" t="s">
        <v>7</v>
      </c>
      <c r="D210" s="219" t="s">
        <v>128</v>
      </c>
      <c r="E210" s="220" t="s">
        <v>257</v>
      </c>
      <c r="F210" s="221" t="s">
        <v>258</v>
      </c>
      <c r="G210" s="222" t="s">
        <v>259</v>
      </c>
      <c r="H210" s="223">
        <v>1</v>
      </c>
      <c r="I210" s="224"/>
      <c r="J210" s="225">
        <f>ROUND(I210*H210,2)</f>
        <v>0</v>
      </c>
      <c r="K210" s="221" t="s">
        <v>132</v>
      </c>
      <c r="L210" s="45"/>
      <c r="M210" s="226" t="s">
        <v>1</v>
      </c>
      <c r="N210" s="227" t="s">
        <v>43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133</v>
      </c>
      <c r="AT210" s="230" t="s">
        <v>128</v>
      </c>
      <c r="AU210" s="230" t="s">
        <v>88</v>
      </c>
      <c r="AY210" s="18" t="s">
        <v>126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86</v>
      </c>
      <c r="BK210" s="231">
        <f>ROUND(I210*H210,2)</f>
        <v>0</v>
      </c>
      <c r="BL210" s="18" t="s">
        <v>133</v>
      </c>
      <c r="BM210" s="230" t="s">
        <v>260</v>
      </c>
    </row>
    <row r="211" spans="1:65" s="2" customFormat="1" ht="14.4" customHeight="1">
      <c r="A211" s="39"/>
      <c r="B211" s="40"/>
      <c r="C211" s="219" t="s">
        <v>261</v>
      </c>
      <c r="D211" s="219" t="s">
        <v>128</v>
      </c>
      <c r="E211" s="220" t="s">
        <v>262</v>
      </c>
      <c r="F211" s="221" t="s">
        <v>263</v>
      </c>
      <c r="G211" s="222" t="s">
        <v>259</v>
      </c>
      <c r="H211" s="223">
        <v>1</v>
      </c>
      <c r="I211" s="224"/>
      <c r="J211" s="225">
        <f>ROUND(I211*H211,2)</f>
        <v>0</v>
      </c>
      <c r="K211" s="221" t="s">
        <v>132</v>
      </c>
      <c r="L211" s="45"/>
      <c r="M211" s="226" t="s">
        <v>1</v>
      </c>
      <c r="N211" s="227" t="s">
        <v>43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133</v>
      </c>
      <c r="AT211" s="230" t="s">
        <v>128</v>
      </c>
      <c r="AU211" s="230" t="s">
        <v>88</v>
      </c>
      <c r="AY211" s="18" t="s">
        <v>126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86</v>
      </c>
      <c r="BK211" s="231">
        <f>ROUND(I211*H211,2)</f>
        <v>0</v>
      </c>
      <c r="BL211" s="18" t="s">
        <v>133</v>
      </c>
      <c r="BM211" s="230" t="s">
        <v>264</v>
      </c>
    </row>
    <row r="212" spans="1:65" s="2" customFormat="1" ht="14.4" customHeight="1">
      <c r="A212" s="39"/>
      <c r="B212" s="40"/>
      <c r="C212" s="219" t="s">
        <v>265</v>
      </c>
      <c r="D212" s="219" t="s">
        <v>128</v>
      </c>
      <c r="E212" s="220" t="s">
        <v>266</v>
      </c>
      <c r="F212" s="221" t="s">
        <v>267</v>
      </c>
      <c r="G212" s="222" t="s">
        <v>259</v>
      </c>
      <c r="H212" s="223">
        <v>1</v>
      </c>
      <c r="I212" s="224"/>
      <c r="J212" s="225">
        <f>ROUND(I212*H212,2)</f>
        <v>0</v>
      </c>
      <c r="K212" s="221" t="s">
        <v>132</v>
      </c>
      <c r="L212" s="45"/>
      <c r="M212" s="226" t="s">
        <v>1</v>
      </c>
      <c r="N212" s="227" t="s">
        <v>43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133</v>
      </c>
      <c r="AT212" s="230" t="s">
        <v>128</v>
      </c>
      <c r="AU212" s="230" t="s">
        <v>88</v>
      </c>
      <c r="AY212" s="18" t="s">
        <v>126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86</v>
      </c>
      <c r="BK212" s="231">
        <f>ROUND(I212*H212,2)</f>
        <v>0</v>
      </c>
      <c r="BL212" s="18" t="s">
        <v>133</v>
      </c>
      <c r="BM212" s="230" t="s">
        <v>268</v>
      </c>
    </row>
    <row r="213" spans="1:65" s="2" customFormat="1" ht="14.4" customHeight="1">
      <c r="A213" s="39"/>
      <c r="B213" s="40"/>
      <c r="C213" s="219" t="s">
        <v>269</v>
      </c>
      <c r="D213" s="219" t="s">
        <v>128</v>
      </c>
      <c r="E213" s="220" t="s">
        <v>270</v>
      </c>
      <c r="F213" s="221" t="s">
        <v>271</v>
      </c>
      <c r="G213" s="222" t="s">
        <v>259</v>
      </c>
      <c r="H213" s="223">
        <v>1</v>
      </c>
      <c r="I213" s="224"/>
      <c r="J213" s="225">
        <f>ROUND(I213*H213,2)</f>
        <v>0</v>
      </c>
      <c r="K213" s="221" t="s">
        <v>132</v>
      </c>
      <c r="L213" s="45"/>
      <c r="M213" s="226" t="s">
        <v>1</v>
      </c>
      <c r="N213" s="227" t="s">
        <v>43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133</v>
      </c>
      <c r="AT213" s="230" t="s">
        <v>128</v>
      </c>
      <c r="AU213" s="230" t="s">
        <v>88</v>
      </c>
      <c r="AY213" s="18" t="s">
        <v>126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86</v>
      </c>
      <c r="BK213" s="231">
        <f>ROUND(I213*H213,2)</f>
        <v>0</v>
      </c>
      <c r="BL213" s="18" t="s">
        <v>133</v>
      </c>
      <c r="BM213" s="230" t="s">
        <v>272</v>
      </c>
    </row>
    <row r="214" spans="1:65" s="2" customFormat="1" ht="14.4" customHeight="1">
      <c r="A214" s="39"/>
      <c r="B214" s="40"/>
      <c r="C214" s="219" t="s">
        <v>273</v>
      </c>
      <c r="D214" s="219" t="s">
        <v>128</v>
      </c>
      <c r="E214" s="220" t="s">
        <v>274</v>
      </c>
      <c r="F214" s="221" t="s">
        <v>275</v>
      </c>
      <c r="G214" s="222" t="s">
        <v>259</v>
      </c>
      <c r="H214" s="223">
        <v>1</v>
      </c>
      <c r="I214" s="224"/>
      <c r="J214" s="225">
        <f>ROUND(I214*H214,2)</f>
        <v>0</v>
      </c>
      <c r="K214" s="221" t="s">
        <v>132</v>
      </c>
      <c r="L214" s="45"/>
      <c r="M214" s="226" t="s">
        <v>1</v>
      </c>
      <c r="N214" s="227" t="s">
        <v>43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133</v>
      </c>
      <c r="AT214" s="230" t="s">
        <v>128</v>
      </c>
      <c r="AU214" s="230" t="s">
        <v>88</v>
      </c>
      <c r="AY214" s="18" t="s">
        <v>126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86</v>
      </c>
      <c r="BK214" s="231">
        <f>ROUND(I214*H214,2)</f>
        <v>0</v>
      </c>
      <c r="BL214" s="18" t="s">
        <v>133</v>
      </c>
      <c r="BM214" s="230" t="s">
        <v>276</v>
      </c>
    </row>
    <row r="215" spans="1:65" s="2" customFormat="1" ht="14.4" customHeight="1">
      <c r="A215" s="39"/>
      <c r="B215" s="40"/>
      <c r="C215" s="219" t="s">
        <v>277</v>
      </c>
      <c r="D215" s="219" t="s">
        <v>128</v>
      </c>
      <c r="E215" s="220" t="s">
        <v>278</v>
      </c>
      <c r="F215" s="221" t="s">
        <v>279</v>
      </c>
      <c r="G215" s="222" t="s">
        <v>259</v>
      </c>
      <c r="H215" s="223">
        <v>14</v>
      </c>
      <c r="I215" s="224"/>
      <c r="J215" s="225">
        <f>ROUND(I215*H215,2)</f>
        <v>0</v>
      </c>
      <c r="K215" s="221" t="s">
        <v>132</v>
      </c>
      <c r="L215" s="45"/>
      <c r="M215" s="226" t="s">
        <v>1</v>
      </c>
      <c r="N215" s="227" t="s">
        <v>43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133</v>
      </c>
      <c r="AT215" s="230" t="s">
        <v>128</v>
      </c>
      <c r="AU215" s="230" t="s">
        <v>88</v>
      </c>
      <c r="AY215" s="18" t="s">
        <v>126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86</v>
      </c>
      <c r="BK215" s="231">
        <f>ROUND(I215*H215,2)</f>
        <v>0</v>
      </c>
      <c r="BL215" s="18" t="s">
        <v>133</v>
      </c>
      <c r="BM215" s="230" t="s">
        <v>280</v>
      </c>
    </row>
    <row r="216" spans="1:51" s="13" customFormat="1" ht="12">
      <c r="A216" s="13"/>
      <c r="B216" s="232"/>
      <c r="C216" s="233"/>
      <c r="D216" s="234" t="s">
        <v>135</v>
      </c>
      <c r="E216" s="235" t="s">
        <v>1</v>
      </c>
      <c r="F216" s="236" t="s">
        <v>175</v>
      </c>
      <c r="G216" s="233"/>
      <c r="H216" s="235" t="s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135</v>
      </c>
      <c r="AU216" s="242" t="s">
        <v>88</v>
      </c>
      <c r="AV216" s="13" t="s">
        <v>86</v>
      </c>
      <c r="AW216" s="13" t="s">
        <v>33</v>
      </c>
      <c r="AX216" s="13" t="s">
        <v>78</v>
      </c>
      <c r="AY216" s="242" t="s">
        <v>126</v>
      </c>
    </row>
    <row r="217" spans="1:51" s="14" customFormat="1" ht="12">
      <c r="A217" s="14"/>
      <c r="B217" s="243"/>
      <c r="C217" s="244"/>
      <c r="D217" s="234" t="s">
        <v>135</v>
      </c>
      <c r="E217" s="245" t="s">
        <v>1</v>
      </c>
      <c r="F217" s="246" t="s">
        <v>281</v>
      </c>
      <c r="G217" s="244"/>
      <c r="H217" s="247">
        <v>14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135</v>
      </c>
      <c r="AU217" s="253" t="s">
        <v>88</v>
      </c>
      <c r="AV217" s="14" t="s">
        <v>88</v>
      </c>
      <c r="AW217" s="14" t="s">
        <v>33</v>
      </c>
      <c r="AX217" s="14" t="s">
        <v>86</v>
      </c>
      <c r="AY217" s="253" t="s">
        <v>126</v>
      </c>
    </row>
    <row r="218" spans="1:65" s="2" customFormat="1" ht="14.4" customHeight="1">
      <c r="A218" s="39"/>
      <c r="B218" s="40"/>
      <c r="C218" s="219" t="s">
        <v>282</v>
      </c>
      <c r="D218" s="219" t="s">
        <v>128</v>
      </c>
      <c r="E218" s="220" t="s">
        <v>283</v>
      </c>
      <c r="F218" s="221" t="s">
        <v>284</v>
      </c>
      <c r="G218" s="222" t="s">
        <v>259</v>
      </c>
      <c r="H218" s="223">
        <v>14</v>
      </c>
      <c r="I218" s="224"/>
      <c r="J218" s="225">
        <f>ROUND(I218*H218,2)</f>
        <v>0</v>
      </c>
      <c r="K218" s="221" t="s">
        <v>132</v>
      </c>
      <c r="L218" s="45"/>
      <c r="M218" s="226" t="s">
        <v>1</v>
      </c>
      <c r="N218" s="227" t="s">
        <v>43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133</v>
      </c>
      <c r="AT218" s="230" t="s">
        <v>128</v>
      </c>
      <c r="AU218" s="230" t="s">
        <v>88</v>
      </c>
      <c r="AY218" s="18" t="s">
        <v>126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86</v>
      </c>
      <c r="BK218" s="231">
        <f>ROUND(I218*H218,2)</f>
        <v>0</v>
      </c>
      <c r="BL218" s="18" t="s">
        <v>133</v>
      </c>
      <c r="BM218" s="230" t="s">
        <v>285</v>
      </c>
    </row>
    <row r="219" spans="1:51" s="13" customFormat="1" ht="12">
      <c r="A219" s="13"/>
      <c r="B219" s="232"/>
      <c r="C219" s="233"/>
      <c r="D219" s="234" t="s">
        <v>135</v>
      </c>
      <c r="E219" s="235" t="s">
        <v>1</v>
      </c>
      <c r="F219" s="236" t="s">
        <v>175</v>
      </c>
      <c r="G219" s="233"/>
      <c r="H219" s="235" t="s">
        <v>1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135</v>
      </c>
      <c r="AU219" s="242" t="s">
        <v>88</v>
      </c>
      <c r="AV219" s="13" t="s">
        <v>86</v>
      </c>
      <c r="AW219" s="13" t="s">
        <v>33</v>
      </c>
      <c r="AX219" s="13" t="s">
        <v>78</v>
      </c>
      <c r="AY219" s="242" t="s">
        <v>126</v>
      </c>
    </row>
    <row r="220" spans="1:51" s="14" customFormat="1" ht="12">
      <c r="A220" s="14"/>
      <c r="B220" s="243"/>
      <c r="C220" s="244"/>
      <c r="D220" s="234" t="s">
        <v>135</v>
      </c>
      <c r="E220" s="245" t="s">
        <v>1</v>
      </c>
      <c r="F220" s="246" t="s">
        <v>281</v>
      </c>
      <c r="G220" s="244"/>
      <c r="H220" s="247">
        <v>14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135</v>
      </c>
      <c r="AU220" s="253" t="s">
        <v>88</v>
      </c>
      <c r="AV220" s="14" t="s">
        <v>88</v>
      </c>
      <c r="AW220" s="14" t="s">
        <v>33</v>
      </c>
      <c r="AX220" s="14" t="s">
        <v>86</v>
      </c>
      <c r="AY220" s="253" t="s">
        <v>126</v>
      </c>
    </row>
    <row r="221" spans="1:65" s="2" customFormat="1" ht="14.4" customHeight="1">
      <c r="A221" s="39"/>
      <c r="B221" s="40"/>
      <c r="C221" s="219" t="s">
        <v>286</v>
      </c>
      <c r="D221" s="219" t="s">
        <v>128</v>
      </c>
      <c r="E221" s="220" t="s">
        <v>287</v>
      </c>
      <c r="F221" s="221" t="s">
        <v>288</v>
      </c>
      <c r="G221" s="222" t="s">
        <v>259</v>
      </c>
      <c r="H221" s="223">
        <v>14</v>
      </c>
      <c r="I221" s="224"/>
      <c r="J221" s="225">
        <f>ROUND(I221*H221,2)</f>
        <v>0</v>
      </c>
      <c r="K221" s="221" t="s">
        <v>132</v>
      </c>
      <c r="L221" s="45"/>
      <c r="M221" s="226" t="s">
        <v>1</v>
      </c>
      <c r="N221" s="227" t="s">
        <v>43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133</v>
      </c>
      <c r="AT221" s="230" t="s">
        <v>128</v>
      </c>
      <c r="AU221" s="230" t="s">
        <v>88</v>
      </c>
      <c r="AY221" s="18" t="s">
        <v>126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86</v>
      </c>
      <c r="BK221" s="231">
        <f>ROUND(I221*H221,2)</f>
        <v>0</v>
      </c>
      <c r="BL221" s="18" t="s">
        <v>133</v>
      </c>
      <c r="BM221" s="230" t="s">
        <v>289</v>
      </c>
    </row>
    <row r="222" spans="1:51" s="13" customFormat="1" ht="12">
      <c r="A222" s="13"/>
      <c r="B222" s="232"/>
      <c r="C222" s="233"/>
      <c r="D222" s="234" t="s">
        <v>135</v>
      </c>
      <c r="E222" s="235" t="s">
        <v>1</v>
      </c>
      <c r="F222" s="236" t="s">
        <v>175</v>
      </c>
      <c r="G222" s="233"/>
      <c r="H222" s="235" t="s">
        <v>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135</v>
      </c>
      <c r="AU222" s="242" t="s">
        <v>88</v>
      </c>
      <c r="AV222" s="13" t="s">
        <v>86</v>
      </c>
      <c r="AW222" s="13" t="s">
        <v>33</v>
      </c>
      <c r="AX222" s="13" t="s">
        <v>78</v>
      </c>
      <c r="AY222" s="242" t="s">
        <v>126</v>
      </c>
    </row>
    <row r="223" spans="1:51" s="14" customFormat="1" ht="12">
      <c r="A223" s="14"/>
      <c r="B223" s="243"/>
      <c r="C223" s="244"/>
      <c r="D223" s="234" t="s">
        <v>135</v>
      </c>
      <c r="E223" s="245" t="s">
        <v>1</v>
      </c>
      <c r="F223" s="246" t="s">
        <v>281</v>
      </c>
      <c r="G223" s="244"/>
      <c r="H223" s="247">
        <v>14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135</v>
      </c>
      <c r="AU223" s="253" t="s">
        <v>88</v>
      </c>
      <c r="AV223" s="14" t="s">
        <v>88</v>
      </c>
      <c r="AW223" s="14" t="s">
        <v>33</v>
      </c>
      <c r="AX223" s="14" t="s">
        <v>86</v>
      </c>
      <c r="AY223" s="253" t="s">
        <v>126</v>
      </c>
    </row>
    <row r="224" spans="1:65" s="2" customFormat="1" ht="14.4" customHeight="1">
      <c r="A224" s="39"/>
      <c r="B224" s="40"/>
      <c r="C224" s="219" t="s">
        <v>290</v>
      </c>
      <c r="D224" s="219" t="s">
        <v>128</v>
      </c>
      <c r="E224" s="220" t="s">
        <v>291</v>
      </c>
      <c r="F224" s="221" t="s">
        <v>292</v>
      </c>
      <c r="G224" s="222" t="s">
        <v>203</v>
      </c>
      <c r="H224" s="223">
        <v>15</v>
      </c>
      <c r="I224" s="224"/>
      <c r="J224" s="225">
        <f>ROUND(I224*H224,2)</f>
        <v>0</v>
      </c>
      <c r="K224" s="221" t="s">
        <v>132</v>
      </c>
      <c r="L224" s="45"/>
      <c r="M224" s="226" t="s">
        <v>1</v>
      </c>
      <c r="N224" s="227" t="s">
        <v>43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133</v>
      </c>
      <c r="AT224" s="230" t="s">
        <v>128</v>
      </c>
      <c r="AU224" s="230" t="s">
        <v>88</v>
      </c>
      <c r="AY224" s="18" t="s">
        <v>126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86</v>
      </c>
      <c r="BK224" s="231">
        <f>ROUND(I224*H224,2)</f>
        <v>0</v>
      </c>
      <c r="BL224" s="18" t="s">
        <v>133</v>
      </c>
      <c r="BM224" s="230" t="s">
        <v>293</v>
      </c>
    </row>
    <row r="225" spans="1:65" s="2" customFormat="1" ht="14.4" customHeight="1">
      <c r="A225" s="39"/>
      <c r="B225" s="40"/>
      <c r="C225" s="219" t="s">
        <v>294</v>
      </c>
      <c r="D225" s="219" t="s">
        <v>128</v>
      </c>
      <c r="E225" s="220" t="s">
        <v>295</v>
      </c>
      <c r="F225" s="221" t="s">
        <v>296</v>
      </c>
      <c r="G225" s="222" t="s">
        <v>203</v>
      </c>
      <c r="H225" s="223">
        <v>150</v>
      </c>
      <c r="I225" s="224"/>
      <c r="J225" s="225">
        <f>ROUND(I225*H225,2)</f>
        <v>0</v>
      </c>
      <c r="K225" s="221" t="s">
        <v>132</v>
      </c>
      <c r="L225" s="45"/>
      <c r="M225" s="226" t="s">
        <v>1</v>
      </c>
      <c r="N225" s="227" t="s">
        <v>43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133</v>
      </c>
      <c r="AT225" s="230" t="s">
        <v>128</v>
      </c>
      <c r="AU225" s="230" t="s">
        <v>88</v>
      </c>
      <c r="AY225" s="18" t="s">
        <v>126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86</v>
      </c>
      <c r="BK225" s="231">
        <f>ROUND(I225*H225,2)</f>
        <v>0</v>
      </c>
      <c r="BL225" s="18" t="s">
        <v>133</v>
      </c>
      <c r="BM225" s="230" t="s">
        <v>297</v>
      </c>
    </row>
    <row r="226" spans="1:51" s="13" customFormat="1" ht="12">
      <c r="A226" s="13"/>
      <c r="B226" s="232"/>
      <c r="C226" s="233"/>
      <c r="D226" s="234" t="s">
        <v>135</v>
      </c>
      <c r="E226" s="235" t="s">
        <v>1</v>
      </c>
      <c r="F226" s="236" t="s">
        <v>175</v>
      </c>
      <c r="G226" s="233"/>
      <c r="H226" s="235" t="s">
        <v>1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135</v>
      </c>
      <c r="AU226" s="242" t="s">
        <v>88</v>
      </c>
      <c r="AV226" s="13" t="s">
        <v>86</v>
      </c>
      <c r="AW226" s="13" t="s">
        <v>33</v>
      </c>
      <c r="AX226" s="13" t="s">
        <v>78</v>
      </c>
      <c r="AY226" s="242" t="s">
        <v>126</v>
      </c>
    </row>
    <row r="227" spans="1:51" s="14" customFormat="1" ht="12">
      <c r="A227" s="14"/>
      <c r="B227" s="243"/>
      <c r="C227" s="244"/>
      <c r="D227" s="234" t="s">
        <v>135</v>
      </c>
      <c r="E227" s="245" t="s">
        <v>1</v>
      </c>
      <c r="F227" s="246" t="s">
        <v>298</v>
      </c>
      <c r="G227" s="244"/>
      <c r="H227" s="247">
        <v>150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135</v>
      </c>
      <c r="AU227" s="253" t="s">
        <v>88</v>
      </c>
      <c r="AV227" s="14" t="s">
        <v>88</v>
      </c>
      <c r="AW227" s="14" t="s">
        <v>33</v>
      </c>
      <c r="AX227" s="14" t="s">
        <v>86</v>
      </c>
      <c r="AY227" s="253" t="s">
        <v>126</v>
      </c>
    </row>
    <row r="228" spans="1:65" s="2" customFormat="1" ht="14.4" customHeight="1">
      <c r="A228" s="39"/>
      <c r="B228" s="40"/>
      <c r="C228" s="219" t="s">
        <v>299</v>
      </c>
      <c r="D228" s="219" t="s">
        <v>128</v>
      </c>
      <c r="E228" s="220" t="s">
        <v>300</v>
      </c>
      <c r="F228" s="221" t="s">
        <v>301</v>
      </c>
      <c r="G228" s="222" t="s">
        <v>131</v>
      </c>
      <c r="H228" s="223">
        <v>5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43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133</v>
      </c>
      <c r="AT228" s="230" t="s">
        <v>128</v>
      </c>
      <c r="AU228" s="230" t="s">
        <v>88</v>
      </c>
      <c r="AY228" s="18" t="s">
        <v>126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86</v>
      </c>
      <c r="BK228" s="231">
        <f>ROUND(I228*H228,2)</f>
        <v>0</v>
      </c>
      <c r="BL228" s="18" t="s">
        <v>133</v>
      </c>
      <c r="BM228" s="230" t="s">
        <v>302</v>
      </c>
    </row>
    <row r="229" spans="1:65" s="2" customFormat="1" ht="14.4" customHeight="1">
      <c r="A229" s="39"/>
      <c r="B229" s="40"/>
      <c r="C229" s="219" t="s">
        <v>303</v>
      </c>
      <c r="D229" s="219" t="s">
        <v>128</v>
      </c>
      <c r="E229" s="220" t="s">
        <v>304</v>
      </c>
      <c r="F229" s="221" t="s">
        <v>305</v>
      </c>
      <c r="G229" s="222" t="s">
        <v>306</v>
      </c>
      <c r="H229" s="223">
        <v>16</v>
      </c>
      <c r="I229" s="224"/>
      <c r="J229" s="225">
        <f>ROUND(I229*H229,2)</f>
        <v>0</v>
      </c>
      <c r="K229" s="221" t="s">
        <v>132</v>
      </c>
      <c r="L229" s="45"/>
      <c r="M229" s="226" t="s">
        <v>1</v>
      </c>
      <c r="N229" s="227" t="s">
        <v>43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0.205</v>
      </c>
      <c r="T229" s="229">
        <f>S229*H229</f>
        <v>3.28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133</v>
      </c>
      <c r="AT229" s="230" t="s">
        <v>128</v>
      </c>
      <c r="AU229" s="230" t="s">
        <v>88</v>
      </c>
      <c r="AY229" s="18" t="s">
        <v>126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86</v>
      </c>
      <c r="BK229" s="231">
        <f>ROUND(I229*H229,2)</f>
        <v>0</v>
      </c>
      <c r="BL229" s="18" t="s">
        <v>133</v>
      </c>
      <c r="BM229" s="230" t="s">
        <v>307</v>
      </c>
    </row>
    <row r="230" spans="1:63" s="12" customFormat="1" ht="22.8" customHeight="1">
      <c r="A230" s="12"/>
      <c r="B230" s="203"/>
      <c r="C230" s="204"/>
      <c r="D230" s="205" t="s">
        <v>77</v>
      </c>
      <c r="E230" s="217" t="s">
        <v>133</v>
      </c>
      <c r="F230" s="217" t="s">
        <v>308</v>
      </c>
      <c r="G230" s="204"/>
      <c r="H230" s="204"/>
      <c r="I230" s="207"/>
      <c r="J230" s="218">
        <f>BK230</f>
        <v>0</v>
      </c>
      <c r="K230" s="204"/>
      <c r="L230" s="209"/>
      <c r="M230" s="210"/>
      <c r="N230" s="211"/>
      <c r="O230" s="211"/>
      <c r="P230" s="212">
        <f>SUM(P231:P248)</f>
        <v>0</v>
      </c>
      <c r="Q230" s="211"/>
      <c r="R230" s="212">
        <f>SUM(R231:R248)</f>
        <v>1.4214200000000001</v>
      </c>
      <c r="S230" s="211"/>
      <c r="T230" s="213">
        <f>SUM(T231:T248)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4" t="s">
        <v>86</v>
      </c>
      <c r="AT230" s="215" t="s">
        <v>77</v>
      </c>
      <c r="AU230" s="215" t="s">
        <v>86</v>
      </c>
      <c r="AY230" s="214" t="s">
        <v>126</v>
      </c>
      <c r="BK230" s="216">
        <f>SUM(BK231:BK248)</f>
        <v>0</v>
      </c>
    </row>
    <row r="231" spans="1:65" s="2" customFormat="1" ht="14.4" customHeight="1">
      <c r="A231" s="39"/>
      <c r="B231" s="40"/>
      <c r="C231" s="219" t="s">
        <v>309</v>
      </c>
      <c r="D231" s="219" t="s">
        <v>128</v>
      </c>
      <c r="E231" s="220" t="s">
        <v>310</v>
      </c>
      <c r="F231" s="221" t="s">
        <v>311</v>
      </c>
      <c r="G231" s="222" t="s">
        <v>306</v>
      </c>
      <c r="H231" s="223">
        <v>7</v>
      </c>
      <c r="I231" s="224"/>
      <c r="J231" s="225">
        <f>ROUND(I231*H231,2)</f>
        <v>0</v>
      </c>
      <c r="K231" s="221" t="s">
        <v>132</v>
      </c>
      <c r="L231" s="45"/>
      <c r="M231" s="226" t="s">
        <v>1</v>
      </c>
      <c r="N231" s="227" t="s">
        <v>43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312</v>
      </c>
      <c r="AT231" s="230" t="s">
        <v>128</v>
      </c>
      <c r="AU231" s="230" t="s">
        <v>88</v>
      </c>
      <c r="AY231" s="18" t="s">
        <v>126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86</v>
      </c>
      <c r="BK231" s="231">
        <f>ROUND(I231*H231,2)</f>
        <v>0</v>
      </c>
      <c r="BL231" s="18" t="s">
        <v>312</v>
      </c>
      <c r="BM231" s="230" t="s">
        <v>313</v>
      </c>
    </row>
    <row r="232" spans="1:51" s="13" customFormat="1" ht="12">
      <c r="A232" s="13"/>
      <c r="B232" s="232"/>
      <c r="C232" s="233"/>
      <c r="D232" s="234" t="s">
        <v>135</v>
      </c>
      <c r="E232" s="235" t="s">
        <v>1</v>
      </c>
      <c r="F232" s="236" t="s">
        <v>314</v>
      </c>
      <c r="G232" s="233"/>
      <c r="H232" s="235" t="s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135</v>
      </c>
      <c r="AU232" s="242" t="s">
        <v>88</v>
      </c>
      <c r="AV232" s="13" t="s">
        <v>86</v>
      </c>
      <c r="AW232" s="13" t="s">
        <v>33</v>
      </c>
      <c r="AX232" s="13" t="s">
        <v>78</v>
      </c>
      <c r="AY232" s="242" t="s">
        <v>126</v>
      </c>
    </row>
    <row r="233" spans="1:51" s="14" customFormat="1" ht="12">
      <c r="A233" s="14"/>
      <c r="B233" s="243"/>
      <c r="C233" s="244"/>
      <c r="D233" s="234" t="s">
        <v>135</v>
      </c>
      <c r="E233" s="245" t="s">
        <v>1</v>
      </c>
      <c r="F233" s="246" t="s">
        <v>315</v>
      </c>
      <c r="G233" s="244"/>
      <c r="H233" s="247">
        <v>7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135</v>
      </c>
      <c r="AU233" s="253" t="s">
        <v>88</v>
      </c>
      <c r="AV233" s="14" t="s">
        <v>88</v>
      </c>
      <c r="AW233" s="14" t="s">
        <v>33</v>
      </c>
      <c r="AX233" s="14" t="s">
        <v>86</v>
      </c>
      <c r="AY233" s="253" t="s">
        <v>126</v>
      </c>
    </row>
    <row r="234" spans="1:65" s="2" customFormat="1" ht="14.4" customHeight="1">
      <c r="A234" s="39"/>
      <c r="B234" s="40"/>
      <c r="C234" s="219" t="s">
        <v>316</v>
      </c>
      <c r="D234" s="219" t="s">
        <v>128</v>
      </c>
      <c r="E234" s="220" t="s">
        <v>317</v>
      </c>
      <c r="F234" s="221" t="s">
        <v>318</v>
      </c>
      <c r="G234" s="222" t="s">
        <v>131</v>
      </c>
      <c r="H234" s="223">
        <v>4</v>
      </c>
      <c r="I234" s="224"/>
      <c r="J234" s="225">
        <f>ROUND(I234*H234,2)</f>
        <v>0</v>
      </c>
      <c r="K234" s="221" t="s">
        <v>132</v>
      </c>
      <c r="L234" s="45"/>
      <c r="M234" s="226" t="s">
        <v>1</v>
      </c>
      <c r="N234" s="227" t="s">
        <v>43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312</v>
      </c>
      <c r="AT234" s="230" t="s">
        <v>128</v>
      </c>
      <c r="AU234" s="230" t="s">
        <v>88</v>
      </c>
      <c r="AY234" s="18" t="s">
        <v>126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86</v>
      </c>
      <c r="BK234" s="231">
        <f>ROUND(I234*H234,2)</f>
        <v>0</v>
      </c>
      <c r="BL234" s="18" t="s">
        <v>312</v>
      </c>
      <c r="BM234" s="230" t="s">
        <v>319</v>
      </c>
    </row>
    <row r="235" spans="1:51" s="13" customFormat="1" ht="12">
      <c r="A235" s="13"/>
      <c r="B235" s="232"/>
      <c r="C235" s="233"/>
      <c r="D235" s="234" t="s">
        <v>135</v>
      </c>
      <c r="E235" s="235" t="s">
        <v>1</v>
      </c>
      <c r="F235" s="236" t="s">
        <v>320</v>
      </c>
      <c r="G235" s="233"/>
      <c r="H235" s="235" t="s">
        <v>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135</v>
      </c>
      <c r="AU235" s="242" t="s">
        <v>88</v>
      </c>
      <c r="AV235" s="13" t="s">
        <v>86</v>
      </c>
      <c r="AW235" s="13" t="s">
        <v>33</v>
      </c>
      <c r="AX235" s="13" t="s">
        <v>78</v>
      </c>
      <c r="AY235" s="242" t="s">
        <v>126</v>
      </c>
    </row>
    <row r="236" spans="1:51" s="13" customFormat="1" ht="12">
      <c r="A236" s="13"/>
      <c r="B236" s="232"/>
      <c r="C236" s="233"/>
      <c r="D236" s="234" t="s">
        <v>135</v>
      </c>
      <c r="E236" s="235" t="s">
        <v>1</v>
      </c>
      <c r="F236" s="236" t="s">
        <v>321</v>
      </c>
      <c r="G236" s="233"/>
      <c r="H236" s="235" t="s">
        <v>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135</v>
      </c>
      <c r="AU236" s="242" t="s">
        <v>88</v>
      </c>
      <c r="AV236" s="13" t="s">
        <v>86</v>
      </c>
      <c r="AW236" s="13" t="s">
        <v>33</v>
      </c>
      <c r="AX236" s="13" t="s">
        <v>78</v>
      </c>
      <c r="AY236" s="242" t="s">
        <v>126</v>
      </c>
    </row>
    <row r="237" spans="1:51" s="14" customFormat="1" ht="12">
      <c r="A237" s="14"/>
      <c r="B237" s="243"/>
      <c r="C237" s="244"/>
      <c r="D237" s="234" t="s">
        <v>135</v>
      </c>
      <c r="E237" s="245" t="s">
        <v>1</v>
      </c>
      <c r="F237" s="246" t="s">
        <v>322</v>
      </c>
      <c r="G237" s="244"/>
      <c r="H237" s="247">
        <v>5.6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135</v>
      </c>
      <c r="AU237" s="253" t="s">
        <v>88</v>
      </c>
      <c r="AV237" s="14" t="s">
        <v>88</v>
      </c>
      <c r="AW237" s="14" t="s">
        <v>33</v>
      </c>
      <c r="AX237" s="14" t="s">
        <v>78</v>
      </c>
      <c r="AY237" s="253" t="s">
        <v>126</v>
      </c>
    </row>
    <row r="238" spans="1:51" s="14" customFormat="1" ht="12">
      <c r="A238" s="14"/>
      <c r="B238" s="243"/>
      <c r="C238" s="244"/>
      <c r="D238" s="234" t="s">
        <v>135</v>
      </c>
      <c r="E238" s="245" t="s">
        <v>1</v>
      </c>
      <c r="F238" s="246" t="s">
        <v>323</v>
      </c>
      <c r="G238" s="244"/>
      <c r="H238" s="247">
        <v>-1.75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3" t="s">
        <v>135</v>
      </c>
      <c r="AU238" s="253" t="s">
        <v>88</v>
      </c>
      <c r="AV238" s="14" t="s">
        <v>88</v>
      </c>
      <c r="AW238" s="14" t="s">
        <v>33</v>
      </c>
      <c r="AX238" s="14" t="s">
        <v>78</v>
      </c>
      <c r="AY238" s="253" t="s">
        <v>126</v>
      </c>
    </row>
    <row r="239" spans="1:51" s="14" customFormat="1" ht="12">
      <c r="A239" s="14"/>
      <c r="B239" s="243"/>
      <c r="C239" s="244"/>
      <c r="D239" s="234" t="s">
        <v>135</v>
      </c>
      <c r="E239" s="245" t="s">
        <v>1</v>
      </c>
      <c r="F239" s="246" t="s">
        <v>324</v>
      </c>
      <c r="G239" s="244"/>
      <c r="H239" s="247">
        <v>0.15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135</v>
      </c>
      <c r="AU239" s="253" t="s">
        <v>88</v>
      </c>
      <c r="AV239" s="14" t="s">
        <v>88</v>
      </c>
      <c r="AW239" s="14" t="s">
        <v>33</v>
      </c>
      <c r="AX239" s="14" t="s">
        <v>78</v>
      </c>
      <c r="AY239" s="253" t="s">
        <v>126</v>
      </c>
    </row>
    <row r="240" spans="1:51" s="15" customFormat="1" ht="12">
      <c r="A240" s="15"/>
      <c r="B240" s="254"/>
      <c r="C240" s="255"/>
      <c r="D240" s="234" t="s">
        <v>135</v>
      </c>
      <c r="E240" s="256" t="s">
        <v>1</v>
      </c>
      <c r="F240" s="257" t="s">
        <v>143</v>
      </c>
      <c r="G240" s="255"/>
      <c r="H240" s="258">
        <v>4</v>
      </c>
      <c r="I240" s="259"/>
      <c r="J240" s="255"/>
      <c r="K240" s="255"/>
      <c r="L240" s="260"/>
      <c r="M240" s="261"/>
      <c r="N240" s="262"/>
      <c r="O240" s="262"/>
      <c r="P240" s="262"/>
      <c r="Q240" s="262"/>
      <c r="R240" s="262"/>
      <c r="S240" s="262"/>
      <c r="T240" s="26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4" t="s">
        <v>135</v>
      </c>
      <c r="AU240" s="264" t="s">
        <v>88</v>
      </c>
      <c r="AV240" s="15" t="s">
        <v>133</v>
      </c>
      <c r="AW240" s="15" t="s">
        <v>33</v>
      </c>
      <c r="AX240" s="15" t="s">
        <v>86</v>
      </c>
      <c r="AY240" s="264" t="s">
        <v>126</v>
      </c>
    </row>
    <row r="241" spans="1:65" s="2" customFormat="1" ht="14.4" customHeight="1">
      <c r="A241" s="39"/>
      <c r="B241" s="40"/>
      <c r="C241" s="265" t="s">
        <v>325</v>
      </c>
      <c r="D241" s="265" t="s">
        <v>219</v>
      </c>
      <c r="E241" s="266" t="s">
        <v>326</v>
      </c>
      <c r="F241" s="267" t="s">
        <v>327</v>
      </c>
      <c r="G241" s="268" t="s">
        <v>196</v>
      </c>
      <c r="H241" s="269">
        <v>6</v>
      </c>
      <c r="I241" s="270"/>
      <c r="J241" s="271">
        <f>ROUND(I241*H241,2)</f>
        <v>0</v>
      </c>
      <c r="K241" s="267" t="s">
        <v>132</v>
      </c>
      <c r="L241" s="272"/>
      <c r="M241" s="273" t="s">
        <v>1</v>
      </c>
      <c r="N241" s="274" t="s">
        <v>43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328</v>
      </c>
      <c r="AT241" s="230" t="s">
        <v>219</v>
      </c>
      <c r="AU241" s="230" t="s">
        <v>88</v>
      </c>
      <c r="AY241" s="18" t="s">
        <v>126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86</v>
      </c>
      <c r="BK241" s="231">
        <f>ROUND(I241*H241,2)</f>
        <v>0</v>
      </c>
      <c r="BL241" s="18" t="s">
        <v>312</v>
      </c>
      <c r="BM241" s="230" t="s">
        <v>329</v>
      </c>
    </row>
    <row r="242" spans="1:51" s="13" customFormat="1" ht="12">
      <c r="A242" s="13"/>
      <c r="B242" s="232"/>
      <c r="C242" s="233"/>
      <c r="D242" s="234" t="s">
        <v>135</v>
      </c>
      <c r="E242" s="235" t="s">
        <v>1</v>
      </c>
      <c r="F242" s="236" t="s">
        <v>320</v>
      </c>
      <c r="G242" s="233"/>
      <c r="H242" s="235" t="s">
        <v>1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135</v>
      </c>
      <c r="AU242" s="242" t="s">
        <v>88</v>
      </c>
      <c r="AV242" s="13" t="s">
        <v>86</v>
      </c>
      <c r="AW242" s="13" t="s">
        <v>33</v>
      </c>
      <c r="AX242" s="13" t="s">
        <v>78</v>
      </c>
      <c r="AY242" s="242" t="s">
        <v>126</v>
      </c>
    </row>
    <row r="243" spans="1:51" s="13" customFormat="1" ht="12">
      <c r="A243" s="13"/>
      <c r="B243" s="232"/>
      <c r="C243" s="233"/>
      <c r="D243" s="234" t="s">
        <v>135</v>
      </c>
      <c r="E243" s="235" t="s">
        <v>1</v>
      </c>
      <c r="F243" s="236" t="s">
        <v>330</v>
      </c>
      <c r="G243" s="233"/>
      <c r="H243" s="235" t="s">
        <v>1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135</v>
      </c>
      <c r="AU243" s="242" t="s">
        <v>88</v>
      </c>
      <c r="AV243" s="13" t="s">
        <v>86</v>
      </c>
      <c r="AW243" s="13" t="s">
        <v>33</v>
      </c>
      <c r="AX243" s="13" t="s">
        <v>78</v>
      </c>
      <c r="AY243" s="242" t="s">
        <v>126</v>
      </c>
    </row>
    <row r="244" spans="1:51" s="14" customFormat="1" ht="12">
      <c r="A244" s="14"/>
      <c r="B244" s="243"/>
      <c r="C244" s="244"/>
      <c r="D244" s="234" t="s">
        <v>135</v>
      </c>
      <c r="E244" s="245" t="s">
        <v>1</v>
      </c>
      <c r="F244" s="246" t="s">
        <v>331</v>
      </c>
      <c r="G244" s="244"/>
      <c r="H244" s="247">
        <v>6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135</v>
      </c>
      <c r="AU244" s="253" t="s">
        <v>88</v>
      </c>
      <c r="AV244" s="14" t="s">
        <v>88</v>
      </c>
      <c r="AW244" s="14" t="s">
        <v>33</v>
      </c>
      <c r="AX244" s="14" t="s">
        <v>86</v>
      </c>
      <c r="AY244" s="253" t="s">
        <v>126</v>
      </c>
    </row>
    <row r="245" spans="1:65" s="2" customFormat="1" ht="14.4" customHeight="1">
      <c r="A245" s="39"/>
      <c r="B245" s="40"/>
      <c r="C245" s="219" t="s">
        <v>332</v>
      </c>
      <c r="D245" s="219" t="s">
        <v>128</v>
      </c>
      <c r="E245" s="220" t="s">
        <v>333</v>
      </c>
      <c r="F245" s="221" t="s">
        <v>334</v>
      </c>
      <c r="G245" s="222" t="s">
        <v>306</v>
      </c>
      <c r="H245" s="223">
        <v>7</v>
      </c>
      <c r="I245" s="224"/>
      <c r="J245" s="225">
        <f>ROUND(I245*H245,2)</f>
        <v>0</v>
      </c>
      <c r="K245" s="221" t="s">
        <v>132</v>
      </c>
      <c r="L245" s="45"/>
      <c r="M245" s="226" t="s">
        <v>1</v>
      </c>
      <c r="N245" s="227" t="s">
        <v>43</v>
      </c>
      <c r="O245" s="92"/>
      <c r="P245" s="228">
        <f>O245*H245</f>
        <v>0</v>
      </c>
      <c r="Q245" s="228">
        <v>0.203</v>
      </c>
      <c r="R245" s="228">
        <f>Q245*H245</f>
        <v>1.421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133</v>
      </c>
      <c r="AT245" s="230" t="s">
        <v>128</v>
      </c>
      <c r="AU245" s="230" t="s">
        <v>88</v>
      </c>
      <c r="AY245" s="18" t="s">
        <v>126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86</v>
      </c>
      <c r="BK245" s="231">
        <f>ROUND(I245*H245,2)</f>
        <v>0</v>
      </c>
      <c r="BL245" s="18" t="s">
        <v>133</v>
      </c>
      <c r="BM245" s="230" t="s">
        <v>335</v>
      </c>
    </row>
    <row r="246" spans="1:65" s="2" customFormat="1" ht="14.4" customHeight="1">
      <c r="A246" s="39"/>
      <c r="B246" s="40"/>
      <c r="C246" s="219" t="s">
        <v>336</v>
      </c>
      <c r="D246" s="219" t="s">
        <v>128</v>
      </c>
      <c r="E246" s="220" t="s">
        <v>337</v>
      </c>
      <c r="F246" s="221" t="s">
        <v>338</v>
      </c>
      <c r="G246" s="222" t="s">
        <v>306</v>
      </c>
      <c r="H246" s="223">
        <v>7</v>
      </c>
      <c r="I246" s="224"/>
      <c r="J246" s="225">
        <f>ROUND(I246*H246,2)</f>
        <v>0</v>
      </c>
      <c r="K246" s="221" t="s">
        <v>132</v>
      </c>
      <c r="L246" s="45"/>
      <c r="M246" s="226" t="s">
        <v>1</v>
      </c>
      <c r="N246" s="227" t="s">
        <v>43</v>
      </c>
      <c r="O246" s="92"/>
      <c r="P246" s="228">
        <f>O246*H246</f>
        <v>0</v>
      </c>
      <c r="Q246" s="228">
        <v>6E-05</v>
      </c>
      <c r="R246" s="228">
        <f>Q246*H246</f>
        <v>0.00042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133</v>
      </c>
      <c r="AT246" s="230" t="s">
        <v>128</v>
      </c>
      <c r="AU246" s="230" t="s">
        <v>88</v>
      </c>
      <c r="AY246" s="18" t="s">
        <v>126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86</v>
      </c>
      <c r="BK246" s="231">
        <f>ROUND(I246*H246,2)</f>
        <v>0</v>
      </c>
      <c r="BL246" s="18" t="s">
        <v>133</v>
      </c>
      <c r="BM246" s="230" t="s">
        <v>339</v>
      </c>
    </row>
    <row r="247" spans="1:51" s="13" customFormat="1" ht="12">
      <c r="A247" s="13"/>
      <c r="B247" s="232"/>
      <c r="C247" s="233"/>
      <c r="D247" s="234" t="s">
        <v>135</v>
      </c>
      <c r="E247" s="235" t="s">
        <v>1</v>
      </c>
      <c r="F247" s="236" t="s">
        <v>340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135</v>
      </c>
      <c r="AU247" s="242" t="s">
        <v>88</v>
      </c>
      <c r="AV247" s="13" t="s">
        <v>86</v>
      </c>
      <c r="AW247" s="13" t="s">
        <v>33</v>
      </c>
      <c r="AX247" s="13" t="s">
        <v>78</v>
      </c>
      <c r="AY247" s="242" t="s">
        <v>126</v>
      </c>
    </row>
    <row r="248" spans="1:51" s="14" customFormat="1" ht="12">
      <c r="A248" s="14"/>
      <c r="B248" s="243"/>
      <c r="C248" s="244"/>
      <c r="D248" s="234" t="s">
        <v>135</v>
      </c>
      <c r="E248" s="245" t="s">
        <v>1</v>
      </c>
      <c r="F248" s="246" t="s">
        <v>315</v>
      </c>
      <c r="G248" s="244"/>
      <c r="H248" s="247">
        <v>7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135</v>
      </c>
      <c r="AU248" s="253" t="s">
        <v>88</v>
      </c>
      <c r="AV248" s="14" t="s">
        <v>88</v>
      </c>
      <c r="AW248" s="14" t="s">
        <v>33</v>
      </c>
      <c r="AX248" s="14" t="s">
        <v>86</v>
      </c>
      <c r="AY248" s="253" t="s">
        <v>126</v>
      </c>
    </row>
    <row r="249" spans="1:63" s="12" customFormat="1" ht="22.8" customHeight="1">
      <c r="A249" s="12"/>
      <c r="B249" s="203"/>
      <c r="C249" s="204"/>
      <c r="D249" s="205" t="s">
        <v>77</v>
      </c>
      <c r="E249" s="217" t="s">
        <v>341</v>
      </c>
      <c r="F249" s="217" t="s">
        <v>342</v>
      </c>
      <c r="G249" s="204"/>
      <c r="H249" s="204"/>
      <c r="I249" s="207"/>
      <c r="J249" s="218">
        <f>BK249</f>
        <v>0</v>
      </c>
      <c r="K249" s="204"/>
      <c r="L249" s="209"/>
      <c r="M249" s="210"/>
      <c r="N249" s="211"/>
      <c r="O249" s="211"/>
      <c r="P249" s="212">
        <f>SUM(P250:P274)</f>
        <v>0</v>
      </c>
      <c r="Q249" s="211"/>
      <c r="R249" s="212">
        <f>SUM(R250:R274)</f>
        <v>43.9837</v>
      </c>
      <c r="S249" s="211"/>
      <c r="T249" s="213">
        <f>SUM(T250:T274)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4" t="s">
        <v>86</v>
      </c>
      <c r="AT249" s="215" t="s">
        <v>77</v>
      </c>
      <c r="AU249" s="215" t="s">
        <v>86</v>
      </c>
      <c r="AY249" s="214" t="s">
        <v>126</v>
      </c>
      <c r="BK249" s="216">
        <f>SUM(BK250:BK274)</f>
        <v>0</v>
      </c>
    </row>
    <row r="250" spans="1:65" s="2" customFormat="1" ht="14.4" customHeight="1">
      <c r="A250" s="39"/>
      <c r="B250" s="40"/>
      <c r="C250" s="219" t="s">
        <v>343</v>
      </c>
      <c r="D250" s="219" t="s">
        <v>128</v>
      </c>
      <c r="E250" s="220" t="s">
        <v>344</v>
      </c>
      <c r="F250" s="221" t="s">
        <v>345</v>
      </c>
      <c r="G250" s="222" t="s">
        <v>203</v>
      </c>
      <c r="H250" s="223">
        <v>76</v>
      </c>
      <c r="I250" s="224"/>
      <c r="J250" s="225">
        <f>ROUND(I250*H250,2)</f>
        <v>0</v>
      </c>
      <c r="K250" s="221" t="s">
        <v>132</v>
      </c>
      <c r="L250" s="45"/>
      <c r="M250" s="226" t="s">
        <v>1</v>
      </c>
      <c r="N250" s="227" t="s">
        <v>43</v>
      </c>
      <c r="O250" s="92"/>
      <c r="P250" s="228">
        <f>O250*H250</f>
        <v>0</v>
      </c>
      <c r="Q250" s="228">
        <v>0.098</v>
      </c>
      <c r="R250" s="228">
        <f>Q250*H250</f>
        <v>7.448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133</v>
      </c>
      <c r="AT250" s="230" t="s">
        <v>128</v>
      </c>
      <c r="AU250" s="230" t="s">
        <v>88</v>
      </c>
      <c r="AY250" s="18" t="s">
        <v>126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86</v>
      </c>
      <c r="BK250" s="231">
        <f>ROUND(I250*H250,2)</f>
        <v>0</v>
      </c>
      <c r="BL250" s="18" t="s">
        <v>133</v>
      </c>
      <c r="BM250" s="230" t="s">
        <v>346</v>
      </c>
    </row>
    <row r="251" spans="1:51" s="13" customFormat="1" ht="12">
      <c r="A251" s="13"/>
      <c r="B251" s="232"/>
      <c r="C251" s="233"/>
      <c r="D251" s="234" t="s">
        <v>135</v>
      </c>
      <c r="E251" s="235" t="s">
        <v>1</v>
      </c>
      <c r="F251" s="236" t="s">
        <v>347</v>
      </c>
      <c r="G251" s="233"/>
      <c r="H251" s="235" t="s">
        <v>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135</v>
      </c>
      <c r="AU251" s="242" t="s">
        <v>88</v>
      </c>
      <c r="AV251" s="13" t="s">
        <v>86</v>
      </c>
      <c r="AW251" s="13" t="s">
        <v>33</v>
      </c>
      <c r="AX251" s="13" t="s">
        <v>78</v>
      </c>
      <c r="AY251" s="242" t="s">
        <v>126</v>
      </c>
    </row>
    <row r="252" spans="1:51" s="13" customFormat="1" ht="12">
      <c r="A252" s="13"/>
      <c r="B252" s="232"/>
      <c r="C252" s="233"/>
      <c r="D252" s="234" t="s">
        <v>135</v>
      </c>
      <c r="E252" s="235" t="s">
        <v>1</v>
      </c>
      <c r="F252" s="236" t="s">
        <v>138</v>
      </c>
      <c r="G252" s="233"/>
      <c r="H252" s="235" t="s">
        <v>1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135</v>
      </c>
      <c r="AU252" s="242" t="s">
        <v>88</v>
      </c>
      <c r="AV252" s="13" t="s">
        <v>86</v>
      </c>
      <c r="AW252" s="13" t="s">
        <v>33</v>
      </c>
      <c r="AX252" s="13" t="s">
        <v>78</v>
      </c>
      <c r="AY252" s="242" t="s">
        <v>126</v>
      </c>
    </row>
    <row r="253" spans="1:51" s="14" customFormat="1" ht="12">
      <c r="A253" s="14"/>
      <c r="B253" s="243"/>
      <c r="C253" s="244"/>
      <c r="D253" s="234" t="s">
        <v>135</v>
      </c>
      <c r="E253" s="245" t="s">
        <v>1</v>
      </c>
      <c r="F253" s="246" t="s">
        <v>348</v>
      </c>
      <c r="G253" s="244"/>
      <c r="H253" s="247">
        <v>75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135</v>
      </c>
      <c r="AU253" s="253" t="s">
        <v>88</v>
      </c>
      <c r="AV253" s="14" t="s">
        <v>88</v>
      </c>
      <c r="AW253" s="14" t="s">
        <v>33</v>
      </c>
      <c r="AX253" s="14" t="s">
        <v>78</v>
      </c>
      <c r="AY253" s="253" t="s">
        <v>126</v>
      </c>
    </row>
    <row r="254" spans="1:51" s="16" customFormat="1" ht="12">
      <c r="A254" s="16"/>
      <c r="B254" s="275"/>
      <c r="C254" s="276"/>
      <c r="D254" s="234" t="s">
        <v>135</v>
      </c>
      <c r="E254" s="277" t="s">
        <v>1</v>
      </c>
      <c r="F254" s="278" t="s">
        <v>349</v>
      </c>
      <c r="G254" s="276"/>
      <c r="H254" s="279">
        <v>75</v>
      </c>
      <c r="I254" s="280"/>
      <c r="J254" s="276"/>
      <c r="K254" s="276"/>
      <c r="L254" s="281"/>
      <c r="M254" s="282"/>
      <c r="N254" s="283"/>
      <c r="O254" s="283"/>
      <c r="P254" s="283"/>
      <c r="Q254" s="283"/>
      <c r="R254" s="283"/>
      <c r="S254" s="283"/>
      <c r="T254" s="284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T254" s="285" t="s">
        <v>135</v>
      </c>
      <c r="AU254" s="285" t="s">
        <v>88</v>
      </c>
      <c r="AV254" s="16" t="s">
        <v>147</v>
      </c>
      <c r="AW254" s="16" t="s">
        <v>33</v>
      </c>
      <c r="AX254" s="16" t="s">
        <v>78</v>
      </c>
      <c r="AY254" s="285" t="s">
        <v>126</v>
      </c>
    </row>
    <row r="255" spans="1:51" s="13" customFormat="1" ht="12">
      <c r="A255" s="13"/>
      <c r="B255" s="232"/>
      <c r="C255" s="233"/>
      <c r="D255" s="234" t="s">
        <v>135</v>
      </c>
      <c r="E255" s="235" t="s">
        <v>1</v>
      </c>
      <c r="F255" s="236" t="s">
        <v>350</v>
      </c>
      <c r="G255" s="233"/>
      <c r="H255" s="235" t="s">
        <v>1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135</v>
      </c>
      <c r="AU255" s="242" t="s">
        <v>88</v>
      </c>
      <c r="AV255" s="13" t="s">
        <v>86</v>
      </c>
      <c r="AW255" s="13" t="s">
        <v>33</v>
      </c>
      <c r="AX255" s="13" t="s">
        <v>78</v>
      </c>
      <c r="AY255" s="242" t="s">
        <v>126</v>
      </c>
    </row>
    <row r="256" spans="1:51" s="14" customFormat="1" ht="12">
      <c r="A256" s="14"/>
      <c r="B256" s="243"/>
      <c r="C256" s="244"/>
      <c r="D256" s="234" t="s">
        <v>135</v>
      </c>
      <c r="E256" s="245" t="s">
        <v>1</v>
      </c>
      <c r="F256" s="246" t="s">
        <v>351</v>
      </c>
      <c r="G256" s="244"/>
      <c r="H256" s="247">
        <v>1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135</v>
      </c>
      <c r="AU256" s="253" t="s">
        <v>88</v>
      </c>
      <c r="AV256" s="14" t="s">
        <v>88</v>
      </c>
      <c r="AW256" s="14" t="s">
        <v>33</v>
      </c>
      <c r="AX256" s="14" t="s">
        <v>78</v>
      </c>
      <c r="AY256" s="253" t="s">
        <v>126</v>
      </c>
    </row>
    <row r="257" spans="1:51" s="16" customFormat="1" ht="12">
      <c r="A257" s="16"/>
      <c r="B257" s="275"/>
      <c r="C257" s="276"/>
      <c r="D257" s="234" t="s">
        <v>135</v>
      </c>
      <c r="E257" s="277" t="s">
        <v>1</v>
      </c>
      <c r="F257" s="278" t="s">
        <v>352</v>
      </c>
      <c r="G257" s="276"/>
      <c r="H257" s="279">
        <v>1</v>
      </c>
      <c r="I257" s="280"/>
      <c r="J257" s="276"/>
      <c r="K257" s="276"/>
      <c r="L257" s="281"/>
      <c r="M257" s="282"/>
      <c r="N257" s="283"/>
      <c r="O257" s="283"/>
      <c r="P257" s="283"/>
      <c r="Q257" s="283"/>
      <c r="R257" s="283"/>
      <c r="S257" s="283"/>
      <c r="T257" s="284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85" t="s">
        <v>135</v>
      </c>
      <c r="AU257" s="285" t="s">
        <v>88</v>
      </c>
      <c r="AV257" s="16" t="s">
        <v>147</v>
      </c>
      <c r="AW257" s="16" t="s">
        <v>33</v>
      </c>
      <c r="AX257" s="16" t="s">
        <v>78</v>
      </c>
      <c r="AY257" s="285" t="s">
        <v>126</v>
      </c>
    </row>
    <row r="258" spans="1:51" s="15" customFormat="1" ht="12">
      <c r="A258" s="15"/>
      <c r="B258" s="254"/>
      <c r="C258" s="255"/>
      <c r="D258" s="234" t="s">
        <v>135</v>
      </c>
      <c r="E258" s="256" t="s">
        <v>1</v>
      </c>
      <c r="F258" s="257" t="s">
        <v>143</v>
      </c>
      <c r="G258" s="255"/>
      <c r="H258" s="258">
        <v>76</v>
      </c>
      <c r="I258" s="259"/>
      <c r="J258" s="255"/>
      <c r="K258" s="255"/>
      <c r="L258" s="260"/>
      <c r="M258" s="261"/>
      <c r="N258" s="262"/>
      <c r="O258" s="262"/>
      <c r="P258" s="262"/>
      <c r="Q258" s="262"/>
      <c r="R258" s="262"/>
      <c r="S258" s="262"/>
      <c r="T258" s="263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4" t="s">
        <v>135</v>
      </c>
      <c r="AU258" s="264" t="s">
        <v>88</v>
      </c>
      <c r="AV258" s="15" t="s">
        <v>133</v>
      </c>
      <c r="AW258" s="15" t="s">
        <v>33</v>
      </c>
      <c r="AX258" s="15" t="s">
        <v>86</v>
      </c>
      <c r="AY258" s="264" t="s">
        <v>126</v>
      </c>
    </row>
    <row r="259" spans="1:65" s="2" customFormat="1" ht="14.4" customHeight="1">
      <c r="A259" s="39"/>
      <c r="B259" s="40"/>
      <c r="C259" s="265" t="s">
        <v>353</v>
      </c>
      <c r="D259" s="265" t="s">
        <v>219</v>
      </c>
      <c r="E259" s="266" t="s">
        <v>354</v>
      </c>
      <c r="F259" s="267" t="s">
        <v>355</v>
      </c>
      <c r="G259" s="268" t="s">
        <v>203</v>
      </c>
      <c r="H259" s="269">
        <v>78</v>
      </c>
      <c r="I259" s="270"/>
      <c r="J259" s="271">
        <f>ROUND(I259*H259,2)</f>
        <v>0</v>
      </c>
      <c r="K259" s="267" t="s">
        <v>1</v>
      </c>
      <c r="L259" s="272"/>
      <c r="M259" s="273" t="s">
        <v>1</v>
      </c>
      <c r="N259" s="274" t="s">
        <v>43</v>
      </c>
      <c r="O259" s="92"/>
      <c r="P259" s="228">
        <f>O259*H259</f>
        <v>0</v>
      </c>
      <c r="Q259" s="228">
        <v>0.027</v>
      </c>
      <c r="R259" s="228">
        <f>Q259*H259</f>
        <v>2.106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182</v>
      </c>
      <c r="AT259" s="230" t="s">
        <v>219</v>
      </c>
      <c r="AU259" s="230" t="s">
        <v>88</v>
      </c>
      <c r="AY259" s="18" t="s">
        <v>126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86</v>
      </c>
      <c r="BK259" s="231">
        <f>ROUND(I259*H259,2)</f>
        <v>0</v>
      </c>
      <c r="BL259" s="18" t="s">
        <v>133</v>
      </c>
      <c r="BM259" s="230" t="s">
        <v>356</v>
      </c>
    </row>
    <row r="260" spans="1:51" s="13" customFormat="1" ht="12">
      <c r="A260" s="13"/>
      <c r="B260" s="232"/>
      <c r="C260" s="233"/>
      <c r="D260" s="234" t="s">
        <v>135</v>
      </c>
      <c r="E260" s="235" t="s">
        <v>1</v>
      </c>
      <c r="F260" s="236" t="s">
        <v>357</v>
      </c>
      <c r="G260" s="233"/>
      <c r="H260" s="235" t="s">
        <v>1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135</v>
      </c>
      <c r="AU260" s="242" t="s">
        <v>88</v>
      </c>
      <c r="AV260" s="13" t="s">
        <v>86</v>
      </c>
      <c r="AW260" s="13" t="s">
        <v>33</v>
      </c>
      <c r="AX260" s="13" t="s">
        <v>78</v>
      </c>
      <c r="AY260" s="242" t="s">
        <v>126</v>
      </c>
    </row>
    <row r="261" spans="1:51" s="14" customFormat="1" ht="12">
      <c r="A261" s="14"/>
      <c r="B261" s="243"/>
      <c r="C261" s="244"/>
      <c r="D261" s="234" t="s">
        <v>135</v>
      </c>
      <c r="E261" s="245" t="s">
        <v>1</v>
      </c>
      <c r="F261" s="246" t="s">
        <v>358</v>
      </c>
      <c r="G261" s="244"/>
      <c r="H261" s="247">
        <v>78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135</v>
      </c>
      <c r="AU261" s="253" t="s">
        <v>88</v>
      </c>
      <c r="AV261" s="14" t="s">
        <v>88</v>
      </c>
      <c r="AW261" s="14" t="s">
        <v>33</v>
      </c>
      <c r="AX261" s="14" t="s">
        <v>86</v>
      </c>
      <c r="AY261" s="253" t="s">
        <v>126</v>
      </c>
    </row>
    <row r="262" spans="1:65" s="2" customFormat="1" ht="14.4" customHeight="1">
      <c r="A262" s="39"/>
      <c r="B262" s="40"/>
      <c r="C262" s="265" t="s">
        <v>359</v>
      </c>
      <c r="D262" s="265" t="s">
        <v>219</v>
      </c>
      <c r="E262" s="266" t="s">
        <v>360</v>
      </c>
      <c r="F262" s="267" t="s">
        <v>361</v>
      </c>
      <c r="G262" s="268" t="s">
        <v>203</v>
      </c>
      <c r="H262" s="269">
        <v>1.1</v>
      </c>
      <c r="I262" s="270"/>
      <c r="J262" s="271">
        <f>ROUND(I262*H262,2)</f>
        <v>0</v>
      </c>
      <c r="K262" s="267" t="s">
        <v>1</v>
      </c>
      <c r="L262" s="272"/>
      <c r="M262" s="273" t="s">
        <v>1</v>
      </c>
      <c r="N262" s="274" t="s">
        <v>43</v>
      </c>
      <c r="O262" s="92"/>
      <c r="P262" s="228">
        <f>O262*H262</f>
        <v>0</v>
      </c>
      <c r="Q262" s="228">
        <v>0.027</v>
      </c>
      <c r="R262" s="228">
        <f>Q262*H262</f>
        <v>0.0297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182</v>
      </c>
      <c r="AT262" s="230" t="s">
        <v>219</v>
      </c>
      <c r="AU262" s="230" t="s">
        <v>88</v>
      </c>
      <c r="AY262" s="18" t="s">
        <v>126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86</v>
      </c>
      <c r="BK262" s="231">
        <f>ROUND(I262*H262,2)</f>
        <v>0</v>
      </c>
      <c r="BL262" s="18" t="s">
        <v>133</v>
      </c>
      <c r="BM262" s="230" t="s">
        <v>362</v>
      </c>
    </row>
    <row r="263" spans="1:51" s="13" customFormat="1" ht="12">
      <c r="A263" s="13"/>
      <c r="B263" s="232"/>
      <c r="C263" s="233"/>
      <c r="D263" s="234" t="s">
        <v>135</v>
      </c>
      <c r="E263" s="235" t="s">
        <v>1</v>
      </c>
      <c r="F263" s="236" t="s">
        <v>363</v>
      </c>
      <c r="G263" s="233"/>
      <c r="H263" s="235" t="s">
        <v>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135</v>
      </c>
      <c r="AU263" s="242" t="s">
        <v>88</v>
      </c>
      <c r="AV263" s="13" t="s">
        <v>86</v>
      </c>
      <c r="AW263" s="13" t="s">
        <v>33</v>
      </c>
      <c r="AX263" s="13" t="s">
        <v>78</v>
      </c>
      <c r="AY263" s="242" t="s">
        <v>126</v>
      </c>
    </row>
    <row r="264" spans="1:51" s="14" customFormat="1" ht="12">
      <c r="A264" s="14"/>
      <c r="B264" s="243"/>
      <c r="C264" s="244"/>
      <c r="D264" s="234" t="s">
        <v>135</v>
      </c>
      <c r="E264" s="245" t="s">
        <v>1</v>
      </c>
      <c r="F264" s="246" t="s">
        <v>364</v>
      </c>
      <c r="G264" s="244"/>
      <c r="H264" s="247">
        <v>1.1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135</v>
      </c>
      <c r="AU264" s="253" t="s">
        <v>88</v>
      </c>
      <c r="AV264" s="14" t="s">
        <v>88</v>
      </c>
      <c r="AW264" s="14" t="s">
        <v>33</v>
      </c>
      <c r="AX264" s="14" t="s">
        <v>86</v>
      </c>
      <c r="AY264" s="253" t="s">
        <v>126</v>
      </c>
    </row>
    <row r="265" spans="1:65" s="2" customFormat="1" ht="14.4" customHeight="1">
      <c r="A265" s="39"/>
      <c r="B265" s="40"/>
      <c r="C265" s="219" t="s">
        <v>365</v>
      </c>
      <c r="D265" s="219" t="s">
        <v>128</v>
      </c>
      <c r="E265" s="220" t="s">
        <v>366</v>
      </c>
      <c r="F265" s="221" t="s">
        <v>367</v>
      </c>
      <c r="G265" s="222" t="s">
        <v>203</v>
      </c>
      <c r="H265" s="223">
        <v>76</v>
      </c>
      <c r="I265" s="224"/>
      <c r="J265" s="225">
        <f>ROUND(I265*H265,2)</f>
        <v>0</v>
      </c>
      <c r="K265" s="221" t="s">
        <v>132</v>
      </c>
      <c r="L265" s="45"/>
      <c r="M265" s="226" t="s">
        <v>1</v>
      </c>
      <c r="N265" s="227" t="s">
        <v>43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133</v>
      </c>
      <c r="AT265" s="230" t="s">
        <v>128</v>
      </c>
      <c r="AU265" s="230" t="s">
        <v>88</v>
      </c>
      <c r="AY265" s="18" t="s">
        <v>126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86</v>
      </c>
      <c r="BK265" s="231">
        <f>ROUND(I265*H265,2)</f>
        <v>0</v>
      </c>
      <c r="BL265" s="18" t="s">
        <v>133</v>
      </c>
      <c r="BM265" s="230" t="s">
        <v>368</v>
      </c>
    </row>
    <row r="266" spans="1:65" s="2" customFormat="1" ht="14.4" customHeight="1">
      <c r="A266" s="39"/>
      <c r="B266" s="40"/>
      <c r="C266" s="219" t="s">
        <v>369</v>
      </c>
      <c r="D266" s="219" t="s">
        <v>128</v>
      </c>
      <c r="E266" s="220" t="s">
        <v>370</v>
      </c>
      <c r="F266" s="221" t="s">
        <v>371</v>
      </c>
      <c r="G266" s="222" t="s">
        <v>203</v>
      </c>
      <c r="H266" s="223">
        <v>86</v>
      </c>
      <c r="I266" s="224"/>
      <c r="J266" s="225">
        <f>ROUND(I266*H266,2)</f>
        <v>0</v>
      </c>
      <c r="K266" s="221" t="s">
        <v>132</v>
      </c>
      <c r="L266" s="45"/>
      <c r="M266" s="226" t="s">
        <v>1</v>
      </c>
      <c r="N266" s="227" t="s">
        <v>43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133</v>
      </c>
      <c r="AT266" s="230" t="s">
        <v>128</v>
      </c>
      <c r="AU266" s="230" t="s">
        <v>88</v>
      </c>
      <c r="AY266" s="18" t="s">
        <v>126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86</v>
      </c>
      <c r="BK266" s="231">
        <f>ROUND(I266*H266,2)</f>
        <v>0</v>
      </c>
      <c r="BL266" s="18" t="s">
        <v>133</v>
      </c>
      <c r="BM266" s="230" t="s">
        <v>372</v>
      </c>
    </row>
    <row r="267" spans="1:51" s="14" customFormat="1" ht="12">
      <c r="A267" s="14"/>
      <c r="B267" s="243"/>
      <c r="C267" s="244"/>
      <c r="D267" s="234" t="s">
        <v>135</v>
      </c>
      <c r="E267" s="245" t="s">
        <v>1</v>
      </c>
      <c r="F267" s="246" t="s">
        <v>373</v>
      </c>
      <c r="G267" s="244"/>
      <c r="H267" s="247">
        <v>76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135</v>
      </c>
      <c r="AU267" s="253" t="s">
        <v>88</v>
      </c>
      <c r="AV267" s="14" t="s">
        <v>88</v>
      </c>
      <c r="AW267" s="14" t="s">
        <v>33</v>
      </c>
      <c r="AX267" s="14" t="s">
        <v>78</v>
      </c>
      <c r="AY267" s="253" t="s">
        <v>126</v>
      </c>
    </row>
    <row r="268" spans="1:51" s="13" customFormat="1" ht="12">
      <c r="A268" s="13"/>
      <c r="B268" s="232"/>
      <c r="C268" s="233"/>
      <c r="D268" s="234" t="s">
        <v>135</v>
      </c>
      <c r="E268" s="235" t="s">
        <v>1</v>
      </c>
      <c r="F268" s="236" t="s">
        <v>374</v>
      </c>
      <c r="G268" s="233"/>
      <c r="H268" s="235" t="s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135</v>
      </c>
      <c r="AU268" s="242" t="s">
        <v>88</v>
      </c>
      <c r="AV268" s="13" t="s">
        <v>86</v>
      </c>
      <c r="AW268" s="13" t="s">
        <v>33</v>
      </c>
      <c r="AX268" s="13" t="s">
        <v>78</v>
      </c>
      <c r="AY268" s="242" t="s">
        <v>126</v>
      </c>
    </row>
    <row r="269" spans="1:51" s="14" customFormat="1" ht="12">
      <c r="A269" s="14"/>
      <c r="B269" s="243"/>
      <c r="C269" s="244"/>
      <c r="D269" s="234" t="s">
        <v>135</v>
      </c>
      <c r="E269" s="245" t="s">
        <v>1</v>
      </c>
      <c r="F269" s="246" t="s">
        <v>375</v>
      </c>
      <c r="G269" s="244"/>
      <c r="H269" s="247">
        <v>9.2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135</v>
      </c>
      <c r="AU269" s="253" t="s">
        <v>88</v>
      </c>
      <c r="AV269" s="14" t="s">
        <v>88</v>
      </c>
      <c r="AW269" s="14" t="s">
        <v>33</v>
      </c>
      <c r="AX269" s="14" t="s">
        <v>78</v>
      </c>
      <c r="AY269" s="253" t="s">
        <v>126</v>
      </c>
    </row>
    <row r="270" spans="1:51" s="14" customFormat="1" ht="12">
      <c r="A270" s="14"/>
      <c r="B270" s="243"/>
      <c r="C270" s="244"/>
      <c r="D270" s="234" t="s">
        <v>135</v>
      </c>
      <c r="E270" s="245" t="s">
        <v>1</v>
      </c>
      <c r="F270" s="246" t="s">
        <v>376</v>
      </c>
      <c r="G270" s="244"/>
      <c r="H270" s="247">
        <v>0.8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135</v>
      </c>
      <c r="AU270" s="253" t="s">
        <v>88</v>
      </c>
      <c r="AV270" s="14" t="s">
        <v>88</v>
      </c>
      <c r="AW270" s="14" t="s">
        <v>33</v>
      </c>
      <c r="AX270" s="14" t="s">
        <v>78</v>
      </c>
      <c r="AY270" s="253" t="s">
        <v>126</v>
      </c>
    </row>
    <row r="271" spans="1:51" s="15" customFormat="1" ht="12">
      <c r="A271" s="15"/>
      <c r="B271" s="254"/>
      <c r="C271" s="255"/>
      <c r="D271" s="234" t="s">
        <v>135</v>
      </c>
      <c r="E271" s="256" t="s">
        <v>1</v>
      </c>
      <c r="F271" s="257" t="s">
        <v>143</v>
      </c>
      <c r="G271" s="255"/>
      <c r="H271" s="258">
        <v>86</v>
      </c>
      <c r="I271" s="259"/>
      <c r="J271" s="255"/>
      <c r="K271" s="255"/>
      <c r="L271" s="260"/>
      <c r="M271" s="261"/>
      <c r="N271" s="262"/>
      <c r="O271" s="262"/>
      <c r="P271" s="262"/>
      <c r="Q271" s="262"/>
      <c r="R271" s="262"/>
      <c r="S271" s="262"/>
      <c r="T271" s="263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4" t="s">
        <v>135</v>
      </c>
      <c r="AU271" s="264" t="s">
        <v>88</v>
      </c>
      <c r="AV271" s="15" t="s">
        <v>133</v>
      </c>
      <c r="AW271" s="15" t="s">
        <v>33</v>
      </c>
      <c r="AX271" s="15" t="s">
        <v>86</v>
      </c>
      <c r="AY271" s="264" t="s">
        <v>126</v>
      </c>
    </row>
    <row r="272" spans="1:65" s="2" customFormat="1" ht="14.4" customHeight="1">
      <c r="A272" s="39"/>
      <c r="B272" s="40"/>
      <c r="C272" s="219" t="s">
        <v>377</v>
      </c>
      <c r="D272" s="219" t="s">
        <v>128</v>
      </c>
      <c r="E272" s="220" t="s">
        <v>378</v>
      </c>
      <c r="F272" s="221" t="s">
        <v>379</v>
      </c>
      <c r="G272" s="222" t="s">
        <v>203</v>
      </c>
      <c r="H272" s="223">
        <v>86</v>
      </c>
      <c r="I272" s="224"/>
      <c r="J272" s="225">
        <f>ROUND(I272*H272,2)</f>
        <v>0</v>
      </c>
      <c r="K272" s="221" t="s">
        <v>1</v>
      </c>
      <c r="L272" s="45"/>
      <c r="M272" s="226" t="s">
        <v>1</v>
      </c>
      <c r="N272" s="227" t="s">
        <v>43</v>
      </c>
      <c r="O272" s="92"/>
      <c r="P272" s="228">
        <f>O272*H272</f>
        <v>0</v>
      </c>
      <c r="Q272" s="228">
        <v>0.4</v>
      </c>
      <c r="R272" s="228">
        <f>Q272*H272</f>
        <v>34.4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133</v>
      </c>
      <c r="AT272" s="230" t="s">
        <v>128</v>
      </c>
      <c r="AU272" s="230" t="s">
        <v>88</v>
      </c>
      <c r="AY272" s="18" t="s">
        <v>126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86</v>
      </c>
      <c r="BK272" s="231">
        <f>ROUND(I272*H272,2)</f>
        <v>0</v>
      </c>
      <c r="BL272" s="18" t="s">
        <v>133</v>
      </c>
      <c r="BM272" s="230" t="s">
        <v>380</v>
      </c>
    </row>
    <row r="273" spans="1:51" s="13" customFormat="1" ht="12">
      <c r="A273" s="13"/>
      <c r="B273" s="232"/>
      <c r="C273" s="233"/>
      <c r="D273" s="234" t="s">
        <v>135</v>
      </c>
      <c r="E273" s="235" t="s">
        <v>1</v>
      </c>
      <c r="F273" s="236" t="s">
        <v>381</v>
      </c>
      <c r="G273" s="233"/>
      <c r="H273" s="235" t="s">
        <v>1</v>
      </c>
      <c r="I273" s="237"/>
      <c r="J273" s="233"/>
      <c r="K273" s="233"/>
      <c r="L273" s="238"/>
      <c r="M273" s="239"/>
      <c r="N273" s="240"/>
      <c r="O273" s="240"/>
      <c r="P273" s="240"/>
      <c r="Q273" s="240"/>
      <c r="R273" s="240"/>
      <c r="S273" s="240"/>
      <c r="T273" s="24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135</v>
      </c>
      <c r="AU273" s="242" t="s">
        <v>88</v>
      </c>
      <c r="AV273" s="13" t="s">
        <v>86</v>
      </c>
      <c r="AW273" s="13" t="s">
        <v>33</v>
      </c>
      <c r="AX273" s="13" t="s">
        <v>78</v>
      </c>
      <c r="AY273" s="242" t="s">
        <v>126</v>
      </c>
    </row>
    <row r="274" spans="1:51" s="14" customFormat="1" ht="12">
      <c r="A274" s="14"/>
      <c r="B274" s="243"/>
      <c r="C274" s="244"/>
      <c r="D274" s="234" t="s">
        <v>135</v>
      </c>
      <c r="E274" s="245" t="s">
        <v>1</v>
      </c>
      <c r="F274" s="246" t="s">
        <v>382</v>
      </c>
      <c r="G274" s="244"/>
      <c r="H274" s="247">
        <v>86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135</v>
      </c>
      <c r="AU274" s="253" t="s">
        <v>88</v>
      </c>
      <c r="AV274" s="14" t="s">
        <v>88</v>
      </c>
      <c r="AW274" s="14" t="s">
        <v>33</v>
      </c>
      <c r="AX274" s="14" t="s">
        <v>86</v>
      </c>
      <c r="AY274" s="253" t="s">
        <v>126</v>
      </c>
    </row>
    <row r="275" spans="1:63" s="12" customFormat="1" ht="22.8" customHeight="1">
      <c r="A275" s="12"/>
      <c r="B275" s="203"/>
      <c r="C275" s="204"/>
      <c r="D275" s="205" t="s">
        <v>77</v>
      </c>
      <c r="E275" s="217" t="s">
        <v>383</v>
      </c>
      <c r="F275" s="217" t="s">
        <v>384</v>
      </c>
      <c r="G275" s="204"/>
      <c r="H275" s="204"/>
      <c r="I275" s="207"/>
      <c r="J275" s="218">
        <f>BK275</f>
        <v>0</v>
      </c>
      <c r="K275" s="204"/>
      <c r="L275" s="209"/>
      <c r="M275" s="210"/>
      <c r="N275" s="211"/>
      <c r="O275" s="211"/>
      <c r="P275" s="212">
        <f>SUM(P276:P282)</f>
        <v>0</v>
      </c>
      <c r="Q275" s="211"/>
      <c r="R275" s="212">
        <f>SUM(R276:R282)</f>
        <v>0.00875</v>
      </c>
      <c r="S275" s="211"/>
      <c r="T275" s="213">
        <f>SUM(T276:T282)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4" t="s">
        <v>86</v>
      </c>
      <c r="AT275" s="215" t="s">
        <v>77</v>
      </c>
      <c r="AU275" s="215" t="s">
        <v>86</v>
      </c>
      <c r="AY275" s="214" t="s">
        <v>126</v>
      </c>
      <c r="BK275" s="216">
        <f>SUM(BK276:BK282)</f>
        <v>0</v>
      </c>
    </row>
    <row r="276" spans="1:65" s="2" customFormat="1" ht="14.4" customHeight="1">
      <c r="A276" s="39"/>
      <c r="B276" s="40"/>
      <c r="C276" s="219" t="s">
        <v>385</v>
      </c>
      <c r="D276" s="219" t="s">
        <v>128</v>
      </c>
      <c r="E276" s="220" t="s">
        <v>386</v>
      </c>
      <c r="F276" s="221" t="s">
        <v>387</v>
      </c>
      <c r="G276" s="222" t="s">
        <v>203</v>
      </c>
      <c r="H276" s="223">
        <v>35</v>
      </c>
      <c r="I276" s="224"/>
      <c r="J276" s="225">
        <f>ROUND(I276*H276,2)</f>
        <v>0</v>
      </c>
      <c r="K276" s="221" t="s">
        <v>1</v>
      </c>
      <c r="L276" s="45"/>
      <c r="M276" s="226" t="s">
        <v>1</v>
      </c>
      <c r="N276" s="227" t="s">
        <v>43</v>
      </c>
      <c r="O276" s="92"/>
      <c r="P276" s="228">
        <f>O276*H276</f>
        <v>0</v>
      </c>
      <c r="Q276" s="228">
        <v>0</v>
      </c>
      <c r="R276" s="228">
        <f>Q276*H276</f>
        <v>0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133</v>
      </c>
      <c r="AT276" s="230" t="s">
        <v>128</v>
      </c>
      <c r="AU276" s="230" t="s">
        <v>88</v>
      </c>
      <c r="AY276" s="18" t="s">
        <v>126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86</v>
      </c>
      <c r="BK276" s="231">
        <f>ROUND(I276*H276,2)</f>
        <v>0</v>
      </c>
      <c r="BL276" s="18" t="s">
        <v>133</v>
      </c>
      <c r="BM276" s="230" t="s">
        <v>388</v>
      </c>
    </row>
    <row r="277" spans="1:65" s="2" customFormat="1" ht="14.4" customHeight="1">
      <c r="A277" s="39"/>
      <c r="B277" s="40"/>
      <c r="C277" s="219" t="s">
        <v>389</v>
      </c>
      <c r="D277" s="219" t="s">
        <v>128</v>
      </c>
      <c r="E277" s="220" t="s">
        <v>390</v>
      </c>
      <c r="F277" s="221" t="s">
        <v>391</v>
      </c>
      <c r="G277" s="222" t="s">
        <v>203</v>
      </c>
      <c r="H277" s="223">
        <v>35</v>
      </c>
      <c r="I277" s="224"/>
      <c r="J277" s="225">
        <f>ROUND(I277*H277,2)</f>
        <v>0</v>
      </c>
      <c r="K277" s="221" t="s">
        <v>132</v>
      </c>
      <c r="L277" s="45"/>
      <c r="M277" s="226" t="s">
        <v>1</v>
      </c>
      <c r="N277" s="227" t="s">
        <v>43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133</v>
      </c>
      <c r="AT277" s="230" t="s">
        <v>128</v>
      </c>
      <c r="AU277" s="230" t="s">
        <v>88</v>
      </c>
      <c r="AY277" s="18" t="s">
        <v>126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86</v>
      </c>
      <c r="BK277" s="231">
        <f>ROUND(I277*H277,2)</f>
        <v>0</v>
      </c>
      <c r="BL277" s="18" t="s">
        <v>133</v>
      </c>
      <c r="BM277" s="230" t="s">
        <v>392</v>
      </c>
    </row>
    <row r="278" spans="1:51" s="13" customFormat="1" ht="12">
      <c r="A278" s="13"/>
      <c r="B278" s="232"/>
      <c r="C278" s="233"/>
      <c r="D278" s="234" t="s">
        <v>135</v>
      </c>
      <c r="E278" s="235" t="s">
        <v>1</v>
      </c>
      <c r="F278" s="236" t="s">
        <v>138</v>
      </c>
      <c r="G278" s="233"/>
      <c r="H278" s="235" t="s">
        <v>1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135</v>
      </c>
      <c r="AU278" s="242" t="s">
        <v>88</v>
      </c>
      <c r="AV278" s="13" t="s">
        <v>86</v>
      </c>
      <c r="AW278" s="13" t="s">
        <v>33</v>
      </c>
      <c r="AX278" s="13" t="s">
        <v>78</v>
      </c>
      <c r="AY278" s="242" t="s">
        <v>126</v>
      </c>
    </row>
    <row r="279" spans="1:51" s="14" customFormat="1" ht="12">
      <c r="A279" s="14"/>
      <c r="B279" s="243"/>
      <c r="C279" s="244"/>
      <c r="D279" s="234" t="s">
        <v>135</v>
      </c>
      <c r="E279" s="245" t="s">
        <v>1</v>
      </c>
      <c r="F279" s="246" t="s">
        <v>393</v>
      </c>
      <c r="G279" s="244"/>
      <c r="H279" s="247">
        <v>35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135</v>
      </c>
      <c r="AU279" s="253" t="s">
        <v>88</v>
      </c>
      <c r="AV279" s="14" t="s">
        <v>88</v>
      </c>
      <c r="AW279" s="14" t="s">
        <v>33</v>
      </c>
      <c r="AX279" s="14" t="s">
        <v>86</v>
      </c>
      <c r="AY279" s="253" t="s">
        <v>126</v>
      </c>
    </row>
    <row r="280" spans="1:51" s="13" customFormat="1" ht="12">
      <c r="A280" s="13"/>
      <c r="B280" s="232"/>
      <c r="C280" s="233"/>
      <c r="D280" s="234" t="s">
        <v>135</v>
      </c>
      <c r="E280" s="235" t="s">
        <v>1</v>
      </c>
      <c r="F280" s="236" t="s">
        <v>394</v>
      </c>
      <c r="G280" s="233"/>
      <c r="H280" s="235" t="s">
        <v>1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135</v>
      </c>
      <c r="AU280" s="242" t="s">
        <v>88</v>
      </c>
      <c r="AV280" s="13" t="s">
        <v>86</v>
      </c>
      <c r="AW280" s="13" t="s">
        <v>33</v>
      </c>
      <c r="AX280" s="13" t="s">
        <v>78</v>
      </c>
      <c r="AY280" s="242" t="s">
        <v>126</v>
      </c>
    </row>
    <row r="281" spans="1:51" s="13" customFormat="1" ht="12">
      <c r="A281" s="13"/>
      <c r="B281" s="232"/>
      <c r="C281" s="233"/>
      <c r="D281" s="234" t="s">
        <v>135</v>
      </c>
      <c r="E281" s="235" t="s">
        <v>1</v>
      </c>
      <c r="F281" s="236" t="s">
        <v>395</v>
      </c>
      <c r="G281" s="233"/>
      <c r="H281" s="235" t="s">
        <v>1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135</v>
      </c>
      <c r="AU281" s="242" t="s">
        <v>88</v>
      </c>
      <c r="AV281" s="13" t="s">
        <v>86</v>
      </c>
      <c r="AW281" s="13" t="s">
        <v>33</v>
      </c>
      <c r="AX281" s="13" t="s">
        <v>78</v>
      </c>
      <c r="AY281" s="242" t="s">
        <v>126</v>
      </c>
    </row>
    <row r="282" spans="1:65" s="2" customFormat="1" ht="14.4" customHeight="1">
      <c r="A282" s="39"/>
      <c r="B282" s="40"/>
      <c r="C282" s="219" t="s">
        <v>396</v>
      </c>
      <c r="D282" s="219" t="s">
        <v>128</v>
      </c>
      <c r="E282" s="220" t="s">
        <v>397</v>
      </c>
      <c r="F282" s="221" t="s">
        <v>398</v>
      </c>
      <c r="G282" s="222" t="s">
        <v>203</v>
      </c>
      <c r="H282" s="223">
        <v>35</v>
      </c>
      <c r="I282" s="224"/>
      <c r="J282" s="225">
        <f>ROUND(I282*H282,2)</f>
        <v>0</v>
      </c>
      <c r="K282" s="221" t="s">
        <v>132</v>
      </c>
      <c r="L282" s="45"/>
      <c r="M282" s="226" t="s">
        <v>1</v>
      </c>
      <c r="N282" s="227" t="s">
        <v>43</v>
      </c>
      <c r="O282" s="92"/>
      <c r="P282" s="228">
        <f>O282*H282</f>
        <v>0</v>
      </c>
      <c r="Q282" s="228">
        <v>0.00025</v>
      </c>
      <c r="R282" s="228">
        <f>Q282*H282</f>
        <v>0.00875</v>
      </c>
      <c r="S282" s="228">
        <v>0</v>
      </c>
      <c r="T282" s="229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0" t="s">
        <v>133</v>
      </c>
      <c r="AT282" s="230" t="s">
        <v>128</v>
      </c>
      <c r="AU282" s="230" t="s">
        <v>88</v>
      </c>
      <c r="AY282" s="18" t="s">
        <v>126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8" t="s">
        <v>86</v>
      </c>
      <c r="BK282" s="231">
        <f>ROUND(I282*H282,2)</f>
        <v>0</v>
      </c>
      <c r="BL282" s="18" t="s">
        <v>133</v>
      </c>
      <c r="BM282" s="230" t="s">
        <v>399</v>
      </c>
    </row>
    <row r="283" spans="1:63" s="12" customFormat="1" ht="22.8" customHeight="1">
      <c r="A283" s="12"/>
      <c r="B283" s="203"/>
      <c r="C283" s="204"/>
      <c r="D283" s="205" t="s">
        <v>77</v>
      </c>
      <c r="E283" s="217" t="s">
        <v>187</v>
      </c>
      <c r="F283" s="217" t="s">
        <v>400</v>
      </c>
      <c r="G283" s="204"/>
      <c r="H283" s="204"/>
      <c r="I283" s="207"/>
      <c r="J283" s="218">
        <f>BK283</f>
        <v>0</v>
      </c>
      <c r="K283" s="204"/>
      <c r="L283" s="209"/>
      <c r="M283" s="210"/>
      <c r="N283" s="211"/>
      <c r="O283" s="211"/>
      <c r="P283" s="212">
        <f>SUM(P284:P313)</f>
        <v>0</v>
      </c>
      <c r="Q283" s="211"/>
      <c r="R283" s="212">
        <f>SUM(R284:R313)</f>
        <v>10.436330000000002</v>
      </c>
      <c r="S283" s="211"/>
      <c r="T283" s="213">
        <f>SUM(T284:T313)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4" t="s">
        <v>86</v>
      </c>
      <c r="AT283" s="215" t="s">
        <v>77</v>
      </c>
      <c r="AU283" s="215" t="s">
        <v>86</v>
      </c>
      <c r="AY283" s="214" t="s">
        <v>126</v>
      </c>
      <c r="BK283" s="216">
        <f>SUM(BK284:BK313)</f>
        <v>0</v>
      </c>
    </row>
    <row r="284" spans="1:65" s="2" customFormat="1" ht="14.4" customHeight="1">
      <c r="A284" s="39"/>
      <c r="B284" s="40"/>
      <c r="C284" s="219" t="s">
        <v>401</v>
      </c>
      <c r="D284" s="219" t="s">
        <v>128</v>
      </c>
      <c r="E284" s="220" t="s">
        <v>402</v>
      </c>
      <c r="F284" s="221" t="s">
        <v>403</v>
      </c>
      <c r="G284" s="222" t="s">
        <v>306</v>
      </c>
      <c r="H284" s="223">
        <v>46</v>
      </c>
      <c r="I284" s="224"/>
      <c r="J284" s="225">
        <f>ROUND(I284*H284,2)</f>
        <v>0</v>
      </c>
      <c r="K284" s="221" t="s">
        <v>132</v>
      </c>
      <c r="L284" s="45"/>
      <c r="M284" s="226" t="s">
        <v>1</v>
      </c>
      <c r="N284" s="227" t="s">
        <v>43</v>
      </c>
      <c r="O284" s="92"/>
      <c r="P284" s="228">
        <f>O284*H284</f>
        <v>0</v>
      </c>
      <c r="Q284" s="228">
        <v>0.1554</v>
      </c>
      <c r="R284" s="228">
        <f>Q284*H284</f>
        <v>7.1484000000000005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133</v>
      </c>
      <c r="AT284" s="230" t="s">
        <v>128</v>
      </c>
      <c r="AU284" s="230" t="s">
        <v>88</v>
      </c>
      <c r="AY284" s="18" t="s">
        <v>126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86</v>
      </c>
      <c r="BK284" s="231">
        <f>ROUND(I284*H284,2)</f>
        <v>0</v>
      </c>
      <c r="BL284" s="18" t="s">
        <v>133</v>
      </c>
      <c r="BM284" s="230" t="s">
        <v>404</v>
      </c>
    </row>
    <row r="285" spans="1:51" s="13" customFormat="1" ht="12">
      <c r="A285" s="13"/>
      <c r="B285" s="232"/>
      <c r="C285" s="233"/>
      <c r="D285" s="234" t="s">
        <v>135</v>
      </c>
      <c r="E285" s="235" t="s">
        <v>1</v>
      </c>
      <c r="F285" s="236" t="s">
        <v>405</v>
      </c>
      <c r="G285" s="233"/>
      <c r="H285" s="235" t="s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135</v>
      </c>
      <c r="AU285" s="242" t="s">
        <v>88</v>
      </c>
      <c r="AV285" s="13" t="s">
        <v>86</v>
      </c>
      <c r="AW285" s="13" t="s">
        <v>33</v>
      </c>
      <c r="AX285" s="13" t="s">
        <v>78</v>
      </c>
      <c r="AY285" s="242" t="s">
        <v>126</v>
      </c>
    </row>
    <row r="286" spans="1:51" s="13" customFormat="1" ht="12">
      <c r="A286" s="13"/>
      <c r="B286" s="232"/>
      <c r="C286" s="233"/>
      <c r="D286" s="234" t="s">
        <v>135</v>
      </c>
      <c r="E286" s="235" t="s">
        <v>1</v>
      </c>
      <c r="F286" s="236" t="s">
        <v>406</v>
      </c>
      <c r="G286" s="233"/>
      <c r="H286" s="235" t="s">
        <v>1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135</v>
      </c>
      <c r="AU286" s="242" t="s">
        <v>88</v>
      </c>
      <c r="AV286" s="13" t="s">
        <v>86</v>
      </c>
      <c r="AW286" s="13" t="s">
        <v>33</v>
      </c>
      <c r="AX286" s="13" t="s">
        <v>78</v>
      </c>
      <c r="AY286" s="242" t="s">
        <v>126</v>
      </c>
    </row>
    <row r="287" spans="1:51" s="14" customFormat="1" ht="12">
      <c r="A287" s="14"/>
      <c r="B287" s="243"/>
      <c r="C287" s="244"/>
      <c r="D287" s="234" t="s">
        <v>135</v>
      </c>
      <c r="E287" s="245" t="s">
        <v>1</v>
      </c>
      <c r="F287" s="246" t="s">
        <v>207</v>
      </c>
      <c r="G287" s="244"/>
      <c r="H287" s="247">
        <v>30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3" t="s">
        <v>135</v>
      </c>
      <c r="AU287" s="253" t="s">
        <v>88</v>
      </c>
      <c r="AV287" s="14" t="s">
        <v>88</v>
      </c>
      <c r="AW287" s="14" t="s">
        <v>33</v>
      </c>
      <c r="AX287" s="14" t="s">
        <v>78</v>
      </c>
      <c r="AY287" s="253" t="s">
        <v>126</v>
      </c>
    </row>
    <row r="288" spans="1:51" s="16" customFormat="1" ht="12">
      <c r="A288" s="16"/>
      <c r="B288" s="275"/>
      <c r="C288" s="276"/>
      <c r="D288" s="234" t="s">
        <v>135</v>
      </c>
      <c r="E288" s="277" t="s">
        <v>1</v>
      </c>
      <c r="F288" s="278" t="s">
        <v>349</v>
      </c>
      <c r="G288" s="276"/>
      <c r="H288" s="279">
        <v>30</v>
      </c>
      <c r="I288" s="280"/>
      <c r="J288" s="276"/>
      <c r="K288" s="276"/>
      <c r="L288" s="281"/>
      <c r="M288" s="282"/>
      <c r="N288" s="283"/>
      <c r="O288" s="283"/>
      <c r="P288" s="283"/>
      <c r="Q288" s="283"/>
      <c r="R288" s="283"/>
      <c r="S288" s="283"/>
      <c r="T288" s="284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85" t="s">
        <v>135</v>
      </c>
      <c r="AU288" s="285" t="s">
        <v>88</v>
      </c>
      <c r="AV288" s="16" t="s">
        <v>147</v>
      </c>
      <c r="AW288" s="16" t="s">
        <v>33</v>
      </c>
      <c r="AX288" s="16" t="s">
        <v>78</v>
      </c>
      <c r="AY288" s="285" t="s">
        <v>126</v>
      </c>
    </row>
    <row r="289" spans="1:51" s="13" customFormat="1" ht="12">
      <c r="A289" s="13"/>
      <c r="B289" s="232"/>
      <c r="C289" s="233"/>
      <c r="D289" s="234" t="s">
        <v>135</v>
      </c>
      <c r="E289" s="235" t="s">
        <v>1</v>
      </c>
      <c r="F289" s="236" t="s">
        <v>407</v>
      </c>
      <c r="G289" s="233"/>
      <c r="H289" s="235" t="s">
        <v>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135</v>
      </c>
      <c r="AU289" s="242" t="s">
        <v>88</v>
      </c>
      <c r="AV289" s="13" t="s">
        <v>86</v>
      </c>
      <c r="AW289" s="13" t="s">
        <v>33</v>
      </c>
      <c r="AX289" s="13" t="s">
        <v>78</v>
      </c>
      <c r="AY289" s="242" t="s">
        <v>126</v>
      </c>
    </row>
    <row r="290" spans="1:51" s="14" customFormat="1" ht="12">
      <c r="A290" s="14"/>
      <c r="B290" s="243"/>
      <c r="C290" s="244"/>
      <c r="D290" s="234" t="s">
        <v>135</v>
      </c>
      <c r="E290" s="245" t="s">
        <v>1</v>
      </c>
      <c r="F290" s="246" t="s">
        <v>408</v>
      </c>
      <c r="G290" s="244"/>
      <c r="H290" s="247">
        <v>16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135</v>
      </c>
      <c r="AU290" s="253" t="s">
        <v>88</v>
      </c>
      <c r="AV290" s="14" t="s">
        <v>88</v>
      </c>
      <c r="AW290" s="14" t="s">
        <v>33</v>
      </c>
      <c r="AX290" s="14" t="s">
        <v>78</v>
      </c>
      <c r="AY290" s="253" t="s">
        <v>126</v>
      </c>
    </row>
    <row r="291" spans="1:51" s="16" customFormat="1" ht="12">
      <c r="A291" s="16"/>
      <c r="B291" s="275"/>
      <c r="C291" s="276"/>
      <c r="D291" s="234" t="s">
        <v>135</v>
      </c>
      <c r="E291" s="277" t="s">
        <v>1</v>
      </c>
      <c r="F291" s="278" t="s">
        <v>352</v>
      </c>
      <c r="G291" s="276"/>
      <c r="H291" s="279">
        <v>16</v>
      </c>
      <c r="I291" s="280"/>
      <c r="J291" s="276"/>
      <c r="K291" s="276"/>
      <c r="L291" s="281"/>
      <c r="M291" s="282"/>
      <c r="N291" s="283"/>
      <c r="O291" s="283"/>
      <c r="P291" s="283"/>
      <c r="Q291" s="283"/>
      <c r="R291" s="283"/>
      <c r="S291" s="283"/>
      <c r="T291" s="284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T291" s="285" t="s">
        <v>135</v>
      </c>
      <c r="AU291" s="285" t="s">
        <v>88</v>
      </c>
      <c r="AV291" s="16" t="s">
        <v>147</v>
      </c>
      <c r="AW291" s="16" t="s">
        <v>33</v>
      </c>
      <c r="AX291" s="16" t="s">
        <v>78</v>
      </c>
      <c r="AY291" s="285" t="s">
        <v>126</v>
      </c>
    </row>
    <row r="292" spans="1:51" s="15" customFormat="1" ht="12">
      <c r="A292" s="15"/>
      <c r="B292" s="254"/>
      <c r="C292" s="255"/>
      <c r="D292" s="234" t="s">
        <v>135</v>
      </c>
      <c r="E292" s="256" t="s">
        <v>1</v>
      </c>
      <c r="F292" s="257" t="s">
        <v>143</v>
      </c>
      <c r="G292" s="255"/>
      <c r="H292" s="258">
        <v>46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64" t="s">
        <v>135</v>
      </c>
      <c r="AU292" s="264" t="s">
        <v>88</v>
      </c>
      <c r="AV292" s="15" t="s">
        <v>133</v>
      </c>
      <c r="AW292" s="15" t="s">
        <v>33</v>
      </c>
      <c r="AX292" s="15" t="s">
        <v>86</v>
      </c>
      <c r="AY292" s="264" t="s">
        <v>126</v>
      </c>
    </row>
    <row r="293" spans="1:65" s="2" customFormat="1" ht="14.4" customHeight="1">
      <c r="A293" s="39"/>
      <c r="B293" s="40"/>
      <c r="C293" s="265" t="s">
        <v>409</v>
      </c>
      <c r="D293" s="265" t="s">
        <v>219</v>
      </c>
      <c r="E293" s="266" t="s">
        <v>410</v>
      </c>
      <c r="F293" s="267" t="s">
        <v>411</v>
      </c>
      <c r="G293" s="268" t="s">
        <v>306</v>
      </c>
      <c r="H293" s="269">
        <v>31</v>
      </c>
      <c r="I293" s="270"/>
      <c r="J293" s="271">
        <f>ROUND(I293*H293,2)</f>
        <v>0</v>
      </c>
      <c r="K293" s="267" t="s">
        <v>132</v>
      </c>
      <c r="L293" s="272"/>
      <c r="M293" s="273" t="s">
        <v>1</v>
      </c>
      <c r="N293" s="274" t="s">
        <v>43</v>
      </c>
      <c r="O293" s="92"/>
      <c r="P293" s="228">
        <f>O293*H293</f>
        <v>0</v>
      </c>
      <c r="Q293" s="228">
        <v>0.08</v>
      </c>
      <c r="R293" s="228">
        <f>Q293*H293</f>
        <v>2.48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182</v>
      </c>
      <c r="AT293" s="230" t="s">
        <v>219</v>
      </c>
      <c r="AU293" s="230" t="s">
        <v>88</v>
      </c>
      <c r="AY293" s="18" t="s">
        <v>126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86</v>
      </c>
      <c r="BK293" s="231">
        <f>ROUND(I293*H293,2)</f>
        <v>0</v>
      </c>
      <c r="BL293" s="18" t="s">
        <v>133</v>
      </c>
      <c r="BM293" s="230" t="s">
        <v>412</v>
      </c>
    </row>
    <row r="294" spans="1:51" s="13" customFormat="1" ht="12">
      <c r="A294" s="13"/>
      <c r="B294" s="232"/>
      <c r="C294" s="233"/>
      <c r="D294" s="234" t="s">
        <v>135</v>
      </c>
      <c r="E294" s="235" t="s">
        <v>1</v>
      </c>
      <c r="F294" s="236" t="s">
        <v>413</v>
      </c>
      <c r="G294" s="233"/>
      <c r="H294" s="235" t="s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135</v>
      </c>
      <c r="AU294" s="242" t="s">
        <v>88</v>
      </c>
      <c r="AV294" s="13" t="s">
        <v>86</v>
      </c>
      <c r="AW294" s="13" t="s">
        <v>33</v>
      </c>
      <c r="AX294" s="13" t="s">
        <v>78</v>
      </c>
      <c r="AY294" s="242" t="s">
        <v>126</v>
      </c>
    </row>
    <row r="295" spans="1:51" s="14" customFormat="1" ht="12">
      <c r="A295" s="14"/>
      <c r="B295" s="243"/>
      <c r="C295" s="244"/>
      <c r="D295" s="234" t="s">
        <v>135</v>
      </c>
      <c r="E295" s="245" t="s">
        <v>1</v>
      </c>
      <c r="F295" s="246" t="s">
        <v>414</v>
      </c>
      <c r="G295" s="244"/>
      <c r="H295" s="247">
        <v>31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135</v>
      </c>
      <c r="AU295" s="253" t="s">
        <v>88</v>
      </c>
      <c r="AV295" s="14" t="s">
        <v>88</v>
      </c>
      <c r="AW295" s="14" t="s">
        <v>33</v>
      </c>
      <c r="AX295" s="14" t="s">
        <v>86</v>
      </c>
      <c r="AY295" s="253" t="s">
        <v>126</v>
      </c>
    </row>
    <row r="296" spans="1:65" s="2" customFormat="1" ht="14.4" customHeight="1">
      <c r="A296" s="39"/>
      <c r="B296" s="40"/>
      <c r="C296" s="265" t="s">
        <v>415</v>
      </c>
      <c r="D296" s="265" t="s">
        <v>219</v>
      </c>
      <c r="E296" s="266" t="s">
        <v>416</v>
      </c>
      <c r="F296" s="267" t="s">
        <v>417</v>
      </c>
      <c r="G296" s="268" t="s">
        <v>306</v>
      </c>
      <c r="H296" s="269">
        <v>16.5</v>
      </c>
      <c r="I296" s="270"/>
      <c r="J296" s="271">
        <f>ROUND(I296*H296,2)</f>
        <v>0</v>
      </c>
      <c r="K296" s="267" t="s">
        <v>132</v>
      </c>
      <c r="L296" s="272"/>
      <c r="M296" s="273" t="s">
        <v>1</v>
      </c>
      <c r="N296" s="274" t="s">
        <v>43</v>
      </c>
      <c r="O296" s="92"/>
      <c r="P296" s="228">
        <f>O296*H296</f>
        <v>0</v>
      </c>
      <c r="Q296" s="228">
        <v>0.0483</v>
      </c>
      <c r="R296" s="228">
        <f>Q296*H296</f>
        <v>0.79695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182</v>
      </c>
      <c r="AT296" s="230" t="s">
        <v>219</v>
      </c>
      <c r="AU296" s="230" t="s">
        <v>88</v>
      </c>
      <c r="AY296" s="18" t="s">
        <v>126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86</v>
      </c>
      <c r="BK296" s="231">
        <f>ROUND(I296*H296,2)</f>
        <v>0</v>
      </c>
      <c r="BL296" s="18" t="s">
        <v>133</v>
      </c>
      <c r="BM296" s="230" t="s">
        <v>418</v>
      </c>
    </row>
    <row r="297" spans="1:51" s="13" customFormat="1" ht="12">
      <c r="A297" s="13"/>
      <c r="B297" s="232"/>
      <c r="C297" s="233"/>
      <c r="D297" s="234" t="s">
        <v>135</v>
      </c>
      <c r="E297" s="235" t="s">
        <v>1</v>
      </c>
      <c r="F297" s="236" t="s">
        <v>419</v>
      </c>
      <c r="G297" s="233"/>
      <c r="H297" s="235" t="s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135</v>
      </c>
      <c r="AU297" s="242" t="s">
        <v>88</v>
      </c>
      <c r="AV297" s="13" t="s">
        <v>86</v>
      </c>
      <c r="AW297" s="13" t="s">
        <v>33</v>
      </c>
      <c r="AX297" s="13" t="s">
        <v>78</v>
      </c>
      <c r="AY297" s="242" t="s">
        <v>126</v>
      </c>
    </row>
    <row r="298" spans="1:51" s="14" customFormat="1" ht="12">
      <c r="A298" s="14"/>
      <c r="B298" s="243"/>
      <c r="C298" s="244"/>
      <c r="D298" s="234" t="s">
        <v>135</v>
      </c>
      <c r="E298" s="245" t="s">
        <v>1</v>
      </c>
      <c r="F298" s="246" t="s">
        <v>420</v>
      </c>
      <c r="G298" s="244"/>
      <c r="H298" s="247">
        <v>16.5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135</v>
      </c>
      <c r="AU298" s="253" t="s">
        <v>88</v>
      </c>
      <c r="AV298" s="14" t="s">
        <v>88</v>
      </c>
      <c r="AW298" s="14" t="s">
        <v>33</v>
      </c>
      <c r="AX298" s="14" t="s">
        <v>86</v>
      </c>
      <c r="AY298" s="253" t="s">
        <v>126</v>
      </c>
    </row>
    <row r="299" spans="1:65" s="2" customFormat="1" ht="14.4" customHeight="1">
      <c r="A299" s="39"/>
      <c r="B299" s="40"/>
      <c r="C299" s="219" t="s">
        <v>421</v>
      </c>
      <c r="D299" s="219" t="s">
        <v>128</v>
      </c>
      <c r="E299" s="220" t="s">
        <v>422</v>
      </c>
      <c r="F299" s="221" t="s">
        <v>423</v>
      </c>
      <c r="G299" s="222" t="s">
        <v>306</v>
      </c>
      <c r="H299" s="223">
        <v>18</v>
      </c>
      <c r="I299" s="224"/>
      <c r="J299" s="225">
        <f>ROUND(I299*H299,2)</f>
        <v>0</v>
      </c>
      <c r="K299" s="221" t="s">
        <v>132</v>
      </c>
      <c r="L299" s="45"/>
      <c r="M299" s="226" t="s">
        <v>1</v>
      </c>
      <c r="N299" s="227" t="s">
        <v>43</v>
      </c>
      <c r="O299" s="92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133</v>
      </c>
      <c r="AT299" s="230" t="s">
        <v>128</v>
      </c>
      <c r="AU299" s="230" t="s">
        <v>88</v>
      </c>
      <c r="AY299" s="18" t="s">
        <v>126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86</v>
      </c>
      <c r="BK299" s="231">
        <f>ROUND(I299*H299,2)</f>
        <v>0</v>
      </c>
      <c r="BL299" s="18" t="s">
        <v>133</v>
      </c>
      <c r="BM299" s="230" t="s">
        <v>424</v>
      </c>
    </row>
    <row r="300" spans="1:51" s="13" customFormat="1" ht="12">
      <c r="A300" s="13"/>
      <c r="B300" s="232"/>
      <c r="C300" s="233"/>
      <c r="D300" s="234" t="s">
        <v>135</v>
      </c>
      <c r="E300" s="235" t="s">
        <v>1</v>
      </c>
      <c r="F300" s="236" t="s">
        <v>425</v>
      </c>
      <c r="G300" s="233"/>
      <c r="H300" s="235" t="s">
        <v>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135</v>
      </c>
      <c r="AU300" s="242" t="s">
        <v>88</v>
      </c>
      <c r="AV300" s="13" t="s">
        <v>86</v>
      </c>
      <c r="AW300" s="13" t="s">
        <v>33</v>
      </c>
      <c r="AX300" s="13" t="s">
        <v>78</v>
      </c>
      <c r="AY300" s="242" t="s">
        <v>126</v>
      </c>
    </row>
    <row r="301" spans="1:51" s="14" customFormat="1" ht="12">
      <c r="A301" s="14"/>
      <c r="B301" s="243"/>
      <c r="C301" s="244"/>
      <c r="D301" s="234" t="s">
        <v>135</v>
      </c>
      <c r="E301" s="245" t="s">
        <v>1</v>
      </c>
      <c r="F301" s="246" t="s">
        <v>426</v>
      </c>
      <c r="G301" s="244"/>
      <c r="H301" s="247">
        <v>18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135</v>
      </c>
      <c r="AU301" s="253" t="s">
        <v>88</v>
      </c>
      <c r="AV301" s="14" t="s">
        <v>88</v>
      </c>
      <c r="AW301" s="14" t="s">
        <v>33</v>
      </c>
      <c r="AX301" s="14" t="s">
        <v>86</v>
      </c>
      <c r="AY301" s="253" t="s">
        <v>126</v>
      </c>
    </row>
    <row r="302" spans="1:65" s="2" customFormat="1" ht="14.4" customHeight="1">
      <c r="A302" s="39"/>
      <c r="B302" s="40"/>
      <c r="C302" s="219" t="s">
        <v>427</v>
      </c>
      <c r="D302" s="219" t="s">
        <v>128</v>
      </c>
      <c r="E302" s="220" t="s">
        <v>428</v>
      </c>
      <c r="F302" s="221" t="s">
        <v>429</v>
      </c>
      <c r="G302" s="222" t="s">
        <v>306</v>
      </c>
      <c r="H302" s="223">
        <v>18</v>
      </c>
      <c r="I302" s="224"/>
      <c r="J302" s="225">
        <f>ROUND(I302*H302,2)</f>
        <v>0</v>
      </c>
      <c r="K302" s="221" t="s">
        <v>132</v>
      </c>
      <c r="L302" s="45"/>
      <c r="M302" s="226" t="s">
        <v>1</v>
      </c>
      <c r="N302" s="227" t="s">
        <v>43</v>
      </c>
      <c r="O302" s="92"/>
      <c r="P302" s="228">
        <f>O302*H302</f>
        <v>0</v>
      </c>
      <c r="Q302" s="228">
        <v>0.00061</v>
      </c>
      <c r="R302" s="228">
        <f>Q302*H302</f>
        <v>0.01098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133</v>
      </c>
      <c r="AT302" s="230" t="s">
        <v>128</v>
      </c>
      <c r="AU302" s="230" t="s">
        <v>88</v>
      </c>
      <c r="AY302" s="18" t="s">
        <v>126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86</v>
      </c>
      <c r="BK302" s="231">
        <f>ROUND(I302*H302,2)</f>
        <v>0</v>
      </c>
      <c r="BL302" s="18" t="s">
        <v>133</v>
      </c>
      <c r="BM302" s="230" t="s">
        <v>430</v>
      </c>
    </row>
    <row r="303" spans="1:65" s="2" customFormat="1" ht="14.4" customHeight="1">
      <c r="A303" s="39"/>
      <c r="B303" s="40"/>
      <c r="C303" s="219" t="s">
        <v>431</v>
      </c>
      <c r="D303" s="219" t="s">
        <v>128</v>
      </c>
      <c r="E303" s="220" t="s">
        <v>432</v>
      </c>
      <c r="F303" s="221" t="s">
        <v>433</v>
      </c>
      <c r="G303" s="222" t="s">
        <v>306</v>
      </c>
      <c r="H303" s="223">
        <v>7</v>
      </c>
      <c r="I303" s="224"/>
      <c r="J303" s="225">
        <f>ROUND(I303*H303,2)</f>
        <v>0</v>
      </c>
      <c r="K303" s="221" t="s">
        <v>1</v>
      </c>
      <c r="L303" s="45"/>
      <c r="M303" s="226" t="s">
        <v>1</v>
      </c>
      <c r="N303" s="227" t="s">
        <v>43</v>
      </c>
      <c r="O303" s="92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133</v>
      </c>
      <c r="AT303" s="230" t="s">
        <v>128</v>
      </c>
      <c r="AU303" s="230" t="s">
        <v>88</v>
      </c>
      <c r="AY303" s="18" t="s">
        <v>126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86</v>
      </c>
      <c r="BK303" s="231">
        <f>ROUND(I303*H303,2)</f>
        <v>0</v>
      </c>
      <c r="BL303" s="18" t="s">
        <v>133</v>
      </c>
      <c r="BM303" s="230" t="s">
        <v>434</v>
      </c>
    </row>
    <row r="304" spans="1:51" s="13" customFormat="1" ht="12">
      <c r="A304" s="13"/>
      <c r="B304" s="232"/>
      <c r="C304" s="233"/>
      <c r="D304" s="234" t="s">
        <v>135</v>
      </c>
      <c r="E304" s="235" t="s">
        <v>1</v>
      </c>
      <c r="F304" s="236" t="s">
        <v>435</v>
      </c>
      <c r="G304" s="233"/>
      <c r="H304" s="235" t="s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135</v>
      </c>
      <c r="AU304" s="242" t="s">
        <v>88</v>
      </c>
      <c r="AV304" s="13" t="s">
        <v>86</v>
      </c>
      <c r="AW304" s="13" t="s">
        <v>33</v>
      </c>
      <c r="AX304" s="13" t="s">
        <v>78</v>
      </c>
      <c r="AY304" s="242" t="s">
        <v>126</v>
      </c>
    </row>
    <row r="305" spans="1:51" s="14" customFormat="1" ht="12">
      <c r="A305" s="14"/>
      <c r="B305" s="243"/>
      <c r="C305" s="244"/>
      <c r="D305" s="234" t="s">
        <v>135</v>
      </c>
      <c r="E305" s="245" t="s">
        <v>1</v>
      </c>
      <c r="F305" s="246" t="s">
        <v>315</v>
      </c>
      <c r="G305" s="244"/>
      <c r="H305" s="247">
        <v>7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135</v>
      </c>
      <c r="AU305" s="253" t="s">
        <v>88</v>
      </c>
      <c r="AV305" s="14" t="s">
        <v>88</v>
      </c>
      <c r="AW305" s="14" t="s">
        <v>33</v>
      </c>
      <c r="AX305" s="14" t="s">
        <v>86</v>
      </c>
      <c r="AY305" s="253" t="s">
        <v>126</v>
      </c>
    </row>
    <row r="306" spans="1:65" s="2" customFormat="1" ht="14.4" customHeight="1">
      <c r="A306" s="39"/>
      <c r="B306" s="40"/>
      <c r="C306" s="265" t="s">
        <v>436</v>
      </c>
      <c r="D306" s="265" t="s">
        <v>219</v>
      </c>
      <c r="E306" s="266" t="s">
        <v>437</v>
      </c>
      <c r="F306" s="267" t="s">
        <v>438</v>
      </c>
      <c r="G306" s="268" t="s">
        <v>306</v>
      </c>
      <c r="H306" s="269">
        <v>7</v>
      </c>
      <c r="I306" s="270"/>
      <c r="J306" s="271">
        <f>ROUND(I306*H306,2)</f>
        <v>0</v>
      </c>
      <c r="K306" s="267" t="s">
        <v>1</v>
      </c>
      <c r="L306" s="272"/>
      <c r="M306" s="273" t="s">
        <v>1</v>
      </c>
      <c r="N306" s="274" t="s">
        <v>43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182</v>
      </c>
      <c r="AT306" s="230" t="s">
        <v>219</v>
      </c>
      <c r="AU306" s="230" t="s">
        <v>88</v>
      </c>
      <c r="AY306" s="18" t="s">
        <v>126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86</v>
      </c>
      <c r="BK306" s="231">
        <f>ROUND(I306*H306,2)</f>
        <v>0</v>
      </c>
      <c r="BL306" s="18" t="s">
        <v>133</v>
      </c>
      <c r="BM306" s="230" t="s">
        <v>439</v>
      </c>
    </row>
    <row r="307" spans="1:65" s="2" customFormat="1" ht="14.4" customHeight="1">
      <c r="A307" s="39"/>
      <c r="B307" s="40"/>
      <c r="C307" s="219" t="s">
        <v>440</v>
      </c>
      <c r="D307" s="219" t="s">
        <v>128</v>
      </c>
      <c r="E307" s="220" t="s">
        <v>441</v>
      </c>
      <c r="F307" s="221" t="s">
        <v>442</v>
      </c>
      <c r="G307" s="222" t="s">
        <v>196</v>
      </c>
      <c r="H307" s="223">
        <v>3.28</v>
      </c>
      <c r="I307" s="224"/>
      <c r="J307" s="225">
        <f>ROUND(I307*H307,2)</f>
        <v>0</v>
      </c>
      <c r="K307" s="221" t="s">
        <v>132</v>
      </c>
      <c r="L307" s="45"/>
      <c r="M307" s="226" t="s">
        <v>1</v>
      </c>
      <c r="N307" s="227" t="s">
        <v>43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133</v>
      </c>
      <c r="AT307" s="230" t="s">
        <v>128</v>
      </c>
      <c r="AU307" s="230" t="s">
        <v>88</v>
      </c>
      <c r="AY307" s="18" t="s">
        <v>126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86</v>
      </c>
      <c r="BK307" s="231">
        <f>ROUND(I307*H307,2)</f>
        <v>0</v>
      </c>
      <c r="BL307" s="18" t="s">
        <v>133</v>
      </c>
      <c r="BM307" s="230" t="s">
        <v>443</v>
      </c>
    </row>
    <row r="308" spans="1:51" s="13" customFormat="1" ht="12">
      <c r="A308" s="13"/>
      <c r="B308" s="232"/>
      <c r="C308" s="233"/>
      <c r="D308" s="234" t="s">
        <v>135</v>
      </c>
      <c r="E308" s="235" t="s">
        <v>1</v>
      </c>
      <c r="F308" s="236" t="s">
        <v>444</v>
      </c>
      <c r="G308" s="233"/>
      <c r="H308" s="235" t="s">
        <v>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135</v>
      </c>
      <c r="AU308" s="242" t="s">
        <v>88</v>
      </c>
      <c r="AV308" s="13" t="s">
        <v>86</v>
      </c>
      <c r="AW308" s="13" t="s">
        <v>33</v>
      </c>
      <c r="AX308" s="13" t="s">
        <v>78</v>
      </c>
      <c r="AY308" s="242" t="s">
        <v>126</v>
      </c>
    </row>
    <row r="309" spans="1:51" s="14" customFormat="1" ht="12">
      <c r="A309" s="14"/>
      <c r="B309" s="243"/>
      <c r="C309" s="244"/>
      <c r="D309" s="234" t="s">
        <v>135</v>
      </c>
      <c r="E309" s="245" t="s">
        <v>1</v>
      </c>
      <c r="F309" s="246" t="s">
        <v>445</v>
      </c>
      <c r="G309" s="244"/>
      <c r="H309" s="247">
        <v>3.28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135</v>
      </c>
      <c r="AU309" s="253" t="s">
        <v>88</v>
      </c>
      <c r="AV309" s="14" t="s">
        <v>88</v>
      </c>
      <c r="AW309" s="14" t="s">
        <v>33</v>
      </c>
      <c r="AX309" s="14" t="s">
        <v>86</v>
      </c>
      <c r="AY309" s="253" t="s">
        <v>126</v>
      </c>
    </row>
    <row r="310" spans="1:65" s="2" customFormat="1" ht="14.4" customHeight="1">
      <c r="A310" s="39"/>
      <c r="B310" s="40"/>
      <c r="C310" s="219" t="s">
        <v>446</v>
      </c>
      <c r="D310" s="219" t="s">
        <v>128</v>
      </c>
      <c r="E310" s="220" t="s">
        <v>447</v>
      </c>
      <c r="F310" s="221" t="s">
        <v>448</v>
      </c>
      <c r="G310" s="222" t="s">
        <v>196</v>
      </c>
      <c r="H310" s="223">
        <v>45.92</v>
      </c>
      <c r="I310" s="224"/>
      <c r="J310" s="225">
        <f>ROUND(I310*H310,2)</f>
        <v>0</v>
      </c>
      <c r="K310" s="221" t="s">
        <v>132</v>
      </c>
      <c r="L310" s="45"/>
      <c r="M310" s="226" t="s">
        <v>1</v>
      </c>
      <c r="N310" s="227" t="s">
        <v>43</v>
      </c>
      <c r="O310" s="92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0" t="s">
        <v>133</v>
      </c>
      <c r="AT310" s="230" t="s">
        <v>128</v>
      </c>
      <c r="AU310" s="230" t="s">
        <v>88</v>
      </c>
      <c r="AY310" s="18" t="s">
        <v>126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8" t="s">
        <v>86</v>
      </c>
      <c r="BK310" s="231">
        <f>ROUND(I310*H310,2)</f>
        <v>0</v>
      </c>
      <c r="BL310" s="18" t="s">
        <v>133</v>
      </c>
      <c r="BM310" s="230" t="s">
        <v>449</v>
      </c>
    </row>
    <row r="311" spans="1:51" s="13" customFormat="1" ht="12">
      <c r="A311" s="13"/>
      <c r="B311" s="232"/>
      <c r="C311" s="233"/>
      <c r="D311" s="234" t="s">
        <v>135</v>
      </c>
      <c r="E311" s="235" t="s">
        <v>1</v>
      </c>
      <c r="F311" s="236" t="s">
        <v>450</v>
      </c>
      <c r="G311" s="233"/>
      <c r="H311" s="235" t="s">
        <v>1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135</v>
      </c>
      <c r="AU311" s="242" t="s">
        <v>88</v>
      </c>
      <c r="AV311" s="13" t="s">
        <v>86</v>
      </c>
      <c r="AW311" s="13" t="s">
        <v>33</v>
      </c>
      <c r="AX311" s="13" t="s">
        <v>78</v>
      </c>
      <c r="AY311" s="242" t="s">
        <v>126</v>
      </c>
    </row>
    <row r="312" spans="1:51" s="14" customFormat="1" ht="12">
      <c r="A312" s="14"/>
      <c r="B312" s="243"/>
      <c r="C312" s="244"/>
      <c r="D312" s="234" t="s">
        <v>135</v>
      </c>
      <c r="E312" s="245" t="s">
        <v>1</v>
      </c>
      <c r="F312" s="246" t="s">
        <v>451</v>
      </c>
      <c r="G312" s="244"/>
      <c r="H312" s="247">
        <v>45.92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3" t="s">
        <v>135</v>
      </c>
      <c r="AU312" s="253" t="s">
        <v>88</v>
      </c>
      <c r="AV312" s="14" t="s">
        <v>88</v>
      </c>
      <c r="AW312" s="14" t="s">
        <v>33</v>
      </c>
      <c r="AX312" s="14" t="s">
        <v>86</v>
      </c>
      <c r="AY312" s="253" t="s">
        <v>126</v>
      </c>
    </row>
    <row r="313" spans="1:65" s="2" customFormat="1" ht="14.4" customHeight="1">
      <c r="A313" s="39"/>
      <c r="B313" s="40"/>
      <c r="C313" s="219" t="s">
        <v>452</v>
      </c>
      <c r="D313" s="219" t="s">
        <v>128</v>
      </c>
      <c r="E313" s="220" t="s">
        <v>453</v>
      </c>
      <c r="F313" s="221" t="s">
        <v>454</v>
      </c>
      <c r="G313" s="222" t="s">
        <v>196</v>
      </c>
      <c r="H313" s="223">
        <v>3.28</v>
      </c>
      <c r="I313" s="224"/>
      <c r="J313" s="225">
        <f>ROUND(I313*H313,2)</f>
        <v>0</v>
      </c>
      <c r="K313" s="221" t="s">
        <v>1</v>
      </c>
      <c r="L313" s="45"/>
      <c r="M313" s="226" t="s">
        <v>1</v>
      </c>
      <c r="N313" s="227" t="s">
        <v>43</v>
      </c>
      <c r="O313" s="92"/>
      <c r="P313" s="228">
        <f>O313*H313</f>
        <v>0</v>
      </c>
      <c r="Q313" s="228">
        <v>0</v>
      </c>
      <c r="R313" s="228">
        <f>Q313*H313</f>
        <v>0</v>
      </c>
      <c r="S313" s="228">
        <v>0</v>
      </c>
      <c r="T313" s="229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0" t="s">
        <v>133</v>
      </c>
      <c r="AT313" s="230" t="s">
        <v>128</v>
      </c>
      <c r="AU313" s="230" t="s">
        <v>88</v>
      </c>
      <c r="AY313" s="18" t="s">
        <v>126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18" t="s">
        <v>86</v>
      </c>
      <c r="BK313" s="231">
        <f>ROUND(I313*H313,2)</f>
        <v>0</v>
      </c>
      <c r="BL313" s="18" t="s">
        <v>133</v>
      </c>
      <c r="BM313" s="230" t="s">
        <v>455</v>
      </c>
    </row>
    <row r="314" spans="1:63" s="12" customFormat="1" ht="22.8" customHeight="1">
      <c r="A314" s="12"/>
      <c r="B314" s="203"/>
      <c r="C314" s="204"/>
      <c r="D314" s="205" t="s">
        <v>77</v>
      </c>
      <c r="E314" s="217" t="s">
        <v>456</v>
      </c>
      <c r="F314" s="217" t="s">
        <v>457</v>
      </c>
      <c r="G314" s="204"/>
      <c r="H314" s="204"/>
      <c r="I314" s="207"/>
      <c r="J314" s="218">
        <f>BK314</f>
        <v>0</v>
      </c>
      <c r="K314" s="204"/>
      <c r="L314" s="209"/>
      <c r="M314" s="210"/>
      <c r="N314" s="211"/>
      <c r="O314" s="211"/>
      <c r="P314" s="212">
        <f>P315</f>
        <v>0</v>
      </c>
      <c r="Q314" s="211"/>
      <c r="R314" s="212">
        <f>R315</f>
        <v>0</v>
      </c>
      <c r="S314" s="211"/>
      <c r="T314" s="213">
        <f>T315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4" t="s">
        <v>86</v>
      </c>
      <c r="AT314" s="215" t="s">
        <v>77</v>
      </c>
      <c r="AU314" s="215" t="s">
        <v>86</v>
      </c>
      <c r="AY314" s="214" t="s">
        <v>126</v>
      </c>
      <c r="BK314" s="216">
        <f>BK315</f>
        <v>0</v>
      </c>
    </row>
    <row r="315" spans="1:65" s="2" customFormat="1" ht="14.4" customHeight="1">
      <c r="A315" s="39"/>
      <c r="B315" s="40"/>
      <c r="C315" s="219" t="s">
        <v>458</v>
      </c>
      <c r="D315" s="219" t="s">
        <v>128</v>
      </c>
      <c r="E315" s="220" t="s">
        <v>459</v>
      </c>
      <c r="F315" s="221" t="s">
        <v>460</v>
      </c>
      <c r="G315" s="222" t="s">
        <v>196</v>
      </c>
      <c r="H315" s="223">
        <v>58.107</v>
      </c>
      <c r="I315" s="224"/>
      <c r="J315" s="225">
        <f>ROUND(I315*H315,2)</f>
        <v>0</v>
      </c>
      <c r="K315" s="221" t="s">
        <v>132</v>
      </c>
      <c r="L315" s="45"/>
      <c r="M315" s="286" t="s">
        <v>1</v>
      </c>
      <c r="N315" s="287" t="s">
        <v>43</v>
      </c>
      <c r="O315" s="288"/>
      <c r="P315" s="289">
        <f>O315*H315</f>
        <v>0</v>
      </c>
      <c r="Q315" s="289">
        <v>0</v>
      </c>
      <c r="R315" s="289">
        <f>Q315*H315</f>
        <v>0</v>
      </c>
      <c r="S315" s="289">
        <v>0</v>
      </c>
      <c r="T315" s="290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133</v>
      </c>
      <c r="AT315" s="230" t="s">
        <v>128</v>
      </c>
      <c r="AU315" s="230" t="s">
        <v>88</v>
      </c>
      <c r="AY315" s="18" t="s">
        <v>126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86</v>
      </c>
      <c r="BK315" s="231">
        <f>ROUND(I315*H315,2)</f>
        <v>0</v>
      </c>
      <c r="BL315" s="18" t="s">
        <v>133</v>
      </c>
      <c r="BM315" s="230" t="s">
        <v>461</v>
      </c>
    </row>
    <row r="316" spans="1:31" s="2" customFormat="1" ht="6.95" customHeight="1">
      <c r="A316" s="39"/>
      <c r="B316" s="67"/>
      <c r="C316" s="68"/>
      <c r="D316" s="68"/>
      <c r="E316" s="68"/>
      <c r="F316" s="68"/>
      <c r="G316" s="68"/>
      <c r="H316" s="68"/>
      <c r="I316" s="68"/>
      <c r="J316" s="68"/>
      <c r="K316" s="68"/>
      <c r="L316" s="45"/>
      <c r="M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</row>
  </sheetData>
  <sheetProtection password="CC35" sheet="1" objects="1" scenarios="1" formatColumns="0" formatRows="0" autoFilter="0"/>
  <autoFilter ref="C123:K31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 hidden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K1711 Vybudování parkoviště, hřiště v ul. Gorkého a rozšíření parkování v ul. Czedikova v Litvínově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462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20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31. 8. 2020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25</v>
      </c>
      <c r="E14" s="39"/>
      <c r="F14" s="39"/>
      <c r="G14" s="39"/>
      <c r="H14" s="39"/>
      <c r="I14" s="141" t="s">
        <v>26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26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26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42</v>
      </c>
      <c r="E33" s="141" t="s">
        <v>43</v>
      </c>
      <c r="F33" s="155">
        <f>ROUND((SUM(BE117:BE119)),2)</f>
        <v>0</v>
      </c>
      <c r="G33" s="39"/>
      <c r="H33" s="39"/>
      <c r="I33" s="156">
        <v>0.21</v>
      </c>
      <c r="J33" s="155">
        <f>ROUND(((SUM(BE117:BE119))*I33),2)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44</v>
      </c>
      <c r="F34" s="155">
        <f>ROUND((SUM(BF117:BF119)),2)</f>
        <v>0</v>
      </c>
      <c r="G34" s="39"/>
      <c r="H34" s="39"/>
      <c r="I34" s="156">
        <v>0.15</v>
      </c>
      <c r="J34" s="155">
        <f>ROUND(((SUM(BF117:BF119))*I34),2)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ROUND((SUM(BG117:BG119)),2)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ROUND((SUM(BH117:BH119)),2)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ROUND((SUM(BI117:BI119)),2)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K1711 Vybudování parkoviště, hřiště v ul. Gorkého a rozšíření parkování v ul. Czedikova v Litvínově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02_2 - SO 02 Elektročást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Litvínov</v>
      </c>
      <c r="G89" s="41"/>
      <c r="H89" s="41"/>
      <c r="I89" s="33" t="s">
        <v>23</v>
      </c>
      <c r="J89" s="80" t="str">
        <f>IF(J12="","",J12)</f>
        <v>31. 8. 2020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Litvínov</v>
      </c>
      <c r="G91" s="41"/>
      <c r="H91" s="41"/>
      <c r="I91" s="33" t="s">
        <v>31</v>
      </c>
      <c r="J91" s="37" t="str">
        <f>E21</f>
        <v>BPO spol. s r.o., Lidická 1239, 363 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463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111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K1711 Vybudování parkoviště, hřiště v ul. Gorkého a rozšíření parkování v ul. Czedikova v Litvínově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96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02_2 - SO 02 Elektročást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21</v>
      </c>
      <c r="D111" s="41"/>
      <c r="E111" s="41"/>
      <c r="F111" s="28" t="str">
        <f>F12</f>
        <v>Litvínov</v>
      </c>
      <c r="G111" s="41"/>
      <c r="H111" s="41"/>
      <c r="I111" s="33" t="s">
        <v>23</v>
      </c>
      <c r="J111" s="80" t="str">
        <f>IF(J12="","",J12)</f>
        <v>31. 8. 2020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40.05" customHeight="1">
      <c r="A113" s="39"/>
      <c r="B113" s="40"/>
      <c r="C113" s="33" t="s">
        <v>25</v>
      </c>
      <c r="D113" s="41"/>
      <c r="E113" s="41"/>
      <c r="F113" s="28" t="str">
        <f>E15</f>
        <v>Město Litvínov</v>
      </c>
      <c r="G113" s="41"/>
      <c r="H113" s="41"/>
      <c r="I113" s="33" t="s">
        <v>31</v>
      </c>
      <c r="J113" s="37" t="str">
        <f>E21</f>
        <v>BPO spol. s r.o., Lidická 1239, 363 17 Ostrov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33" t="s">
        <v>34</v>
      </c>
      <c r="J114" s="37" t="str">
        <f>E24</f>
        <v>Tomanová Ing.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112</v>
      </c>
      <c r="D116" s="195" t="s">
        <v>63</v>
      </c>
      <c r="E116" s="195" t="s">
        <v>59</v>
      </c>
      <c r="F116" s="195" t="s">
        <v>60</v>
      </c>
      <c r="G116" s="195" t="s">
        <v>113</v>
      </c>
      <c r="H116" s="195" t="s">
        <v>114</v>
      </c>
      <c r="I116" s="195" t="s">
        <v>115</v>
      </c>
      <c r="J116" s="195" t="s">
        <v>100</v>
      </c>
      <c r="K116" s="196" t="s">
        <v>116</v>
      </c>
      <c r="L116" s="197"/>
      <c r="M116" s="101" t="s">
        <v>1</v>
      </c>
      <c r="N116" s="102" t="s">
        <v>42</v>
      </c>
      <c r="O116" s="102" t="s">
        <v>117</v>
      </c>
      <c r="P116" s="102" t="s">
        <v>118</v>
      </c>
      <c r="Q116" s="102" t="s">
        <v>119</v>
      </c>
      <c r="R116" s="102" t="s">
        <v>120</v>
      </c>
      <c r="S116" s="102" t="s">
        <v>121</v>
      </c>
      <c r="T116" s="103" t="s">
        <v>122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123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102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77</v>
      </c>
      <c r="E118" s="206" t="s">
        <v>464</v>
      </c>
      <c r="F118" s="206" t="s">
        <v>465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P119</f>
        <v>0</v>
      </c>
      <c r="Q118" s="211"/>
      <c r="R118" s="212">
        <f>R119</f>
        <v>0</v>
      </c>
      <c r="S118" s="211"/>
      <c r="T118" s="213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88</v>
      </c>
      <c r="AT118" s="215" t="s">
        <v>77</v>
      </c>
      <c r="AU118" s="215" t="s">
        <v>78</v>
      </c>
      <c r="AY118" s="214" t="s">
        <v>126</v>
      </c>
      <c r="BK118" s="216">
        <f>BK119</f>
        <v>0</v>
      </c>
    </row>
    <row r="119" spans="1:65" s="2" customFormat="1" ht="14.4" customHeight="1">
      <c r="A119" s="39"/>
      <c r="B119" s="40"/>
      <c r="C119" s="219" t="s">
        <v>86</v>
      </c>
      <c r="D119" s="219" t="s">
        <v>128</v>
      </c>
      <c r="E119" s="220" t="s">
        <v>466</v>
      </c>
      <c r="F119" s="221" t="s">
        <v>467</v>
      </c>
      <c r="G119" s="222" t="s">
        <v>468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86" t="s">
        <v>1</v>
      </c>
      <c r="N119" s="287" t="s">
        <v>43</v>
      </c>
      <c r="O119" s="288"/>
      <c r="P119" s="289">
        <f>O119*H119</f>
        <v>0</v>
      </c>
      <c r="Q119" s="289">
        <v>0</v>
      </c>
      <c r="R119" s="289">
        <f>Q119*H119</f>
        <v>0</v>
      </c>
      <c r="S119" s="289">
        <v>0</v>
      </c>
      <c r="T119" s="290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228</v>
      </c>
      <c r="AT119" s="230" t="s">
        <v>128</v>
      </c>
      <c r="AU119" s="230" t="s">
        <v>86</v>
      </c>
      <c r="AY119" s="18" t="s">
        <v>126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86</v>
      </c>
      <c r="BK119" s="231">
        <f>ROUND(I119*H119,2)</f>
        <v>0</v>
      </c>
      <c r="BL119" s="18" t="s">
        <v>228</v>
      </c>
      <c r="BM119" s="230" t="s">
        <v>469</v>
      </c>
    </row>
    <row r="120" spans="1:31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45"/>
      <c r="M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</sheetData>
  <sheetProtection password="CC35" sheet="1" objects="1" scenarios="1" formatColumns="0" formatRows="0" autoFilter="0"/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 hidden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88</v>
      </c>
    </row>
    <row r="4" spans="2:46" s="1" customFormat="1" ht="24.95" customHeight="1" hidden="1">
      <c r="B4" s="21"/>
      <c r="D4" s="139" t="s">
        <v>95</v>
      </c>
      <c r="L4" s="21"/>
      <c r="M4" s="140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41" t="s">
        <v>16</v>
      </c>
      <c r="L6" s="21"/>
    </row>
    <row r="7" spans="2:12" s="1" customFormat="1" ht="16.5" customHeight="1" hidden="1">
      <c r="B7" s="21"/>
      <c r="E7" s="142" t="str">
        <f>'Rekapitulace stavby'!K6</f>
        <v>K1711 Vybudování parkoviště, hřiště v ul. Gorkého a rozšíření parkování v ul. Czedikova v Litvínově</v>
      </c>
      <c r="F7" s="141"/>
      <c r="G7" s="141"/>
      <c r="H7" s="141"/>
      <c r="L7" s="21"/>
    </row>
    <row r="8" spans="1:31" s="2" customFormat="1" ht="12" customHeight="1" hidden="1">
      <c r="A8" s="39"/>
      <c r="B8" s="45"/>
      <c r="C8" s="39"/>
      <c r="D8" s="141" t="s">
        <v>96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 hidden="1">
      <c r="A9" s="39"/>
      <c r="B9" s="45"/>
      <c r="C9" s="39"/>
      <c r="D9" s="39"/>
      <c r="E9" s="143" t="s">
        <v>470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hidden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 hidden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20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 hidden="1">
      <c r="A12" s="39"/>
      <c r="B12" s="45"/>
      <c r="C12" s="39"/>
      <c r="D12" s="141" t="s">
        <v>21</v>
      </c>
      <c r="E12" s="39"/>
      <c r="F12" s="144" t="s">
        <v>22</v>
      </c>
      <c r="G12" s="39"/>
      <c r="H12" s="39"/>
      <c r="I12" s="141" t="s">
        <v>23</v>
      </c>
      <c r="J12" s="145" t="str">
        <f>'Rekapitulace stavby'!AN8</f>
        <v>31. 8. 2020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 hidden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 hidden="1">
      <c r="A14" s="39"/>
      <c r="B14" s="45"/>
      <c r="C14" s="39"/>
      <c r="D14" s="141" t="s">
        <v>25</v>
      </c>
      <c r="E14" s="39"/>
      <c r="F14" s="39"/>
      <c r="G14" s="39"/>
      <c r="H14" s="39"/>
      <c r="I14" s="141" t="s">
        <v>26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 hidden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 hidden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 hidden="1">
      <c r="A17" s="39"/>
      <c r="B17" s="45"/>
      <c r="C17" s="39"/>
      <c r="D17" s="141" t="s">
        <v>29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 hidden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 hidden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 hidden="1">
      <c r="A20" s="39"/>
      <c r="B20" s="45"/>
      <c r="C20" s="39"/>
      <c r="D20" s="141" t="s">
        <v>31</v>
      </c>
      <c r="E20" s="39"/>
      <c r="F20" s="39"/>
      <c r="G20" s="39"/>
      <c r="H20" s="39"/>
      <c r="I20" s="141" t="s">
        <v>26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 hidden="1">
      <c r="A21" s="39"/>
      <c r="B21" s="45"/>
      <c r="C21" s="39"/>
      <c r="D21" s="39"/>
      <c r="E21" s="144" t="s">
        <v>32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 hidden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 hidden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26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 hidden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 hidden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 hidden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 hidden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 hidden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 hidden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 hidden="1">
      <c r="A30" s="39"/>
      <c r="B30" s="45"/>
      <c r="C30" s="39"/>
      <c r="D30" s="151" t="s">
        <v>38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 hidden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 hidden="1">
      <c r="A32" s="39"/>
      <c r="B32" s="45"/>
      <c r="C32" s="39"/>
      <c r="D32" s="39"/>
      <c r="E32" s="39"/>
      <c r="F32" s="153" t="s">
        <v>40</v>
      </c>
      <c r="G32" s="39"/>
      <c r="H32" s="39"/>
      <c r="I32" s="153" t="s">
        <v>39</v>
      </c>
      <c r="J32" s="153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154" t="s">
        <v>42</v>
      </c>
      <c r="E33" s="141" t="s">
        <v>43</v>
      </c>
      <c r="F33" s="155">
        <f>ROUND((SUM(BE117:BE147)),2)</f>
        <v>0</v>
      </c>
      <c r="G33" s="39"/>
      <c r="H33" s="39"/>
      <c r="I33" s="156">
        <v>0.21</v>
      </c>
      <c r="J33" s="155">
        <f>ROUND(((SUM(BE117:BE147))*I33),2)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41" t="s">
        <v>44</v>
      </c>
      <c r="F34" s="155">
        <f>ROUND((SUM(BF117:BF147)),2)</f>
        <v>0</v>
      </c>
      <c r="G34" s="39"/>
      <c r="H34" s="39"/>
      <c r="I34" s="156">
        <v>0.15</v>
      </c>
      <c r="J34" s="155">
        <f>ROUND(((SUM(BF117:BF147))*I34),2)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45</v>
      </c>
      <c r="F35" s="155">
        <f>ROUND((SUM(BG117:BG147)),2)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46</v>
      </c>
      <c r="F36" s="155">
        <f>ROUND((SUM(BH117:BH147)),2)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47</v>
      </c>
      <c r="F37" s="155">
        <f>ROUND((SUM(BI117:BI147)),2)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 hidden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 hidden="1">
      <c r="A39" s="39"/>
      <c r="B39" s="45"/>
      <c r="C39" s="157"/>
      <c r="D39" s="158" t="s">
        <v>48</v>
      </c>
      <c r="E39" s="159"/>
      <c r="F39" s="159"/>
      <c r="G39" s="160" t="s">
        <v>49</v>
      </c>
      <c r="H39" s="161" t="s">
        <v>50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 hidden="1">
      <c r="B41" s="21"/>
      <c r="L41" s="21"/>
    </row>
    <row r="42" spans="2:12" s="1" customFormat="1" ht="14.4" customHeight="1" hidden="1">
      <c r="B42" s="21"/>
      <c r="L42" s="2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64"/>
      <c r="D50" s="164" t="s">
        <v>51</v>
      </c>
      <c r="E50" s="165"/>
      <c r="F50" s="165"/>
      <c r="G50" s="164" t="s">
        <v>52</v>
      </c>
      <c r="H50" s="165"/>
      <c r="I50" s="165"/>
      <c r="J50" s="165"/>
      <c r="K50" s="165"/>
      <c r="L50" s="64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9"/>
      <c r="B61" s="45"/>
      <c r="C61" s="39"/>
      <c r="D61" s="166" t="s">
        <v>53</v>
      </c>
      <c r="E61" s="167"/>
      <c r="F61" s="168" t="s">
        <v>54</v>
      </c>
      <c r="G61" s="166" t="s">
        <v>53</v>
      </c>
      <c r="H61" s="167"/>
      <c r="I61" s="167"/>
      <c r="J61" s="169" t="s">
        <v>54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9"/>
      <c r="B65" s="45"/>
      <c r="C65" s="39"/>
      <c r="D65" s="164" t="s">
        <v>55</v>
      </c>
      <c r="E65" s="170"/>
      <c r="F65" s="170"/>
      <c r="G65" s="164" t="s">
        <v>56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9"/>
      <c r="B76" s="45"/>
      <c r="C76" s="39"/>
      <c r="D76" s="166" t="s">
        <v>53</v>
      </c>
      <c r="E76" s="167"/>
      <c r="F76" s="168" t="s">
        <v>54</v>
      </c>
      <c r="G76" s="166" t="s">
        <v>53</v>
      </c>
      <c r="H76" s="167"/>
      <c r="I76" s="167"/>
      <c r="J76" s="169" t="s">
        <v>54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 hidden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t="12" hidden="1"/>
    <row r="79" ht="12" hidden="1"/>
    <row r="80" ht="12" hidden="1"/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98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K1711 Vybudování parkoviště, hřiště v ul. Gorkého a rozšíření parkování v ul. Czedikova v Litvínově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96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02_3 - SO 02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Litvínov</v>
      </c>
      <c r="G89" s="41"/>
      <c r="H89" s="41"/>
      <c r="I89" s="33" t="s">
        <v>23</v>
      </c>
      <c r="J89" s="80" t="str">
        <f>IF(J12="","",J12)</f>
        <v>31. 8. 2020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25</v>
      </c>
      <c r="D91" s="41"/>
      <c r="E91" s="41"/>
      <c r="F91" s="28" t="str">
        <f>E15</f>
        <v>Město Litvínov</v>
      </c>
      <c r="G91" s="41"/>
      <c r="H91" s="41"/>
      <c r="I91" s="33" t="s">
        <v>31</v>
      </c>
      <c r="J91" s="37" t="str">
        <f>E21</f>
        <v>BPO spol. s r.o., Lidická 1239, 363 17 Ostrov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Tomanová Ing.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99</v>
      </c>
      <c r="D94" s="177"/>
      <c r="E94" s="177"/>
      <c r="F94" s="177"/>
      <c r="G94" s="177"/>
      <c r="H94" s="177"/>
      <c r="I94" s="177"/>
      <c r="J94" s="178" t="s">
        <v>100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101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102</v>
      </c>
    </row>
    <row r="97" spans="1:31" s="9" customFormat="1" ht="24.95" customHeight="1">
      <c r="A97" s="9"/>
      <c r="B97" s="180"/>
      <c r="C97" s="181"/>
      <c r="D97" s="182" t="s">
        <v>471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111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K1711 Vybudování parkoviště, hřiště v ul. Gorkého a rozšíření parkování v ul. Czedikova v Litvínově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96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02_3 - SO 02 VRN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21</v>
      </c>
      <c r="D111" s="41"/>
      <c r="E111" s="41"/>
      <c r="F111" s="28" t="str">
        <f>F12</f>
        <v>Litvínov</v>
      </c>
      <c r="G111" s="41"/>
      <c r="H111" s="41"/>
      <c r="I111" s="33" t="s">
        <v>23</v>
      </c>
      <c r="J111" s="80" t="str">
        <f>IF(J12="","",J12)</f>
        <v>31. 8. 2020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40.05" customHeight="1">
      <c r="A113" s="39"/>
      <c r="B113" s="40"/>
      <c r="C113" s="33" t="s">
        <v>25</v>
      </c>
      <c r="D113" s="41"/>
      <c r="E113" s="41"/>
      <c r="F113" s="28" t="str">
        <f>E15</f>
        <v>Město Litvínov</v>
      </c>
      <c r="G113" s="41"/>
      <c r="H113" s="41"/>
      <c r="I113" s="33" t="s">
        <v>31</v>
      </c>
      <c r="J113" s="37" t="str">
        <f>E21</f>
        <v>BPO spol. s r.o., Lidická 1239, 363 17 Ostrov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33" t="s">
        <v>34</v>
      </c>
      <c r="J114" s="37" t="str">
        <f>E24</f>
        <v>Tomanová Ing.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112</v>
      </c>
      <c r="D116" s="195" t="s">
        <v>63</v>
      </c>
      <c r="E116" s="195" t="s">
        <v>59</v>
      </c>
      <c r="F116" s="195" t="s">
        <v>60</v>
      </c>
      <c r="G116" s="195" t="s">
        <v>113</v>
      </c>
      <c r="H116" s="195" t="s">
        <v>114</v>
      </c>
      <c r="I116" s="195" t="s">
        <v>115</v>
      </c>
      <c r="J116" s="195" t="s">
        <v>100</v>
      </c>
      <c r="K116" s="196" t="s">
        <v>116</v>
      </c>
      <c r="L116" s="197"/>
      <c r="M116" s="101" t="s">
        <v>1</v>
      </c>
      <c r="N116" s="102" t="s">
        <v>42</v>
      </c>
      <c r="O116" s="102" t="s">
        <v>117</v>
      </c>
      <c r="P116" s="102" t="s">
        <v>118</v>
      </c>
      <c r="Q116" s="102" t="s">
        <v>119</v>
      </c>
      <c r="R116" s="102" t="s">
        <v>120</v>
      </c>
      <c r="S116" s="102" t="s">
        <v>121</v>
      </c>
      <c r="T116" s="103" t="s">
        <v>122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123</v>
      </c>
      <c r="D117" s="41"/>
      <c r="E117" s="41"/>
      <c r="F117" s="41"/>
      <c r="G117" s="41"/>
      <c r="H117" s="41"/>
      <c r="I117" s="41"/>
      <c r="J117" s="198">
        <f>BK117</f>
        <v>0</v>
      </c>
      <c r="K117" s="41"/>
      <c r="L117" s="45"/>
      <c r="M117" s="104"/>
      <c r="N117" s="199"/>
      <c r="O117" s="105"/>
      <c r="P117" s="200">
        <f>P118</f>
        <v>0</v>
      </c>
      <c r="Q117" s="105"/>
      <c r="R117" s="200">
        <f>R118</f>
        <v>0</v>
      </c>
      <c r="S117" s="105"/>
      <c r="T117" s="201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102</v>
      </c>
      <c r="BK117" s="202">
        <f>BK118</f>
        <v>0</v>
      </c>
    </row>
    <row r="118" spans="1:63" s="12" customFormat="1" ht="25.9" customHeight="1">
      <c r="A118" s="12"/>
      <c r="B118" s="203"/>
      <c r="C118" s="204"/>
      <c r="D118" s="205" t="s">
        <v>77</v>
      </c>
      <c r="E118" s="206" t="s">
        <v>472</v>
      </c>
      <c r="F118" s="206" t="s">
        <v>473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SUM(P119:P147)</f>
        <v>0</v>
      </c>
      <c r="Q118" s="211"/>
      <c r="R118" s="212">
        <f>SUM(R119:R147)</f>
        <v>0</v>
      </c>
      <c r="S118" s="211"/>
      <c r="T118" s="213">
        <f>SUM(T119:T147)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4" t="s">
        <v>161</v>
      </c>
      <c r="AT118" s="215" t="s">
        <v>77</v>
      </c>
      <c r="AU118" s="215" t="s">
        <v>78</v>
      </c>
      <c r="AY118" s="214" t="s">
        <v>126</v>
      </c>
      <c r="BK118" s="216">
        <f>SUM(BK119:BK147)</f>
        <v>0</v>
      </c>
    </row>
    <row r="119" spans="1:65" s="2" customFormat="1" ht="14.4" customHeight="1">
      <c r="A119" s="39"/>
      <c r="B119" s="40"/>
      <c r="C119" s="219" t="s">
        <v>86</v>
      </c>
      <c r="D119" s="219" t="s">
        <v>128</v>
      </c>
      <c r="E119" s="220" t="s">
        <v>474</v>
      </c>
      <c r="F119" s="221" t="s">
        <v>475</v>
      </c>
      <c r="G119" s="222" t="s">
        <v>468</v>
      </c>
      <c r="H119" s="223">
        <v>1</v>
      </c>
      <c r="I119" s="224"/>
      <c r="J119" s="225">
        <f>ROUND(I119*H119,2)</f>
        <v>0</v>
      </c>
      <c r="K119" s="221" t="s">
        <v>1</v>
      </c>
      <c r="L119" s="45"/>
      <c r="M119" s="226" t="s">
        <v>1</v>
      </c>
      <c r="N119" s="227" t="s">
        <v>43</v>
      </c>
      <c r="O119" s="92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0" t="s">
        <v>476</v>
      </c>
      <c r="AT119" s="230" t="s">
        <v>128</v>
      </c>
      <c r="AU119" s="230" t="s">
        <v>86</v>
      </c>
      <c r="AY119" s="18" t="s">
        <v>126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8" t="s">
        <v>86</v>
      </c>
      <c r="BK119" s="231">
        <f>ROUND(I119*H119,2)</f>
        <v>0</v>
      </c>
      <c r="BL119" s="18" t="s">
        <v>476</v>
      </c>
      <c r="BM119" s="230" t="s">
        <v>477</v>
      </c>
    </row>
    <row r="120" spans="1:51" s="13" customFormat="1" ht="12">
      <c r="A120" s="13"/>
      <c r="B120" s="232"/>
      <c r="C120" s="233"/>
      <c r="D120" s="234" t="s">
        <v>135</v>
      </c>
      <c r="E120" s="235" t="s">
        <v>1</v>
      </c>
      <c r="F120" s="236" t="s">
        <v>478</v>
      </c>
      <c r="G120" s="233"/>
      <c r="H120" s="235" t="s">
        <v>1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135</v>
      </c>
      <c r="AU120" s="242" t="s">
        <v>86</v>
      </c>
      <c r="AV120" s="13" t="s">
        <v>86</v>
      </c>
      <c r="AW120" s="13" t="s">
        <v>33</v>
      </c>
      <c r="AX120" s="13" t="s">
        <v>78</v>
      </c>
      <c r="AY120" s="242" t="s">
        <v>126</v>
      </c>
    </row>
    <row r="121" spans="1:51" s="14" customFormat="1" ht="12">
      <c r="A121" s="14"/>
      <c r="B121" s="243"/>
      <c r="C121" s="244"/>
      <c r="D121" s="234" t="s">
        <v>135</v>
      </c>
      <c r="E121" s="245" t="s">
        <v>1</v>
      </c>
      <c r="F121" s="246" t="s">
        <v>86</v>
      </c>
      <c r="G121" s="244"/>
      <c r="H121" s="247">
        <v>1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2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3" t="s">
        <v>135</v>
      </c>
      <c r="AU121" s="253" t="s">
        <v>86</v>
      </c>
      <c r="AV121" s="14" t="s">
        <v>88</v>
      </c>
      <c r="AW121" s="14" t="s">
        <v>33</v>
      </c>
      <c r="AX121" s="14" t="s">
        <v>86</v>
      </c>
      <c r="AY121" s="253" t="s">
        <v>126</v>
      </c>
    </row>
    <row r="122" spans="1:65" s="2" customFormat="1" ht="14.4" customHeight="1">
      <c r="A122" s="39"/>
      <c r="B122" s="40"/>
      <c r="C122" s="219" t="s">
        <v>88</v>
      </c>
      <c r="D122" s="219" t="s">
        <v>128</v>
      </c>
      <c r="E122" s="220" t="s">
        <v>479</v>
      </c>
      <c r="F122" s="221" t="s">
        <v>480</v>
      </c>
      <c r="G122" s="222" t="s">
        <v>468</v>
      </c>
      <c r="H122" s="223">
        <v>1</v>
      </c>
      <c r="I122" s="224"/>
      <c r="J122" s="225">
        <f>ROUND(I122*H122,2)</f>
        <v>0</v>
      </c>
      <c r="K122" s="221" t="s">
        <v>1</v>
      </c>
      <c r="L122" s="45"/>
      <c r="M122" s="226" t="s">
        <v>1</v>
      </c>
      <c r="N122" s="227" t="s">
        <v>43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476</v>
      </c>
      <c r="AT122" s="230" t="s">
        <v>128</v>
      </c>
      <c r="AU122" s="230" t="s">
        <v>86</v>
      </c>
      <c r="AY122" s="18" t="s">
        <v>126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86</v>
      </c>
      <c r="BK122" s="231">
        <f>ROUND(I122*H122,2)</f>
        <v>0</v>
      </c>
      <c r="BL122" s="18" t="s">
        <v>476</v>
      </c>
      <c r="BM122" s="230" t="s">
        <v>481</v>
      </c>
    </row>
    <row r="123" spans="1:65" s="2" customFormat="1" ht="14.4" customHeight="1">
      <c r="A123" s="39"/>
      <c r="B123" s="40"/>
      <c r="C123" s="219" t="s">
        <v>147</v>
      </c>
      <c r="D123" s="219" t="s">
        <v>128</v>
      </c>
      <c r="E123" s="220" t="s">
        <v>482</v>
      </c>
      <c r="F123" s="221" t="s">
        <v>483</v>
      </c>
      <c r="G123" s="222" t="s">
        <v>468</v>
      </c>
      <c r="H123" s="223">
        <v>1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43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476</v>
      </c>
      <c r="AT123" s="230" t="s">
        <v>128</v>
      </c>
      <c r="AU123" s="230" t="s">
        <v>86</v>
      </c>
      <c r="AY123" s="18" t="s">
        <v>126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86</v>
      </c>
      <c r="BK123" s="231">
        <f>ROUND(I123*H123,2)</f>
        <v>0</v>
      </c>
      <c r="BL123" s="18" t="s">
        <v>476</v>
      </c>
      <c r="BM123" s="230" t="s">
        <v>484</v>
      </c>
    </row>
    <row r="124" spans="1:51" s="13" customFormat="1" ht="12">
      <c r="A124" s="13"/>
      <c r="B124" s="232"/>
      <c r="C124" s="233"/>
      <c r="D124" s="234" t="s">
        <v>135</v>
      </c>
      <c r="E124" s="235" t="s">
        <v>1</v>
      </c>
      <c r="F124" s="236" t="s">
        <v>485</v>
      </c>
      <c r="G124" s="233"/>
      <c r="H124" s="235" t="s">
        <v>1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135</v>
      </c>
      <c r="AU124" s="242" t="s">
        <v>86</v>
      </c>
      <c r="AV124" s="13" t="s">
        <v>86</v>
      </c>
      <c r="AW124" s="13" t="s">
        <v>33</v>
      </c>
      <c r="AX124" s="13" t="s">
        <v>78</v>
      </c>
      <c r="AY124" s="242" t="s">
        <v>126</v>
      </c>
    </row>
    <row r="125" spans="1:51" s="13" customFormat="1" ht="12">
      <c r="A125" s="13"/>
      <c r="B125" s="232"/>
      <c r="C125" s="233"/>
      <c r="D125" s="234" t="s">
        <v>135</v>
      </c>
      <c r="E125" s="235" t="s">
        <v>1</v>
      </c>
      <c r="F125" s="236" t="s">
        <v>486</v>
      </c>
      <c r="G125" s="233"/>
      <c r="H125" s="235" t="s">
        <v>1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135</v>
      </c>
      <c r="AU125" s="242" t="s">
        <v>86</v>
      </c>
      <c r="AV125" s="13" t="s">
        <v>86</v>
      </c>
      <c r="AW125" s="13" t="s">
        <v>33</v>
      </c>
      <c r="AX125" s="13" t="s">
        <v>78</v>
      </c>
      <c r="AY125" s="242" t="s">
        <v>126</v>
      </c>
    </row>
    <row r="126" spans="1:51" s="14" customFormat="1" ht="12">
      <c r="A126" s="14"/>
      <c r="B126" s="243"/>
      <c r="C126" s="244"/>
      <c r="D126" s="234" t="s">
        <v>135</v>
      </c>
      <c r="E126" s="245" t="s">
        <v>1</v>
      </c>
      <c r="F126" s="246" t="s">
        <v>351</v>
      </c>
      <c r="G126" s="244"/>
      <c r="H126" s="247">
        <v>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3" t="s">
        <v>135</v>
      </c>
      <c r="AU126" s="253" t="s">
        <v>86</v>
      </c>
      <c r="AV126" s="14" t="s">
        <v>88</v>
      </c>
      <c r="AW126" s="14" t="s">
        <v>33</v>
      </c>
      <c r="AX126" s="14" t="s">
        <v>86</v>
      </c>
      <c r="AY126" s="253" t="s">
        <v>126</v>
      </c>
    </row>
    <row r="127" spans="1:65" s="2" customFormat="1" ht="14.4" customHeight="1">
      <c r="A127" s="39"/>
      <c r="B127" s="40"/>
      <c r="C127" s="219" t="s">
        <v>133</v>
      </c>
      <c r="D127" s="219" t="s">
        <v>128</v>
      </c>
      <c r="E127" s="220" t="s">
        <v>487</v>
      </c>
      <c r="F127" s="221" t="s">
        <v>488</v>
      </c>
      <c r="G127" s="222" t="s">
        <v>468</v>
      </c>
      <c r="H127" s="223">
        <v>1</v>
      </c>
      <c r="I127" s="224"/>
      <c r="J127" s="225">
        <f>ROUND(I127*H127,2)</f>
        <v>0</v>
      </c>
      <c r="K127" s="221" t="s">
        <v>132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476</v>
      </c>
      <c r="AT127" s="230" t="s">
        <v>128</v>
      </c>
      <c r="AU127" s="230" t="s">
        <v>86</v>
      </c>
      <c r="AY127" s="18" t="s">
        <v>126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86</v>
      </c>
      <c r="BK127" s="231">
        <f>ROUND(I127*H127,2)</f>
        <v>0</v>
      </c>
      <c r="BL127" s="18" t="s">
        <v>476</v>
      </c>
      <c r="BM127" s="230" t="s">
        <v>489</v>
      </c>
    </row>
    <row r="128" spans="1:65" s="2" customFormat="1" ht="14.4" customHeight="1">
      <c r="A128" s="39"/>
      <c r="B128" s="40"/>
      <c r="C128" s="219" t="s">
        <v>161</v>
      </c>
      <c r="D128" s="219" t="s">
        <v>128</v>
      </c>
      <c r="E128" s="220" t="s">
        <v>490</v>
      </c>
      <c r="F128" s="221" t="s">
        <v>491</v>
      </c>
      <c r="G128" s="222" t="s">
        <v>468</v>
      </c>
      <c r="H128" s="223">
        <v>1</v>
      </c>
      <c r="I128" s="224"/>
      <c r="J128" s="225">
        <f>ROUND(I128*H128,2)</f>
        <v>0</v>
      </c>
      <c r="K128" s="221" t="s">
        <v>132</v>
      </c>
      <c r="L128" s="45"/>
      <c r="M128" s="226" t="s">
        <v>1</v>
      </c>
      <c r="N128" s="227" t="s">
        <v>43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476</v>
      </c>
      <c r="AT128" s="230" t="s">
        <v>128</v>
      </c>
      <c r="AU128" s="230" t="s">
        <v>86</v>
      </c>
      <c r="AY128" s="18" t="s">
        <v>126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86</v>
      </c>
      <c r="BK128" s="231">
        <f>ROUND(I128*H128,2)</f>
        <v>0</v>
      </c>
      <c r="BL128" s="18" t="s">
        <v>476</v>
      </c>
      <c r="BM128" s="230" t="s">
        <v>492</v>
      </c>
    </row>
    <row r="129" spans="1:51" s="13" customFormat="1" ht="12">
      <c r="A129" s="13"/>
      <c r="B129" s="232"/>
      <c r="C129" s="233"/>
      <c r="D129" s="234" t="s">
        <v>135</v>
      </c>
      <c r="E129" s="235" t="s">
        <v>1</v>
      </c>
      <c r="F129" s="236" t="s">
        <v>493</v>
      </c>
      <c r="G129" s="233"/>
      <c r="H129" s="235" t="s">
        <v>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135</v>
      </c>
      <c r="AU129" s="242" t="s">
        <v>86</v>
      </c>
      <c r="AV129" s="13" t="s">
        <v>86</v>
      </c>
      <c r="AW129" s="13" t="s">
        <v>33</v>
      </c>
      <c r="AX129" s="13" t="s">
        <v>78</v>
      </c>
      <c r="AY129" s="242" t="s">
        <v>126</v>
      </c>
    </row>
    <row r="130" spans="1:51" s="14" customFormat="1" ht="12">
      <c r="A130" s="14"/>
      <c r="B130" s="243"/>
      <c r="C130" s="244"/>
      <c r="D130" s="234" t="s">
        <v>135</v>
      </c>
      <c r="E130" s="245" t="s">
        <v>1</v>
      </c>
      <c r="F130" s="246" t="s">
        <v>86</v>
      </c>
      <c r="G130" s="244"/>
      <c r="H130" s="247">
        <v>1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135</v>
      </c>
      <c r="AU130" s="253" t="s">
        <v>86</v>
      </c>
      <c r="AV130" s="14" t="s">
        <v>88</v>
      </c>
      <c r="AW130" s="14" t="s">
        <v>33</v>
      </c>
      <c r="AX130" s="14" t="s">
        <v>86</v>
      </c>
      <c r="AY130" s="253" t="s">
        <v>126</v>
      </c>
    </row>
    <row r="131" spans="1:65" s="2" customFormat="1" ht="14.4" customHeight="1">
      <c r="A131" s="39"/>
      <c r="B131" s="40"/>
      <c r="C131" s="219" t="s">
        <v>171</v>
      </c>
      <c r="D131" s="219" t="s">
        <v>128</v>
      </c>
      <c r="E131" s="220" t="s">
        <v>494</v>
      </c>
      <c r="F131" s="221" t="s">
        <v>495</v>
      </c>
      <c r="G131" s="222" t="s">
        <v>468</v>
      </c>
      <c r="H131" s="223">
        <v>1</v>
      </c>
      <c r="I131" s="224"/>
      <c r="J131" s="225">
        <f>ROUND(I131*H131,2)</f>
        <v>0</v>
      </c>
      <c r="K131" s="221" t="s">
        <v>132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476</v>
      </c>
      <c r="AT131" s="230" t="s">
        <v>128</v>
      </c>
      <c r="AU131" s="230" t="s">
        <v>86</v>
      </c>
      <c r="AY131" s="18" t="s">
        <v>126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86</v>
      </c>
      <c r="BK131" s="231">
        <f>ROUND(I131*H131,2)</f>
        <v>0</v>
      </c>
      <c r="BL131" s="18" t="s">
        <v>476</v>
      </c>
      <c r="BM131" s="230" t="s">
        <v>496</v>
      </c>
    </row>
    <row r="132" spans="1:51" s="13" customFormat="1" ht="12">
      <c r="A132" s="13"/>
      <c r="B132" s="232"/>
      <c r="C132" s="233"/>
      <c r="D132" s="234" t="s">
        <v>135</v>
      </c>
      <c r="E132" s="235" t="s">
        <v>1</v>
      </c>
      <c r="F132" s="236" t="s">
        <v>497</v>
      </c>
      <c r="G132" s="233"/>
      <c r="H132" s="235" t="s">
        <v>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135</v>
      </c>
      <c r="AU132" s="242" t="s">
        <v>86</v>
      </c>
      <c r="AV132" s="13" t="s">
        <v>86</v>
      </c>
      <c r="AW132" s="13" t="s">
        <v>33</v>
      </c>
      <c r="AX132" s="13" t="s">
        <v>78</v>
      </c>
      <c r="AY132" s="242" t="s">
        <v>126</v>
      </c>
    </row>
    <row r="133" spans="1:51" s="14" customFormat="1" ht="12">
      <c r="A133" s="14"/>
      <c r="B133" s="243"/>
      <c r="C133" s="244"/>
      <c r="D133" s="234" t="s">
        <v>135</v>
      </c>
      <c r="E133" s="245" t="s">
        <v>1</v>
      </c>
      <c r="F133" s="246" t="s">
        <v>351</v>
      </c>
      <c r="G133" s="244"/>
      <c r="H133" s="247">
        <v>1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135</v>
      </c>
      <c r="AU133" s="253" t="s">
        <v>86</v>
      </c>
      <c r="AV133" s="14" t="s">
        <v>88</v>
      </c>
      <c r="AW133" s="14" t="s">
        <v>33</v>
      </c>
      <c r="AX133" s="14" t="s">
        <v>86</v>
      </c>
      <c r="AY133" s="253" t="s">
        <v>126</v>
      </c>
    </row>
    <row r="134" spans="1:65" s="2" customFormat="1" ht="14.4" customHeight="1">
      <c r="A134" s="39"/>
      <c r="B134" s="40"/>
      <c r="C134" s="219" t="s">
        <v>177</v>
      </c>
      <c r="D134" s="219" t="s">
        <v>128</v>
      </c>
      <c r="E134" s="220" t="s">
        <v>498</v>
      </c>
      <c r="F134" s="221" t="s">
        <v>499</v>
      </c>
      <c r="G134" s="222" t="s">
        <v>468</v>
      </c>
      <c r="H134" s="223">
        <v>1</v>
      </c>
      <c r="I134" s="224"/>
      <c r="J134" s="225">
        <f>ROUND(I134*H134,2)</f>
        <v>0</v>
      </c>
      <c r="K134" s="221" t="s">
        <v>132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476</v>
      </c>
      <c r="AT134" s="230" t="s">
        <v>128</v>
      </c>
      <c r="AU134" s="230" t="s">
        <v>86</v>
      </c>
      <c r="AY134" s="18" t="s">
        <v>126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86</v>
      </c>
      <c r="BK134" s="231">
        <f>ROUND(I134*H134,2)</f>
        <v>0</v>
      </c>
      <c r="BL134" s="18" t="s">
        <v>476</v>
      </c>
      <c r="BM134" s="230" t="s">
        <v>500</v>
      </c>
    </row>
    <row r="135" spans="1:51" s="13" customFormat="1" ht="12">
      <c r="A135" s="13"/>
      <c r="B135" s="232"/>
      <c r="C135" s="233"/>
      <c r="D135" s="234" t="s">
        <v>135</v>
      </c>
      <c r="E135" s="235" t="s">
        <v>1</v>
      </c>
      <c r="F135" s="236" t="s">
        <v>501</v>
      </c>
      <c r="G135" s="233"/>
      <c r="H135" s="235" t="s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135</v>
      </c>
      <c r="AU135" s="242" t="s">
        <v>86</v>
      </c>
      <c r="AV135" s="13" t="s">
        <v>86</v>
      </c>
      <c r="AW135" s="13" t="s">
        <v>33</v>
      </c>
      <c r="AX135" s="13" t="s">
        <v>78</v>
      </c>
      <c r="AY135" s="242" t="s">
        <v>126</v>
      </c>
    </row>
    <row r="136" spans="1:51" s="14" customFormat="1" ht="12">
      <c r="A136" s="14"/>
      <c r="B136" s="243"/>
      <c r="C136" s="244"/>
      <c r="D136" s="234" t="s">
        <v>135</v>
      </c>
      <c r="E136" s="245" t="s">
        <v>1</v>
      </c>
      <c r="F136" s="246" t="s">
        <v>351</v>
      </c>
      <c r="G136" s="244"/>
      <c r="H136" s="247">
        <v>1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135</v>
      </c>
      <c r="AU136" s="253" t="s">
        <v>86</v>
      </c>
      <c r="AV136" s="14" t="s">
        <v>88</v>
      </c>
      <c r="AW136" s="14" t="s">
        <v>33</v>
      </c>
      <c r="AX136" s="14" t="s">
        <v>86</v>
      </c>
      <c r="AY136" s="253" t="s">
        <v>126</v>
      </c>
    </row>
    <row r="137" spans="1:65" s="2" customFormat="1" ht="14.4" customHeight="1">
      <c r="A137" s="39"/>
      <c r="B137" s="40"/>
      <c r="C137" s="219" t="s">
        <v>182</v>
      </c>
      <c r="D137" s="219" t="s">
        <v>128</v>
      </c>
      <c r="E137" s="220" t="s">
        <v>502</v>
      </c>
      <c r="F137" s="221" t="s">
        <v>503</v>
      </c>
      <c r="G137" s="222" t="s">
        <v>468</v>
      </c>
      <c r="H137" s="223">
        <v>1</v>
      </c>
      <c r="I137" s="224"/>
      <c r="J137" s="225">
        <f>ROUND(I137*H137,2)</f>
        <v>0</v>
      </c>
      <c r="K137" s="221" t="s">
        <v>132</v>
      </c>
      <c r="L137" s="45"/>
      <c r="M137" s="226" t="s">
        <v>1</v>
      </c>
      <c r="N137" s="227" t="s">
        <v>43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476</v>
      </c>
      <c r="AT137" s="230" t="s">
        <v>128</v>
      </c>
      <c r="AU137" s="230" t="s">
        <v>86</v>
      </c>
      <c r="AY137" s="18" t="s">
        <v>126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86</v>
      </c>
      <c r="BK137" s="231">
        <f>ROUND(I137*H137,2)</f>
        <v>0</v>
      </c>
      <c r="BL137" s="18" t="s">
        <v>476</v>
      </c>
      <c r="BM137" s="230" t="s">
        <v>504</v>
      </c>
    </row>
    <row r="138" spans="1:65" s="2" customFormat="1" ht="24.15" customHeight="1">
      <c r="A138" s="39"/>
      <c r="B138" s="40"/>
      <c r="C138" s="219" t="s">
        <v>187</v>
      </c>
      <c r="D138" s="219" t="s">
        <v>128</v>
      </c>
      <c r="E138" s="220" t="s">
        <v>505</v>
      </c>
      <c r="F138" s="221" t="s">
        <v>506</v>
      </c>
      <c r="G138" s="222" t="s">
        <v>468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476</v>
      </c>
      <c r="AT138" s="230" t="s">
        <v>128</v>
      </c>
      <c r="AU138" s="230" t="s">
        <v>86</v>
      </c>
      <c r="AY138" s="18" t="s">
        <v>126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86</v>
      </c>
      <c r="BK138" s="231">
        <f>ROUND(I138*H138,2)</f>
        <v>0</v>
      </c>
      <c r="BL138" s="18" t="s">
        <v>476</v>
      </c>
      <c r="BM138" s="230" t="s">
        <v>507</v>
      </c>
    </row>
    <row r="139" spans="1:65" s="2" customFormat="1" ht="24.15" customHeight="1">
      <c r="A139" s="39"/>
      <c r="B139" s="40"/>
      <c r="C139" s="219" t="s">
        <v>193</v>
      </c>
      <c r="D139" s="219" t="s">
        <v>128</v>
      </c>
      <c r="E139" s="220" t="s">
        <v>508</v>
      </c>
      <c r="F139" s="221" t="s">
        <v>509</v>
      </c>
      <c r="G139" s="222" t="s">
        <v>468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43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476</v>
      </c>
      <c r="AT139" s="230" t="s">
        <v>128</v>
      </c>
      <c r="AU139" s="230" t="s">
        <v>86</v>
      </c>
      <c r="AY139" s="18" t="s">
        <v>126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86</v>
      </c>
      <c r="BK139" s="231">
        <f>ROUND(I139*H139,2)</f>
        <v>0</v>
      </c>
      <c r="BL139" s="18" t="s">
        <v>476</v>
      </c>
      <c r="BM139" s="230" t="s">
        <v>510</v>
      </c>
    </row>
    <row r="140" spans="1:65" s="2" customFormat="1" ht="14.4" customHeight="1">
      <c r="A140" s="39"/>
      <c r="B140" s="40"/>
      <c r="C140" s="219" t="s">
        <v>200</v>
      </c>
      <c r="D140" s="219" t="s">
        <v>128</v>
      </c>
      <c r="E140" s="220" t="s">
        <v>511</v>
      </c>
      <c r="F140" s="221" t="s">
        <v>512</v>
      </c>
      <c r="G140" s="222" t="s">
        <v>468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476</v>
      </c>
      <c r="AT140" s="230" t="s">
        <v>128</v>
      </c>
      <c r="AU140" s="230" t="s">
        <v>86</v>
      </c>
      <c r="AY140" s="18" t="s">
        <v>126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86</v>
      </c>
      <c r="BK140" s="231">
        <f>ROUND(I140*H140,2)</f>
        <v>0</v>
      </c>
      <c r="BL140" s="18" t="s">
        <v>476</v>
      </c>
      <c r="BM140" s="230" t="s">
        <v>513</v>
      </c>
    </row>
    <row r="141" spans="1:51" s="13" customFormat="1" ht="12">
      <c r="A141" s="13"/>
      <c r="B141" s="232"/>
      <c r="C141" s="233"/>
      <c r="D141" s="234" t="s">
        <v>135</v>
      </c>
      <c r="E141" s="235" t="s">
        <v>1</v>
      </c>
      <c r="F141" s="236" t="s">
        <v>514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135</v>
      </c>
      <c r="AU141" s="242" t="s">
        <v>86</v>
      </c>
      <c r="AV141" s="13" t="s">
        <v>86</v>
      </c>
      <c r="AW141" s="13" t="s">
        <v>33</v>
      </c>
      <c r="AX141" s="13" t="s">
        <v>78</v>
      </c>
      <c r="AY141" s="242" t="s">
        <v>126</v>
      </c>
    </row>
    <row r="142" spans="1:51" s="13" customFormat="1" ht="12">
      <c r="A142" s="13"/>
      <c r="B142" s="232"/>
      <c r="C142" s="233"/>
      <c r="D142" s="234" t="s">
        <v>135</v>
      </c>
      <c r="E142" s="235" t="s">
        <v>1</v>
      </c>
      <c r="F142" s="236" t="s">
        <v>515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135</v>
      </c>
      <c r="AU142" s="242" t="s">
        <v>86</v>
      </c>
      <c r="AV142" s="13" t="s">
        <v>86</v>
      </c>
      <c r="AW142" s="13" t="s">
        <v>33</v>
      </c>
      <c r="AX142" s="13" t="s">
        <v>78</v>
      </c>
      <c r="AY142" s="242" t="s">
        <v>126</v>
      </c>
    </row>
    <row r="143" spans="1:51" s="14" customFormat="1" ht="12">
      <c r="A143" s="14"/>
      <c r="B143" s="243"/>
      <c r="C143" s="244"/>
      <c r="D143" s="234" t="s">
        <v>135</v>
      </c>
      <c r="E143" s="245" t="s">
        <v>1</v>
      </c>
      <c r="F143" s="246" t="s">
        <v>351</v>
      </c>
      <c r="G143" s="244"/>
      <c r="H143" s="247">
        <v>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135</v>
      </c>
      <c r="AU143" s="253" t="s">
        <v>86</v>
      </c>
      <c r="AV143" s="14" t="s">
        <v>88</v>
      </c>
      <c r="AW143" s="14" t="s">
        <v>33</v>
      </c>
      <c r="AX143" s="14" t="s">
        <v>86</v>
      </c>
      <c r="AY143" s="253" t="s">
        <v>126</v>
      </c>
    </row>
    <row r="144" spans="1:65" s="2" customFormat="1" ht="14.4" customHeight="1">
      <c r="A144" s="39"/>
      <c r="B144" s="40"/>
      <c r="C144" s="219" t="s">
        <v>208</v>
      </c>
      <c r="D144" s="219" t="s">
        <v>128</v>
      </c>
      <c r="E144" s="220" t="s">
        <v>516</v>
      </c>
      <c r="F144" s="221" t="s">
        <v>517</v>
      </c>
      <c r="G144" s="222" t="s">
        <v>468</v>
      </c>
      <c r="H144" s="223">
        <v>1</v>
      </c>
      <c r="I144" s="224"/>
      <c r="J144" s="225">
        <f>ROUND(I144*H144,2)</f>
        <v>0</v>
      </c>
      <c r="K144" s="221" t="s">
        <v>132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476</v>
      </c>
      <c r="AT144" s="230" t="s">
        <v>128</v>
      </c>
      <c r="AU144" s="230" t="s">
        <v>86</v>
      </c>
      <c r="AY144" s="18" t="s">
        <v>126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86</v>
      </c>
      <c r="BK144" s="231">
        <f>ROUND(I144*H144,2)</f>
        <v>0</v>
      </c>
      <c r="BL144" s="18" t="s">
        <v>476</v>
      </c>
      <c r="BM144" s="230" t="s">
        <v>518</v>
      </c>
    </row>
    <row r="145" spans="1:65" s="2" customFormat="1" ht="14.4" customHeight="1">
      <c r="A145" s="39"/>
      <c r="B145" s="40"/>
      <c r="C145" s="219" t="s">
        <v>213</v>
      </c>
      <c r="D145" s="219" t="s">
        <v>128</v>
      </c>
      <c r="E145" s="220" t="s">
        <v>519</v>
      </c>
      <c r="F145" s="221" t="s">
        <v>520</v>
      </c>
      <c r="G145" s="222" t="s">
        <v>468</v>
      </c>
      <c r="H145" s="223">
        <v>1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476</v>
      </c>
      <c r="AT145" s="230" t="s">
        <v>128</v>
      </c>
      <c r="AU145" s="230" t="s">
        <v>86</v>
      </c>
      <c r="AY145" s="18" t="s">
        <v>126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86</v>
      </c>
      <c r="BK145" s="231">
        <f>ROUND(I145*H145,2)</f>
        <v>0</v>
      </c>
      <c r="BL145" s="18" t="s">
        <v>476</v>
      </c>
      <c r="BM145" s="230" t="s">
        <v>521</v>
      </c>
    </row>
    <row r="146" spans="1:65" s="2" customFormat="1" ht="24.15" customHeight="1">
      <c r="A146" s="39"/>
      <c r="B146" s="40"/>
      <c r="C146" s="219" t="s">
        <v>218</v>
      </c>
      <c r="D146" s="219" t="s">
        <v>128</v>
      </c>
      <c r="E146" s="220" t="s">
        <v>522</v>
      </c>
      <c r="F146" s="221" t="s">
        <v>523</v>
      </c>
      <c r="G146" s="222" t="s">
        <v>468</v>
      </c>
      <c r="H146" s="223">
        <v>1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476</v>
      </c>
      <c r="AT146" s="230" t="s">
        <v>128</v>
      </c>
      <c r="AU146" s="230" t="s">
        <v>86</v>
      </c>
      <c r="AY146" s="18" t="s">
        <v>126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86</v>
      </c>
      <c r="BK146" s="231">
        <f>ROUND(I146*H146,2)</f>
        <v>0</v>
      </c>
      <c r="BL146" s="18" t="s">
        <v>476</v>
      </c>
      <c r="BM146" s="230" t="s">
        <v>524</v>
      </c>
    </row>
    <row r="147" spans="1:65" s="2" customFormat="1" ht="14.4" customHeight="1">
      <c r="A147" s="39"/>
      <c r="B147" s="40"/>
      <c r="C147" s="219" t="s">
        <v>8</v>
      </c>
      <c r="D147" s="219" t="s">
        <v>128</v>
      </c>
      <c r="E147" s="220" t="s">
        <v>525</v>
      </c>
      <c r="F147" s="221" t="s">
        <v>526</v>
      </c>
      <c r="G147" s="222" t="s">
        <v>468</v>
      </c>
      <c r="H147" s="223">
        <v>1</v>
      </c>
      <c r="I147" s="224"/>
      <c r="J147" s="225">
        <f>ROUND(I147*H147,2)</f>
        <v>0</v>
      </c>
      <c r="K147" s="221" t="s">
        <v>1</v>
      </c>
      <c r="L147" s="45"/>
      <c r="M147" s="286" t="s">
        <v>1</v>
      </c>
      <c r="N147" s="287" t="s">
        <v>43</v>
      </c>
      <c r="O147" s="288"/>
      <c r="P147" s="289">
        <f>O147*H147</f>
        <v>0</v>
      </c>
      <c r="Q147" s="289">
        <v>0</v>
      </c>
      <c r="R147" s="289">
        <f>Q147*H147</f>
        <v>0</v>
      </c>
      <c r="S147" s="289">
        <v>0</v>
      </c>
      <c r="T147" s="29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527</v>
      </c>
      <c r="AT147" s="230" t="s">
        <v>128</v>
      </c>
      <c r="AU147" s="230" t="s">
        <v>86</v>
      </c>
      <c r="AY147" s="18" t="s">
        <v>126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86</v>
      </c>
      <c r="BK147" s="231">
        <f>ROUND(I147*H147,2)</f>
        <v>0</v>
      </c>
      <c r="BL147" s="18" t="s">
        <v>527</v>
      </c>
      <c r="BM147" s="230" t="s">
        <v>528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45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16:K14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2020-09-02T09:31:44Z</dcterms:created>
  <dcterms:modified xsi:type="dcterms:W3CDTF">2020-09-02T09:31:50Z</dcterms:modified>
  <cp:category/>
  <cp:version/>
  <cp:contentType/>
  <cp:contentStatus/>
</cp:coreProperties>
</file>