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_1 - SO 01 Parkoviště a..." sheetId="2" r:id="rId2"/>
    <sheet name="01_2 - SO 01  Elektročást" sheetId="3" r:id="rId3"/>
    <sheet name="01_3 - SO 01 VRN" sheetId="4" r:id="rId4"/>
  </sheets>
  <definedNames>
    <definedName name="_xlnm.Print_Area" localSheetId="0">'Rekapitulace stavby'!$D$4:$AO$76,'Rekapitulace stavby'!$C$82:$AQ$98</definedName>
    <definedName name="_xlnm._FilterDatabase" localSheetId="1" hidden="1">'01_1 - SO 01 Parkoviště a...'!$C$132:$K$568</definedName>
    <definedName name="_xlnm.Print_Area" localSheetId="1">'01_1 - SO 01 Parkoviště a...'!$C$82:$J$114,'01_1 - SO 01 Parkoviště a...'!$C$120:$K$568</definedName>
    <definedName name="_xlnm._FilterDatabase" localSheetId="2" hidden="1">'01_2 - SO 01  Elektročást'!$C$116:$K$119</definedName>
    <definedName name="_xlnm.Print_Area" localSheetId="2">'01_2 - SO 01  Elektročást'!$C$82:$J$98,'01_2 - SO 01  Elektročást'!$C$104:$K$119</definedName>
    <definedName name="_xlnm._FilterDatabase" localSheetId="3" hidden="1">'01_3 - SO 01 VRN'!$C$116:$K$147</definedName>
    <definedName name="_xlnm.Print_Area" localSheetId="3">'01_3 - SO 01 VRN'!$C$82:$J$98,'01_3 - SO 01 VRN'!$C$104:$K$147</definedName>
    <definedName name="_xlnm.Print_Titles" localSheetId="0">'Rekapitulace stavby'!$92:$92</definedName>
    <definedName name="_xlnm.Print_Titles" localSheetId="1">'01_1 - SO 01 Parkoviště a...'!$132:$132</definedName>
    <definedName name="_xlnm.Print_Titles" localSheetId="2">'01_2 - SO 01  Elektročást'!$116:$116</definedName>
    <definedName name="_xlnm.Print_Titles" localSheetId="3">'01_3 - SO 01 VRN'!$116:$116</definedName>
  </definedNames>
  <calcPr fullCalcOnLoad="1"/>
</workbook>
</file>

<file path=xl/sharedStrings.xml><?xml version="1.0" encoding="utf-8"?>
<sst xmlns="http://schemas.openxmlformats.org/spreadsheetml/2006/main" count="5629" uniqueCount="896">
  <si>
    <t>Export Komplet</t>
  </si>
  <si>
    <t/>
  </si>
  <si>
    <t>2.0</t>
  </si>
  <si>
    <t>ZAMOK</t>
  </si>
  <si>
    <t>False</t>
  </si>
  <si>
    <t>{6c444fac-a124-4940-af4a-b0590566fc14}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</si>
  <si>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</si>
  <si>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</si>
  <si>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</si>
  <si>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</si>
  <si>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</si>
  <si>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</si>
  <si>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</si>
  <si>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</si>
  <si>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TV20-025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</si>
  <si>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</si>
  <si>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</si>
  <si>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K1711 Vybudování parkoviště, hřiště v ul. Gorkého a rozšíření parkování v ul. Czedikova v Litvínově</t>
  </si>
  <si>
    <t>KSO:</t>
  </si>
  <si>
    <t>CC-CZ:</t>
  </si>
  <si>
    <t>zak.č.9338-25</t>
  </si>
  <si>
    <t>Místo:</t>
  </si>
  <si>
    <t>Litvínov</t>
  </si>
  <si>
    <t>Datum:</t>
  </si>
  <si>
    <t>31. 8. 2020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</si>
  <si>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</si>
  <si>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</si>
  <si>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</si>
  <si>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</si>
  <si>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</si>
  <si>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</si>
  <si>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</si>
  <si>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 Lidická 1239, 363 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</si>
  <si>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</si>
  <si>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</si>
  <si>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</si>
  <si>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</si>
  <si>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</si>
  <si>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</si>
  <si>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</si>
  <si>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</si>
  <si>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</si>
  <si>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</si>
  <si>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</si>
  <si>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</si>
  <si>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</si>
  <si>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</si>
  <si>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</si>
  <si>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</si>
  <si>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</si>
  <si>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</si>
  <si>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</si>
  <si>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</si>
  <si>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</si>
  <si>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</si>
  <si>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</si>
  <si>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</si>
  <si>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</si>
  <si>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</si>
  <si>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</si>
  <si>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</si>
  <si>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</si>
  <si>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</si>
  <si>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</si>
  <si>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</si>
  <si>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</si>
  <si>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</si>
  <si>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</si>
  <si>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</si>
  <si>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</si>
  <si>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</si>
  <si>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</si>
  <si>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</si>
  <si>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</si>
  <si>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</si>
  <si>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</si>
  <si>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</si>
  <si>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</si>
  <si>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</si>
  <si>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</si>
  <si>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</si>
  <si>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</si>
  <si>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</si>
  <si>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01_1</t>
  </si>
  <si>
    <t>SO 01 Parkoviště a hřiště v ulici Gorkého</t>
  </si>
  <si>
    <t>STA</t>
  </si>
  <si>
    <t>1</t>
  </si>
  <si>
    <t>{97f25d5c-edf4-4825-b269-1813dfa56ef7}</t>
  </si>
  <si>
    <t>2</t>
  </si>
  <si>
    <t>01_2</t>
  </si>
  <si>
    <t>SO 01  Elektročást</t>
  </si>
  <si>
    <t>{2b8dcfa4-aa93-4d28-8fc7-d0ed850645e8}</t>
  </si>
  <si>
    <t>01_3</t>
  </si>
  <si>
    <t>SO 01 VRN</t>
  </si>
  <si>
    <t>{921193f7-8a2b-4365-991f-573359cd3f56}</t>
  </si>
  <si>
    <t>KRYCÍ LIST SOUPISU PRACÍ</t>
  </si>
  <si>
    <t>Objekt:</t>
  </si>
  <si>
    <t>01_1 - SO 01 Parkoviště a hřiště v ulici Gorkého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</si>
  <si>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</si>
  <si>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</si>
  <si>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</si>
  <si>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</si>
  <si>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</si>
  <si>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</si>
  <si>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</si>
  <si>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</si>
  <si>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</si>
  <si>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</si>
  <si>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</si>
  <si>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5.01 - Parkoviště</t>
  </si>
  <si>
    <t xml:space="preserve">    5.02 - Živičná komunikace</t>
  </si>
  <si>
    <t xml:space="preserve">    5.03 - Chodník - dlažba</t>
  </si>
  <si>
    <t xml:space="preserve">    5.04 - Sanace pláně</t>
  </si>
  <si>
    <t xml:space="preserve">    5.05 - Konstrukce hřiště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</si>
  <si>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</si>
  <si>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</si>
  <si>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</si>
  <si>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</si>
  <si>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</si>
  <si>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VYB - Vybavení hřiště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</si>
  <si>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</si>
  <si>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</si>
  <si>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</si>
  <si>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</si>
  <si>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</si>
  <si>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</si>
  <si>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</si>
  <si>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</si>
  <si>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</si>
  <si>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</si>
  <si>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</si>
  <si>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</si>
  <si>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</si>
  <si>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</si>
  <si>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</si>
  <si>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</si>
  <si>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</si>
  <si>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</si>
  <si>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</si>
  <si>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v hornině třídy těžitelnosti I objem do 500 m3 strojně</t>
  </si>
  <si>
    <t>m3</t>
  </si>
  <si>
    <t>CS ÚRS 2020 02</t>
  </si>
  <si>
    <t>4</t>
  </si>
  <si>
    <t>923559621</t>
  </si>
  <si>
    <t>VV</t>
  </si>
  <si>
    <t>zemina tř.3 - 50% odkopávek -  těžitelnost tř.I</t>
  </si>
  <si>
    <t>zemina tř.4 - 50% odkopávek -  těžitelnost tř.II</t>
  </si>
  <si>
    <t>dle TZ</t>
  </si>
  <si>
    <t>pro zpevněné plochy</t>
  </si>
  <si>
    <t>120,0*0,5</t>
  </si>
  <si>
    <t>pro sanaci pláně</t>
  </si>
  <si>
    <t>90,0*0,5</t>
  </si>
  <si>
    <t>Součet</t>
  </si>
  <si>
    <t>122452204</t>
  </si>
  <si>
    <t>Odkopávky a prokopávky nezapažené pro silnice a dálnice v hornině třídy těžitelnosti II objem do 500 m3 strojně</t>
  </si>
  <si>
    <t>-770292599</t>
  </si>
  <si>
    <t>3</t>
  </si>
  <si>
    <t>129001101</t>
  </si>
  <si>
    <t>Příplatek za ztížení odkopávky nebo prokopávky v blízkosti inženýrských sítí</t>
  </si>
  <si>
    <t>-61348898</t>
  </si>
  <si>
    <t>předpoklad 5% odkopávek</t>
  </si>
  <si>
    <t>(105,0+105,0)*0,3</t>
  </si>
  <si>
    <t>13115134R</t>
  </si>
  <si>
    <t>Vrtání jamek pro plotové sloupky D do 400 mm - strojně</t>
  </si>
  <si>
    <t>m</t>
  </si>
  <si>
    <t>-1112959593</t>
  </si>
  <si>
    <t>pro základové patky oplocení v.2,0 m - pr.400 mm hl.cca 1400 mm</t>
  </si>
  <si>
    <t>1,4*21</t>
  </si>
  <si>
    <t>0,6</t>
  </si>
  <si>
    <t>5</t>
  </si>
  <si>
    <t>132251101</t>
  </si>
  <si>
    <t>Hloubení rýh nezapažených  š do 800 mm v hornině třídy těžitelnosti I, skupiny 3 objem do 20 m3 strojně</t>
  </si>
  <si>
    <t>-1698262017</t>
  </si>
  <si>
    <t>výkopy pro základy branky a koše</t>
  </si>
  <si>
    <t>0,5*0,75*1,0*2+1,0*1,0*1,0</t>
  </si>
  <si>
    <t>rýha pro podhrabové desky oplocení (pr.délka desky = 2,4m)</t>
  </si>
  <si>
    <t>0,05*0,2*2,4*20</t>
  </si>
  <si>
    <t>0,77</t>
  </si>
  <si>
    <t>6</t>
  </si>
  <si>
    <t>175111201</t>
  </si>
  <si>
    <t>Obsypání objektu nad přilehlým původním terénem sypaninou bez prohození, uloženou do 3 m ručně</t>
  </si>
  <si>
    <t>-106482412</t>
  </si>
  <si>
    <t>obsyp podhrabových desek a sloupků</t>
  </si>
  <si>
    <t>0,1*0,1*50,0*2</t>
  </si>
  <si>
    <t>7</t>
  </si>
  <si>
    <t>171152101</t>
  </si>
  <si>
    <t>Uložení sypaniny z hornin soudržných do násypů zhutněných silnic a dálnic</t>
  </si>
  <si>
    <t>1820899765</t>
  </si>
  <si>
    <t>80,0</t>
  </si>
  <si>
    <t>8</t>
  </si>
  <si>
    <t>M</t>
  </si>
  <si>
    <t>10364100</t>
  </si>
  <si>
    <t>zemina pro terénní úpravy - tříděná</t>
  </si>
  <si>
    <t>t</t>
  </si>
  <si>
    <t>256</t>
  </si>
  <si>
    <t>64</t>
  </si>
  <si>
    <t>797357602</t>
  </si>
  <si>
    <t>vhodná zemina pro hutněný násyp - nakoupená</t>
  </si>
  <si>
    <t>dle pol.171152101</t>
  </si>
  <si>
    <t>80,0*1,5</t>
  </si>
  <si>
    <t>9</t>
  </si>
  <si>
    <t>162251101</t>
  </si>
  <si>
    <t>Vodorovné přemístění do 20 m výkopku/sypaniny z horniny třídy těžitelnosti I, skupiny 1 až 3</t>
  </si>
  <si>
    <t>1012116095</t>
  </si>
  <si>
    <t>staveništní přesun sypkých materiálů</t>
  </si>
  <si>
    <t>pol.181351003182351023</t>
  </si>
  <si>
    <t>(55,0+55,0)*0,1</t>
  </si>
  <si>
    <t>pol.460561811(odd.4)</t>
  </si>
  <si>
    <t>74,5</t>
  </si>
  <si>
    <t>10</t>
  </si>
  <si>
    <t>162751117</t>
  </si>
  <si>
    <t>Vodorovné přemístění do 10000 m výkopku/sypaniny z horniny třídy těžitelnosti I, skupiny 1 až 3</t>
  </si>
  <si>
    <t>1065926129</t>
  </si>
  <si>
    <t>přebytečná zemina na skládku</t>
  </si>
  <si>
    <t>pol.122252204</t>
  </si>
  <si>
    <t>105,0</t>
  </si>
  <si>
    <t>pol.460202043</t>
  </si>
  <si>
    <t>135,0*1,0*0,8</t>
  </si>
  <si>
    <t>pol.132251101</t>
  </si>
  <si>
    <t>3,0</t>
  </si>
  <si>
    <t>pol.13115134R</t>
  </si>
  <si>
    <t>30,0*3,14*0,2*0,2+0,232</t>
  </si>
  <si>
    <t>méně pol.175111201</t>
  </si>
  <si>
    <t>-1,0</t>
  </si>
  <si>
    <t>11</t>
  </si>
  <si>
    <t>162751119</t>
  </si>
  <si>
    <t>Příplatek k vodorovnému přemístění výkopku/sypaniny z horniny třídy těžitelnosti I, skupiny 1 až 3 ZKD 1000 m přes 10000 m</t>
  </si>
  <si>
    <t>-254902112</t>
  </si>
  <si>
    <t>celkem 15 km</t>
  </si>
  <si>
    <t>219,0*(15-10)</t>
  </si>
  <si>
    <t>12</t>
  </si>
  <si>
    <t>162751137</t>
  </si>
  <si>
    <t>Vodorovné přemístění do 10000 m výkopku/sypaniny z horniny třídy těžitelnosti II, skupiny 4 a 5</t>
  </si>
  <si>
    <t>416851569</t>
  </si>
  <si>
    <t>pol.122452204</t>
  </si>
  <si>
    <t>13</t>
  </si>
  <si>
    <t>162751139</t>
  </si>
  <si>
    <t>Příplatek k vodorovnému přemístění výkopku/sypaniny z horniny třídy těžitelnosti II, skupiny 4 a 5 ZKD 1000 m přes 10000 m</t>
  </si>
  <si>
    <t>1710008828</t>
  </si>
  <si>
    <t>105,0*(15-10)</t>
  </si>
  <si>
    <t>14</t>
  </si>
  <si>
    <t>171201201</t>
  </si>
  <si>
    <t>Uložení sypaniny na skládky</t>
  </si>
  <si>
    <t>1646879231</t>
  </si>
  <si>
    <t>pol.162751117+162751137</t>
  </si>
  <si>
    <t>219,0+105,0</t>
  </si>
  <si>
    <t>17120122R</t>
  </si>
  <si>
    <t>Poplatek za uložení na skládce (skládkovné) zeminy a kamení kód odpadu 17 05 04</t>
  </si>
  <si>
    <t>-1557967533</t>
  </si>
  <si>
    <t>pol.171201201</t>
  </si>
  <si>
    <t>324,0*1,7</t>
  </si>
  <si>
    <t>16</t>
  </si>
  <si>
    <t>181152302</t>
  </si>
  <si>
    <t>Úprava pláně pro silnice a dálnice v zářezech se zhutněním</t>
  </si>
  <si>
    <t>m2</t>
  </si>
  <si>
    <t>992379911</t>
  </si>
  <si>
    <t>živičná komunikace</t>
  </si>
  <si>
    <t>190,0</t>
  </si>
  <si>
    <t>parkoviště</t>
  </si>
  <si>
    <t>226,5</t>
  </si>
  <si>
    <t>chodník</t>
  </si>
  <si>
    <t>109,0</t>
  </si>
  <si>
    <t>hřiště</t>
  </si>
  <si>
    <t>135,0</t>
  </si>
  <si>
    <t>sanace</t>
  </si>
  <si>
    <t>300,0</t>
  </si>
  <si>
    <t>17</t>
  </si>
  <si>
    <t>181252301</t>
  </si>
  <si>
    <t>Úprava pláně pro silnice a dálnice na násypech bez zhutnění</t>
  </si>
  <si>
    <t>-380996148</t>
  </si>
  <si>
    <t>dle TZ - nezpevněné plochy</t>
  </si>
  <si>
    <t>osetí trávou nezpevněných ploch dotčených výstavbou</t>
  </si>
  <si>
    <t>110,0*0,5</t>
  </si>
  <si>
    <t>18</t>
  </si>
  <si>
    <t>182251101</t>
  </si>
  <si>
    <t>Svahování násypů strojně</t>
  </si>
  <si>
    <t>1124459028</t>
  </si>
  <si>
    <t>19</t>
  </si>
  <si>
    <t>182351023</t>
  </si>
  <si>
    <t>Rozprostření ornice pl do 100 m2 ve svahu přes 1:5 tl vrstvy do 200 mm strojně</t>
  </si>
  <si>
    <t>-35010621</t>
  </si>
  <si>
    <t>dle TZ - tl. ornice  100 mm</t>
  </si>
  <si>
    <t>20</t>
  </si>
  <si>
    <t>181351103</t>
  </si>
  <si>
    <t>Rozprostření ornice tl vrstvy do 200 mm pl do 500 m2 v rovině nebo ve svahu do 1:5 strojně</t>
  </si>
  <si>
    <t>-328920031</t>
  </si>
  <si>
    <t>10364101</t>
  </si>
  <si>
    <t>zemina pro terénní úpravy -  ornice</t>
  </si>
  <si>
    <t>-2025758145</t>
  </si>
  <si>
    <t>dodávka, doprava k pol.181351003</t>
  </si>
  <si>
    <t>(55,0+55,0)*0,1*1,5</t>
  </si>
  <si>
    <t>22</t>
  </si>
  <si>
    <t>181411131</t>
  </si>
  <si>
    <t>Založení parkového trávníku výsevem plochy do 1000 m2 v rovině a ve svahu do 1:5</t>
  </si>
  <si>
    <t>-1534501609</t>
  </si>
  <si>
    <t>23</t>
  </si>
  <si>
    <t>181411132</t>
  </si>
  <si>
    <t>Založení parkového trávníku výsevem plochy do 1000 m2 ve svahu do 1:2</t>
  </si>
  <si>
    <t>981538391</t>
  </si>
  <si>
    <t>24</t>
  </si>
  <si>
    <t>00572410</t>
  </si>
  <si>
    <t>osivo směs travní parková</t>
  </si>
  <si>
    <t>kg</t>
  </si>
  <si>
    <t>-627526814</t>
  </si>
  <si>
    <t>ztratné 3%</t>
  </si>
  <si>
    <t>množství dle ceníkové přílohy</t>
  </si>
  <si>
    <t>110,0*0,015*1,03+0,3</t>
  </si>
  <si>
    <t>25</t>
  </si>
  <si>
    <t>185804312</t>
  </si>
  <si>
    <t>Zalití rostlin vodou plocha přes 20 m2</t>
  </si>
  <si>
    <t>-1149069133</t>
  </si>
  <si>
    <t>trávník - pol.181411131</t>
  </si>
  <si>
    <t>110,0*10*0,001</t>
  </si>
  <si>
    <t>26</t>
  </si>
  <si>
    <t>185851121</t>
  </si>
  <si>
    <t>Dovoz vody pro zálivku rostlin za vzdálenost do 1000 m</t>
  </si>
  <si>
    <t>-1915144459</t>
  </si>
  <si>
    <t>27</t>
  </si>
  <si>
    <t>185851129</t>
  </si>
  <si>
    <t>Příplatek k dovozu vody pro zálivku rostlin do 1000 m ZKD 1000 m</t>
  </si>
  <si>
    <t>1666549735</t>
  </si>
  <si>
    <t>celkem 5 km</t>
  </si>
  <si>
    <t>1,1*(5-1)</t>
  </si>
  <si>
    <t>28</t>
  </si>
  <si>
    <t>18511100R</t>
  </si>
  <si>
    <t>Přesazení stromu d=500 mm včetně zemních prací</t>
  </si>
  <si>
    <t>kus</t>
  </si>
  <si>
    <t>-715800237</t>
  </si>
  <si>
    <t>Zemní práce - přípravné a přidružené práce</t>
  </si>
  <si>
    <t>29</t>
  </si>
  <si>
    <t>113202111</t>
  </si>
  <si>
    <t>Vytrhání obrub krajníků obrubníků stojatých</t>
  </si>
  <si>
    <t>2064213323</t>
  </si>
  <si>
    <t>30</t>
  </si>
  <si>
    <t>113106142</t>
  </si>
  <si>
    <t>Rozebrání dlažeb z betonových nebo kamenných dlaždic komunikací pro pěší strojně pl přes 50 m2</t>
  </si>
  <si>
    <t>-2129434072</t>
  </si>
  <si>
    <t>betonová dlažba tl.600</t>
  </si>
  <si>
    <t>25,0</t>
  </si>
  <si>
    <t>31</t>
  </si>
  <si>
    <t>113107242</t>
  </si>
  <si>
    <t>Odstranění podkladu živičného tl 100 mm strojně pl přes 200 m2</t>
  </si>
  <si>
    <t>1792712698</t>
  </si>
  <si>
    <t>490,0</t>
  </si>
  <si>
    <t>Zakládání</t>
  </si>
  <si>
    <t>32</t>
  </si>
  <si>
    <t>275313811</t>
  </si>
  <si>
    <t>Základové patky z betonu tř. C 25/30</t>
  </si>
  <si>
    <t>122722771</t>
  </si>
  <si>
    <t>betonáž do výkopu</t>
  </si>
  <si>
    <t>pro baskt. koš</t>
  </si>
  <si>
    <t>1,0*1,0*1,0*1,05</t>
  </si>
  <si>
    <t>pro branku</t>
  </si>
  <si>
    <t>0,5*0,75*1,0*2*1,05</t>
  </si>
  <si>
    <t>0,162</t>
  </si>
  <si>
    <t>rozměry budou upřesněny dle požadavku výrobce kotvených prvků</t>
  </si>
  <si>
    <t>33</t>
  </si>
  <si>
    <t>275313711</t>
  </si>
  <si>
    <t>Základové patky z betonu tř. C 20/25</t>
  </si>
  <si>
    <t>75982623</t>
  </si>
  <si>
    <t>základové patky oplocení  - pr.400 mm  hl.1000 mm</t>
  </si>
  <si>
    <t>3,14*0,2*0,2*1,0*21</t>
  </si>
  <si>
    <t>0,362</t>
  </si>
  <si>
    <t>34</t>
  </si>
  <si>
    <t>27700010R</t>
  </si>
  <si>
    <t>Vložení plastové trubky do výkopu (ztracené bednění) včetně úpravy délky trubky</t>
  </si>
  <si>
    <t>-2080141580</t>
  </si>
  <si>
    <t>trubka plastová korudovaná pro základové patky pr.400 mm  dl.1000 mm</t>
  </si>
  <si>
    <t>1,0*21</t>
  </si>
  <si>
    <t>35</t>
  </si>
  <si>
    <t>2861114R</t>
  </si>
  <si>
    <t>trubky kanalizační plastové korudované  DN 400 mm</t>
  </si>
  <si>
    <t>1329606529</t>
  </si>
  <si>
    <t>dodávka, doprava k pol.27700010R prořez 10%</t>
  </si>
  <si>
    <t>21,0*1,1+0,9</t>
  </si>
  <si>
    <t>Svislé a kompletní konstrukce</t>
  </si>
  <si>
    <t>36</t>
  </si>
  <si>
    <t>348401140</t>
  </si>
  <si>
    <t>Montáž oplocení ze strojového pletiva s napínacími dráty výšky do 4,0 m</t>
  </si>
  <si>
    <t>2031113293</t>
  </si>
  <si>
    <t>37</t>
  </si>
  <si>
    <t>3132750R</t>
  </si>
  <si>
    <t>pletivo drátěné plastifikované se čtvercovými oky, průměr drátu 2,5 mm, v. 4000mm</t>
  </si>
  <si>
    <t>113449114</t>
  </si>
  <si>
    <t>dodávka, doprava k pol.348401140, ztratné 5%</t>
  </si>
  <si>
    <t>50,0*1,05+0,5</t>
  </si>
  <si>
    <t>38</t>
  </si>
  <si>
    <t>348401350</t>
  </si>
  <si>
    <t>Rozvinutí, montáž a napnutí napínacího drátu na oplocení</t>
  </si>
  <si>
    <t>106347585</t>
  </si>
  <si>
    <t>50,0*3</t>
  </si>
  <si>
    <t>39</t>
  </si>
  <si>
    <t>15619100</t>
  </si>
  <si>
    <t>drát poplastovaný kruhový napínací 2,5/3,5mm</t>
  </si>
  <si>
    <t>152147544</t>
  </si>
  <si>
    <t>dodávka, doprava k pol.348401350, ztratné 2%</t>
  </si>
  <si>
    <t>150,0*1,02</t>
  </si>
  <si>
    <t>40</t>
  </si>
  <si>
    <t>348121221</t>
  </si>
  <si>
    <t>Osazení podhrabových desek délky do 3 m na ocelové plotové sloupky</t>
  </si>
  <si>
    <t>1516289875</t>
  </si>
  <si>
    <t xml:space="preserve">dle PD a TZ </t>
  </si>
  <si>
    <t>Cena zahrnuje montáž držáků podhrabových desek</t>
  </si>
  <si>
    <t>na ocelové sloupky  a drobný  montážní materiál.</t>
  </si>
  <si>
    <t>41</t>
  </si>
  <si>
    <t>5623020R</t>
  </si>
  <si>
    <t>podhrabová deska  2950x50x300mm</t>
  </si>
  <si>
    <t>-1043552328</t>
  </si>
  <si>
    <t>dodávka, doprava</t>
  </si>
  <si>
    <t>42</t>
  </si>
  <si>
    <t>5623010R</t>
  </si>
  <si>
    <t>podhrabová deska  2450x50x300mm</t>
  </si>
  <si>
    <t>1477111278</t>
  </si>
  <si>
    <t>43</t>
  </si>
  <si>
    <t>5923254R</t>
  </si>
  <si>
    <t>držák podhrabové desky průběžný  pro sloupek D 60-70 mm výšky 300mm  povrchová úpraha žárový zinek</t>
  </si>
  <si>
    <t>-434808533</t>
  </si>
  <si>
    <t>dodávka, doprava k pol.348121221</t>
  </si>
  <si>
    <t>20*2</t>
  </si>
  <si>
    <t>44</t>
  </si>
  <si>
    <t>34800100R</t>
  </si>
  <si>
    <t>Příplatek na úpravu rozměrů koncových desek, případně částečné dobetonování</t>
  </si>
  <si>
    <t>-352903245</t>
  </si>
  <si>
    <t>45</t>
  </si>
  <si>
    <t>33817110R</t>
  </si>
  <si>
    <t>Osazování sloupků plotových ocelových v 5,2m před betonáží základových patek</t>
  </si>
  <si>
    <t>1957323938</t>
  </si>
  <si>
    <t xml:space="preserve">sloupky oplocení </t>
  </si>
  <si>
    <t>46</t>
  </si>
  <si>
    <t>338171125</t>
  </si>
  <si>
    <t>Osazování sloupků a vzpěr plotových ocelových v do 2,60 m ukotvením k pevnému podkladu</t>
  </si>
  <si>
    <t>101912965</t>
  </si>
  <si>
    <t>srovnatelná položka pro montáž vzpěr</t>
  </si>
  <si>
    <t>47</t>
  </si>
  <si>
    <t>55342169</t>
  </si>
  <si>
    <t>plotový sloupek průměr 60 mm dl 5,2 m , pozinkovaný + poplastovaný, barva zelená RAL 6005, včetně plastového kloboučku</t>
  </si>
  <si>
    <t>-1800255967</t>
  </si>
  <si>
    <t>dodávka, doprava k pol.33817110R</t>
  </si>
  <si>
    <t>48</t>
  </si>
  <si>
    <t>5534219R</t>
  </si>
  <si>
    <t>plotová vzpěra D 28mm dl 2,5-3,0 m včetně doplňků (koncovka a hákový šroub) poplastovaná, barva zelená</t>
  </si>
  <si>
    <t>-1512933337</t>
  </si>
  <si>
    <t>dodávka, doprava k pol.338171125</t>
  </si>
  <si>
    <t>49</t>
  </si>
  <si>
    <t>348101210</t>
  </si>
  <si>
    <t>Osazení vrat a vrátek k oplocení na ocelové sloupky do 2 m2</t>
  </si>
  <si>
    <t>-1550712827</t>
  </si>
  <si>
    <t>vrátka 1000/2000 mm (š/v)</t>
  </si>
  <si>
    <t>50</t>
  </si>
  <si>
    <t>3381100R</t>
  </si>
  <si>
    <t xml:space="preserve">systémová branka oplocení jednokřídlá otevíravá s příslušným kováním a zámkem 1000/2000 mm (š/v), výplň poplastované pletivo- barva dle oplocení </t>
  </si>
  <si>
    <t>-323260281</t>
  </si>
  <si>
    <t>dodávka, doprava včetně všech doplňků - k pol.348101210</t>
  </si>
  <si>
    <t>kování: klika-klika, zámek vložkový</t>
  </si>
  <si>
    <t>Vodorovné konstrukce</t>
  </si>
  <si>
    <t>51</t>
  </si>
  <si>
    <t>460151043</t>
  </si>
  <si>
    <t>Hloubení kabelových zapažených i nezapažených rýh ručně š 100 cm, hl 80 cm, v hornině tř 3</t>
  </si>
  <si>
    <t>-1647333985</t>
  </si>
  <si>
    <t>pro půlené chráničky na stávající vedení</t>
  </si>
  <si>
    <t>52</t>
  </si>
  <si>
    <t>460561811</t>
  </si>
  <si>
    <t>Zásyp kabelových rýh strojně včetně zhutnění a urovnání povrchu - ve volném terénu</t>
  </si>
  <si>
    <t>-1866865516</t>
  </si>
  <si>
    <t>vhodná zemina pro hutněný zásyp - nakoupená</t>
  </si>
  <si>
    <t>výkop :</t>
  </si>
  <si>
    <t>1,0*0,8*135,0</t>
  </si>
  <si>
    <t>-1,0*0,25*135,0</t>
  </si>
  <si>
    <t>0,25</t>
  </si>
  <si>
    <t>53</t>
  </si>
  <si>
    <t>-739897827</t>
  </si>
  <si>
    <t>dle pol.460561811</t>
  </si>
  <si>
    <t>74,5*1,5</t>
  </si>
  <si>
    <t>54</t>
  </si>
  <si>
    <t>460421001</t>
  </si>
  <si>
    <t>Lože kabelů z písku nebo štěrkopísku tl 5 cm nad kabel, bez zakrytí, šířky lože do 100 cm</t>
  </si>
  <si>
    <t>1287645624</t>
  </si>
  <si>
    <t>55</t>
  </si>
  <si>
    <t>460490011</t>
  </si>
  <si>
    <t>Krytí kabelů výstražnou fólií šířky 20 cm</t>
  </si>
  <si>
    <t>465730199</t>
  </si>
  <si>
    <t>půlené chráničky</t>
  </si>
  <si>
    <t>5.01</t>
  </si>
  <si>
    <t>Parkoviště</t>
  </si>
  <si>
    <t>56</t>
  </si>
  <si>
    <t>596412212</t>
  </si>
  <si>
    <t>Kladení dlažby z vegetačních tvárnic pozemních komunikací tl 80 mm do 300 m2</t>
  </si>
  <si>
    <t>-833626393</t>
  </si>
  <si>
    <t>včetně lože tl. 50 mm</t>
  </si>
  <si>
    <t>195,0</t>
  </si>
  <si>
    <t>Mezisoučet A</t>
  </si>
  <si>
    <t>červená dlažba - pro vyznačení stání</t>
  </si>
  <si>
    <t>4,0</t>
  </si>
  <si>
    <t>Mezisoučet B</t>
  </si>
  <si>
    <t>57</t>
  </si>
  <si>
    <t>5924601R</t>
  </si>
  <si>
    <t>dlažba plošná betonová vegetační tl.80mm - přírodní</t>
  </si>
  <si>
    <t>1466940013</t>
  </si>
  <si>
    <t>dodávka, doprava k pol.596412211 mezisoučet A, ztratné 2%</t>
  </si>
  <si>
    <t>195,0*1,02+0,1</t>
  </si>
  <si>
    <t>58</t>
  </si>
  <si>
    <t>5924602R</t>
  </si>
  <si>
    <t>dlažba plošná betonová vegetační tl.80mm - červená</t>
  </si>
  <si>
    <t>1433825882</t>
  </si>
  <si>
    <t>dodávka, doprava k pol.596412211 mezisoučet B, ztratné 3%</t>
  </si>
  <si>
    <t>4,0*1,03+0,38</t>
  </si>
  <si>
    <t>59</t>
  </si>
  <si>
    <t>564952111</t>
  </si>
  <si>
    <t>Podklad z mechanicky zpevněného kameniva MZK tl 150 mm</t>
  </si>
  <si>
    <t>786765422</t>
  </si>
  <si>
    <t>60</t>
  </si>
  <si>
    <t>564861111</t>
  </si>
  <si>
    <t>Podklad ze štěrkodrtě ŠD tl 200 mm</t>
  </si>
  <si>
    <t>-1408755332</t>
  </si>
  <si>
    <t>199,0</t>
  </si>
  <si>
    <t>pod obrubníky</t>
  </si>
  <si>
    <t>0,25*110,0</t>
  </si>
  <si>
    <t>61</t>
  </si>
  <si>
    <t>91122200R</t>
  </si>
  <si>
    <t>Sorpční geosysntetikum - montáž, dodávka, doprava</t>
  </si>
  <si>
    <t>546914860</t>
  </si>
  <si>
    <t>netkaná sorpční geotextilie  (REO Fb NTRF 12)</t>
  </si>
  <si>
    <t>5.02</t>
  </si>
  <si>
    <t>Živičná komunikace</t>
  </si>
  <si>
    <t>62</t>
  </si>
  <si>
    <t>577134121</t>
  </si>
  <si>
    <t>Asfaltový beton vrstva obrusná ACO 11 (ABS) tř. I tl 40 mm š přes 3 m z nemodifikovaného asfaltu</t>
  </si>
  <si>
    <t>-720450253</t>
  </si>
  <si>
    <t>180,0</t>
  </si>
  <si>
    <t>63</t>
  </si>
  <si>
    <t>573231108</t>
  </si>
  <si>
    <t>Postřik živičný spojovací ze silniční emulze v množství 0,50 kg/m2</t>
  </si>
  <si>
    <t>1855297557</t>
  </si>
  <si>
    <t>565145121</t>
  </si>
  <si>
    <t>Asfaltový beton vrstva podkladní ACP 16+ (obalované kamenivo OKS) tl 60 mm š přes 3 m</t>
  </si>
  <si>
    <t>-299103814</t>
  </si>
  <si>
    <t>65</t>
  </si>
  <si>
    <t>573111113</t>
  </si>
  <si>
    <t>Postřik živičný infiltrační s posypem z asfaltu množství 1,5 kg/m2</t>
  </si>
  <si>
    <t>945102330</t>
  </si>
  <si>
    <t>66</t>
  </si>
  <si>
    <t>-1070828217</t>
  </si>
  <si>
    <t>67</t>
  </si>
  <si>
    <t>-1914718240</t>
  </si>
  <si>
    <t>0,2*50,0</t>
  </si>
  <si>
    <t>68</t>
  </si>
  <si>
    <t>919726202</t>
  </si>
  <si>
    <t>Geotextilie pro vyztužení, separaci a filtraci tkaná z PP podélná pevnost v tahu do 50 kN/m</t>
  </si>
  <si>
    <t>-483238561</t>
  </si>
  <si>
    <t>5.03</t>
  </si>
  <si>
    <t>Chodník - dlažba</t>
  </si>
  <si>
    <t>69</t>
  </si>
  <si>
    <t>596211112</t>
  </si>
  <si>
    <t>Kladení zámkové dlažby komunikací pro pěší tl 60 mm skupiny A pl do 300 m2</t>
  </si>
  <si>
    <t>-79328396</t>
  </si>
  <si>
    <t>betonová dlažba chodníku tl.60 mm</t>
  </si>
  <si>
    <t>reliéfní dlažba tl.60 mm - kontrastní barva</t>
  </si>
  <si>
    <t>70</t>
  </si>
  <si>
    <t>596211114</t>
  </si>
  <si>
    <t>Příplatek za kombinaci dvou barev u kladení betonových dlažeb komunikací pro pěší tl 60 mm skupiny A</t>
  </si>
  <si>
    <t>1320202695</t>
  </si>
  <si>
    <t>71</t>
  </si>
  <si>
    <t>5924501R</t>
  </si>
  <si>
    <t>dlažba betonová tl.60mm přírodní</t>
  </si>
  <si>
    <t>-646520910</t>
  </si>
  <si>
    <t>dodávka, doprava k pol.596211112 mezisoučet A</t>
  </si>
  <si>
    <t>105,0*1,03+0,85</t>
  </si>
  <si>
    <t>72</t>
  </si>
  <si>
    <t>5924522R</t>
  </si>
  <si>
    <t>dlažba betonová reliéfní  pro nevidomé tl.60mm barevná - kontrasní barva</t>
  </si>
  <si>
    <t>-1559027884</t>
  </si>
  <si>
    <t>dodávka, doprava k pol.596211112 mezisoučet B</t>
  </si>
  <si>
    <t>73</t>
  </si>
  <si>
    <t>564851111</t>
  </si>
  <si>
    <t>Podklad ze štěrkodrtě ŠD tl 150 mm</t>
  </si>
  <si>
    <t>341562806</t>
  </si>
  <si>
    <t>5.04</t>
  </si>
  <si>
    <t>Sanace pláně</t>
  </si>
  <si>
    <t>74</t>
  </si>
  <si>
    <t>57190711R</t>
  </si>
  <si>
    <t>Posyp krytu a ,,utažení" lomovým odvalem tl. 50 mm</t>
  </si>
  <si>
    <t>-1417198476</t>
  </si>
  <si>
    <t xml:space="preserve">Přesný rozsah sanací bude určen při stavbě podle skutečně </t>
  </si>
  <si>
    <t>naměřených hodnot. Fakturovat se bude podle skutečně provedených prací.</t>
  </si>
  <si>
    <t>75</t>
  </si>
  <si>
    <t>564871111</t>
  </si>
  <si>
    <t>Podklad ze štěrkodrtě ŠD tl 250 mm</t>
  </si>
  <si>
    <t>-1514812044</t>
  </si>
  <si>
    <t>76</t>
  </si>
  <si>
    <t>919726201</t>
  </si>
  <si>
    <t>Geotextilie pro vyztužení, separaci a filtraci tkaná z PP podélná pevnost v tahu do 15 kN/m</t>
  </si>
  <si>
    <t>1836119618</t>
  </si>
  <si>
    <t>5.05</t>
  </si>
  <si>
    <t>Konstrukce hřiště</t>
  </si>
  <si>
    <t>77</t>
  </si>
  <si>
    <t>577133121</t>
  </si>
  <si>
    <t>Asfaltový beton vrstva obrusná ACO 8CH (ABJ) tl 40 mm š přes 3 m z nemodifikovaného asfaltu</t>
  </si>
  <si>
    <t>-963228261</t>
  </si>
  <si>
    <t>78</t>
  </si>
  <si>
    <t>175038080</t>
  </si>
  <si>
    <t>79</t>
  </si>
  <si>
    <t>564921511</t>
  </si>
  <si>
    <t>Podklad z R-materiálu tl 60 mm</t>
  </si>
  <si>
    <t>-1886161420</t>
  </si>
  <si>
    <t>80</t>
  </si>
  <si>
    <t>-1520201902</t>
  </si>
  <si>
    <t>frakce 0-32 mm</t>
  </si>
  <si>
    <t>Trubní vedení</t>
  </si>
  <si>
    <t>81</t>
  </si>
  <si>
    <t>899331111</t>
  </si>
  <si>
    <t>Výšková úprava uličního vstupu nebo vpusti do 200 mm zvýšením poklopu</t>
  </si>
  <si>
    <t>-745322512</t>
  </si>
  <si>
    <t>82</t>
  </si>
  <si>
    <t>899102112</t>
  </si>
  <si>
    <t>Osazení poklopů litinových nebo ocelových včetně rámů pro třídu zatížení A15, A50</t>
  </si>
  <si>
    <t>2137728178</t>
  </si>
  <si>
    <t>nový poklop upravovaného vstupu do šachty</t>
  </si>
  <si>
    <t>83</t>
  </si>
  <si>
    <t>2866193R</t>
  </si>
  <si>
    <t>poklop šachtový litinový včetně rámu  DN 600 pro třídu zatížení A15</t>
  </si>
  <si>
    <t>-1764784515</t>
  </si>
  <si>
    <t>91</t>
  </si>
  <si>
    <t>Doplňující konstrukce a práce pozemních komunikací, letišť a ploch</t>
  </si>
  <si>
    <t>84</t>
  </si>
  <si>
    <t>916131213</t>
  </si>
  <si>
    <t>Osazení silničního obrubníku betonového stojatého s boční opěrou do lože z betonu prostého</t>
  </si>
  <si>
    <t>1787515212</t>
  </si>
  <si>
    <t>dle specifikace v TZ</t>
  </si>
  <si>
    <t xml:space="preserve">obrubník betonový přímý 1000/250/150 mm </t>
  </si>
  <si>
    <t>70,0</t>
  </si>
  <si>
    <t>obrubník betonový 1000/250/150 mm  R= 1,0 m (4ks)</t>
  </si>
  <si>
    <t xml:space="preserve">obrubník betonový  1000/150/150 mm </t>
  </si>
  <si>
    <t>56,0</t>
  </si>
  <si>
    <t>Mezisoučet C</t>
  </si>
  <si>
    <t xml:space="preserve">obrubník betonový  500/250/80 mm </t>
  </si>
  <si>
    <t>125,0</t>
  </si>
  <si>
    <t>Mezisoučet D</t>
  </si>
  <si>
    <t>obrubník betonový  500/250/80 mm   R=1,0 m  (6 ks)</t>
  </si>
  <si>
    <t>6*0,5</t>
  </si>
  <si>
    <t>Mezisoučet E</t>
  </si>
  <si>
    <t>85</t>
  </si>
  <si>
    <t>59217031</t>
  </si>
  <si>
    <t>obrubník betonový 1000x150x250mm</t>
  </si>
  <si>
    <t>577194076</t>
  </si>
  <si>
    <t>dodávka, doprava k pol.916131213 mezisoučet A - ztratné 1%</t>
  </si>
  <si>
    <t>70,0*1,01+0,3</t>
  </si>
  <si>
    <t>86</t>
  </si>
  <si>
    <t>5921703R</t>
  </si>
  <si>
    <t>obrubník betonový obloukový 150x250/1000 mm  R=1,0 m</t>
  </si>
  <si>
    <t>-286263498</t>
  </si>
  <si>
    <t>dodávka, doprava k pol.916131213 mezisoučet B - ztratné 1%  (4ks)</t>
  </si>
  <si>
    <t>4,0*1,01+0,06</t>
  </si>
  <si>
    <t>87</t>
  </si>
  <si>
    <t>59217029</t>
  </si>
  <si>
    <t>obrubník betonový 1000x150x150mm</t>
  </si>
  <si>
    <t>58390709</t>
  </si>
  <si>
    <t>dodávka, doprava k pol.916131213 mezisoučet C - ztratné 1%</t>
  </si>
  <si>
    <t>56,0*1,01+0,44</t>
  </si>
  <si>
    <t>88</t>
  </si>
  <si>
    <t>59217012</t>
  </si>
  <si>
    <t>obrubník betonový 500x80x250mm</t>
  </si>
  <si>
    <t>1923444874</t>
  </si>
  <si>
    <t>dodávka, doprava k pol.916131213 mezisoučet D - ztratné 1%</t>
  </si>
  <si>
    <t>125,0*1,01+0,75</t>
  </si>
  <si>
    <t>89</t>
  </si>
  <si>
    <t>5921704R</t>
  </si>
  <si>
    <t>obrubník betonový 500x80x250mm  R=1,0 m</t>
  </si>
  <si>
    <t>1574189360</t>
  </si>
  <si>
    <t>dodávka, doprava k pol.916131213 mezisoučet E - ztratné 1%  (6 ks)</t>
  </si>
  <si>
    <t>6,0</t>
  </si>
  <si>
    <t>90</t>
  </si>
  <si>
    <t>919735113</t>
  </si>
  <si>
    <t>Řezání stávajícího živičného krytu hl do 150 mm</t>
  </si>
  <si>
    <t>-1947377073</t>
  </si>
  <si>
    <t xml:space="preserve">řezání živičného krytu pro napojení a nové obruby </t>
  </si>
  <si>
    <t>15,0</t>
  </si>
  <si>
    <t>919732211</t>
  </si>
  <si>
    <t>Styčná spára napojení nového živičného povrchu na stávající za tepla š 15 mm hl 25 mm s prořezáním</t>
  </si>
  <si>
    <t>233564861</t>
  </si>
  <si>
    <t>92</t>
  </si>
  <si>
    <t>9100020R</t>
  </si>
  <si>
    <t>Montáž plastových půlených kabelových chrániček DN110 mm</t>
  </si>
  <si>
    <t>-829739346</t>
  </si>
  <si>
    <t xml:space="preserve">pro stávající kabely </t>
  </si>
  <si>
    <t>93</t>
  </si>
  <si>
    <t>116988R</t>
  </si>
  <si>
    <t>kabelová dělená plastová chránička DN 110 mm - dodávka, doprava</t>
  </si>
  <si>
    <t>1379098024</t>
  </si>
  <si>
    <t>94</t>
  </si>
  <si>
    <t>914111111</t>
  </si>
  <si>
    <t>Montáž svislé dopravní značky do velikosti 1 m2 objímkami na sloupek nebo konzolu</t>
  </si>
  <si>
    <t>853602439</t>
  </si>
  <si>
    <t>značka č.IP12 se symbolem č.O1</t>
  </si>
  <si>
    <t>95</t>
  </si>
  <si>
    <t>40445625</t>
  </si>
  <si>
    <t>informativní značky provozní IP8, IP9, IP11-IP13 500x700mm</t>
  </si>
  <si>
    <t>-1036544672</t>
  </si>
  <si>
    <t>značka IP 12 se symbolem O1</t>
  </si>
  <si>
    <t>96</t>
  </si>
  <si>
    <t>914511112</t>
  </si>
  <si>
    <t>Montáž sloupku dopravních značek délky do 3,5 m s betonovým základem a patkou</t>
  </si>
  <si>
    <t>-719668788</t>
  </si>
  <si>
    <t xml:space="preserve">pro novou značku </t>
  </si>
  <si>
    <t>Poznámka :</t>
  </si>
  <si>
    <t xml:space="preserve">včetně zemních prací, betonového základu a </t>
  </si>
  <si>
    <t>hliníkové patky</t>
  </si>
  <si>
    <t>97</t>
  </si>
  <si>
    <t>40445230</t>
  </si>
  <si>
    <t>sloupek pro dopravní značku Zn D 70mm v 3,5m</t>
  </si>
  <si>
    <t>358231137</t>
  </si>
  <si>
    <t>98</t>
  </si>
  <si>
    <t>915111111</t>
  </si>
  <si>
    <t>Vodorovné dopravní značení dělící čáry souvislé š 125 mm základní bílá barva</t>
  </si>
  <si>
    <t>1023519946</t>
  </si>
  <si>
    <t>14,0</t>
  </si>
  <si>
    <t>99</t>
  </si>
  <si>
    <t>915131111</t>
  </si>
  <si>
    <t>Vodorovné dopravní značení přechody pro chodce, šipky, symboly základní bílá barva</t>
  </si>
  <si>
    <t>1214331239</t>
  </si>
  <si>
    <t>čáry tl.0,5 m</t>
  </si>
  <si>
    <t>16,0*0,5</t>
  </si>
  <si>
    <t>symbol parkování pro postižené</t>
  </si>
  <si>
    <t>1,5</t>
  </si>
  <si>
    <t>100</t>
  </si>
  <si>
    <t>915611111</t>
  </si>
  <si>
    <t>Předznačení vodorovného liniového značení</t>
  </si>
  <si>
    <t>-424853696</t>
  </si>
  <si>
    <t>101</t>
  </si>
  <si>
    <t>915621111</t>
  </si>
  <si>
    <t>Předznačení vodorovného plošného značení</t>
  </si>
  <si>
    <t>1092122291</t>
  </si>
  <si>
    <t>Bourání konstrukcí</t>
  </si>
  <si>
    <t>102</t>
  </si>
  <si>
    <t>899102211</t>
  </si>
  <si>
    <t>Demontáž poklopů litinových nebo ocelových včetně rámů hmotnosti přes 50 do 100 kg</t>
  </si>
  <si>
    <t>-1247745708</t>
  </si>
  <si>
    <t>poklop stávající šachty - pro výškovou úpravu vstupu</t>
  </si>
  <si>
    <t>103</t>
  </si>
  <si>
    <t>96600010R</t>
  </si>
  <si>
    <t>Demontáž kovové konstrukce basketbalového koše včetně základu</t>
  </si>
  <si>
    <t>-143139011</t>
  </si>
  <si>
    <t>104</t>
  </si>
  <si>
    <t>966001211</t>
  </si>
  <si>
    <t>Odstranění lavičky stabilní zabetonované</t>
  </si>
  <si>
    <t>-1773147887</t>
  </si>
  <si>
    <t>včetně základu</t>
  </si>
  <si>
    <t>105</t>
  </si>
  <si>
    <t>966071823</t>
  </si>
  <si>
    <t>Rozebrání oplocení z drátěného pletiva se čtvercovými oky výšky přes 2,0 m</t>
  </si>
  <si>
    <t>-655457496</t>
  </si>
  <si>
    <t>106</t>
  </si>
  <si>
    <t>96607171R</t>
  </si>
  <si>
    <t>Bourání sloupků a vzpěr plotových ocelových zabetonovaných včetně základů</t>
  </si>
  <si>
    <t>1274471849</t>
  </si>
  <si>
    <t>sloupky</t>
  </si>
  <si>
    <t>vzpěry</t>
  </si>
  <si>
    <t>107</t>
  </si>
  <si>
    <t>96600020R</t>
  </si>
  <si>
    <t>Demontáž ocelového sloupku na síť včetně základu</t>
  </si>
  <si>
    <t>1347334879</t>
  </si>
  <si>
    <t>997</t>
  </si>
  <si>
    <t>Přesun sutě</t>
  </si>
  <si>
    <t>108</t>
  </si>
  <si>
    <t>997221551</t>
  </si>
  <si>
    <t>Vodorovná doprava suti ze sypkých materiálů do 1 km</t>
  </si>
  <si>
    <t>-1684383989</t>
  </si>
  <si>
    <t>suť pol.113107242</t>
  </si>
  <si>
    <t>107,8</t>
  </si>
  <si>
    <t>109</t>
  </si>
  <si>
    <t>997221559</t>
  </si>
  <si>
    <t>Příplatek ZKD 1 km u vodorovné dopravy suti ze sypkých materiálů</t>
  </si>
  <si>
    <t>103581954</t>
  </si>
  <si>
    <t>107,8*(15-1)</t>
  </si>
  <si>
    <t>110</t>
  </si>
  <si>
    <t>997221561</t>
  </si>
  <si>
    <t>Vodorovná doprava suti z kusových materiálů do 1 km</t>
  </si>
  <si>
    <t>-630159602</t>
  </si>
  <si>
    <t>suť pol.113202111 (odd.11)</t>
  </si>
  <si>
    <t>5,125</t>
  </si>
  <si>
    <t>suť pol.113106142</t>
  </si>
  <si>
    <t>6,375</t>
  </si>
  <si>
    <t>111</t>
  </si>
  <si>
    <t>997221569</t>
  </si>
  <si>
    <t>Příplatek ZKD 1 km u vodorovné dopravy suti z kusových materiálů</t>
  </si>
  <si>
    <t>-221816826</t>
  </si>
  <si>
    <t>celková vzdálenost 15 km</t>
  </si>
  <si>
    <t>11,5*(15-1)</t>
  </si>
  <si>
    <t>112</t>
  </si>
  <si>
    <t>99722161R</t>
  </si>
  <si>
    <t>Poplatek za uložení na skládce (skládkovné) stavebního odpadu betonového kód odpadu 17 01 01</t>
  </si>
  <si>
    <t>89234275</t>
  </si>
  <si>
    <t>113</t>
  </si>
  <si>
    <t>99722164R</t>
  </si>
  <si>
    <t>Poplatek za uložení na skládce (skládkovné) odpadu asfaltového bez dehtu kód odpadu 17 03 02</t>
  </si>
  <si>
    <t>-1374180448</t>
  </si>
  <si>
    <t>114</t>
  </si>
  <si>
    <t>997013501</t>
  </si>
  <si>
    <t>Odvoz suti a vybouraných hmot na skládku nebo meziskládku do 1 km se složením</t>
  </si>
  <si>
    <t>-1611654752</t>
  </si>
  <si>
    <t>suť odd.96</t>
  </si>
  <si>
    <t>3,145</t>
  </si>
  <si>
    <t>115</t>
  </si>
  <si>
    <t>997013509</t>
  </si>
  <si>
    <t>Příplatek k odvozu suti a vybouraných hmot na skládku ZKD 1 km přes 1 km</t>
  </si>
  <si>
    <t>-416405290</t>
  </si>
  <si>
    <t>3,145*(15-1)</t>
  </si>
  <si>
    <t>116</t>
  </si>
  <si>
    <t>997013631</t>
  </si>
  <si>
    <t>Poplatek za uložení na skládce (skládkovné) stavebního odpadu směsného kód odpadu 17 09 04</t>
  </si>
  <si>
    <t>1752917217</t>
  </si>
  <si>
    <t>998</t>
  </si>
  <si>
    <t>Přesun hmot</t>
  </si>
  <si>
    <t>117</t>
  </si>
  <si>
    <t>998223011</t>
  </si>
  <si>
    <t>Přesun hmot pro pozemní komunikace s krytem dlážděným</t>
  </si>
  <si>
    <t>119314343</t>
  </si>
  <si>
    <t>VYB</t>
  </si>
  <si>
    <t>Vybavení hřiště</t>
  </si>
  <si>
    <t>118</t>
  </si>
  <si>
    <t>VYB 01</t>
  </si>
  <si>
    <t>Fotbalová branka vel.3,0 x 2,0 m - dodávka, doprava včetně montáže k základové patce</t>
  </si>
  <si>
    <t>512</t>
  </si>
  <si>
    <t>1050421745</t>
  </si>
  <si>
    <t>119</t>
  </si>
  <si>
    <t>VYB 02</t>
  </si>
  <si>
    <t>Basketbalový koš - venkovní provedení, odolný proti vandalismu - dodávka, doprava včetně osazení do bet. základu</t>
  </si>
  <si>
    <t>-634136934</t>
  </si>
  <si>
    <t>betonový základ vykázán v odd.2</t>
  </si>
  <si>
    <t>(příklad basket. koše vč. rozměrů - viz TZ)</t>
  </si>
  <si>
    <t>01_2 - SO 01  Elektročást</t>
  </si>
  <si>
    <t>EL - Elektročást</t>
  </si>
  <si>
    <t>EL</t>
  </si>
  <si>
    <t>Elektročást</t>
  </si>
  <si>
    <t>EL 01</t>
  </si>
  <si>
    <t>Veřejné osvětlení - přenos že samostatného rozpočtu - viz příloha</t>
  </si>
  <si>
    <t>kpl</t>
  </si>
  <si>
    <t>-1421337600</t>
  </si>
  <si>
    <t>01_3 - SO 01 VRN</t>
  </si>
  <si>
    <t>VRN - Vedlejší rozpočtové náklady</t>
  </si>
  <si>
    <t>VRN</t>
  </si>
  <si>
    <t>Vedlejší rozpočtové náklady</t>
  </si>
  <si>
    <t>012103000a</t>
  </si>
  <si>
    <t>Vytyčení základních směrových a výškových bodů stavby</t>
  </si>
  <si>
    <t>1024</t>
  </si>
  <si>
    <t>-347772705</t>
  </si>
  <si>
    <t>pro všechy SO</t>
  </si>
  <si>
    <t>012103000b</t>
  </si>
  <si>
    <t xml:space="preserve">Výškové a polohové vytýčení všech inženýrských sítí na staveništi a jejich ověření u správců </t>
  </si>
  <si>
    <t>1289174440</t>
  </si>
  <si>
    <t>012303000</t>
  </si>
  <si>
    <t>Geodetické práce po výstavbě</t>
  </si>
  <si>
    <t>-629377304</t>
  </si>
  <si>
    <t xml:space="preserve">geodetické zaměření realizované stavby včetně zpracování podkladů </t>
  </si>
  <si>
    <t>pro vklad novostavby do katastru nemovitostí - geometrický plán</t>
  </si>
  <si>
    <t>1,0</t>
  </si>
  <si>
    <t>013254000</t>
  </si>
  <si>
    <t>Dokumentace skutečného provedení stavby</t>
  </si>
  <si>
    <t>-1921245016</t>
  </si>
  <si>
    <t>030001000</t>
  </si>
  <si>
    <t>Zařízení staveniště</t>
  </si>
  <si>
    <t>1662272687</t>
  </si>
  <si>
    <t>zřízení,vybavení staveniště a další neuvedené náklady týkající se ZS</t>
  </si>
  <si>
    <t>033002000</t>
  </si>
  <si>
    <t>Připojení staveniště na inženýrské sítě</t>
  </si>
  <si>
    <t>238675925</t>
  </si>
  <si>
    <t>včetně spotřeby všech energií</t>
  </si>
  <si>
    <t>034002000</t>
  </si>
  <si>
    <t>Zabezpečení staveniště</t>
  </si>
  <si>
    <t>-2072694466</t>
  </si>
  <si>
    <t>včetně oplocení (ohrazení )stavby apod.</t>
  </si>
  <si>
    <t>039002000</t>
  </si>
  <si>
    <t>Zrušení zařízení staveniště</t>
  </si>
  <si>
    <t>1560501972</t>
  </si>
  <si>
    <t>031002000a</t>
  </si>
  <si>
    <t xml:space="preserve">Související práce pro zařízení staveniště - Opatření k zajištění bezpečnosti účastníků realizace akce a veřejnosti (např. zajištění výkopů proti pádu,  lávky, bezpečnostní tabulky, noční osvícení výkopů apod.) </t>
  </si>
  <si>
    <t>1708331522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</si>
  <si>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</si>
  <si>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</si>
  <si>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750835041</t>
  </si>
  <si>
    <t>043134000</t>
  </si>
  <si>
    <t>Zkoušky zatěžovací</t>
  </si>
  <si>
    <t>233553716</t>
  </si>
  <si>
    <t>Kontrolní zkoušky hutnění - 4 x pláň + 1 x každá vrstva konstrukce vozovky</t>
  </si>
  <si>
    <t>komplet:</t>
  </si>
  <si>
    <t>045002000</t>
  </si>
  <si>
    <t>Kompletační a koordinační činnost</t>
  </si>
  <si>
    <t>1065405630</t>
  </si>
  <si>
    <t>072103011a</t>
  </si>
  <si>
    <t>DIO (dopr.inženýrská opatření) včetně jejich návrhu a projednání s policií ČR</t>
  </si>
  <si>
    <t>431592384</t>
  </si>
  <si>
    <t>091003000a</t>
  </si>
  <si>
    <t xml:space="preserve">Ostatní náklady bez rozlišení - tabule s informacemi o stavbě,čištění veřejných komunikací a úklid staveniště a uvedení okolí do původního stavu po dokončení stavby, pojištění stavby apod. </t>
  </si>
  <si>
    <t>-855853680</t>
  </si>
  <si>
    <t>091003000b</t>
  </si>
  <si>
    <t>Ochrana stávající vzrostlé zeleně před jejím poškozením během stavby</t>
  </si>
  <si>
    <t>1428801622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</si>
</sst>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TV20-025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K1711 Vybudování parkoviště, hřiště v ul. Gorkého a rozšíření parkování v ul. Czedikova v Litvínově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Litvínov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31. 8. 2020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BPO spol. s r.o., Lidická 1239, 363 17 Ostrov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'01_1 - SO 01 Parkoviště 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'01_1 - SO 01 Parkoviště a...'!P133</f>
        <v>0</v>
      </c>
      <c r="AV95" s="129">
        <f>'01_1 - SO 01 Parkoviště a...'!J33</f>
        <v>0</v>
      </c>
      <c r="AW95" s="129">
        <f>'01_1 - SO 01 Parkoviště a...'!J34</f>
        <v>0</v>
      </c>
      <c r="AX95" s="129">
        <f>'01_1 - SO 01 Parkoviště a...'!J35</f>
        <v>0</v>
      </c>
      <c r="AY95" s="129">
        <f>'01_1 - SO 01 Parkoviště a...'!J36</f>
        <v>0</v>
      </c>
      <c r="AZ95" s="129">
        <f>'01_1 - SO 01 Parkoviště a...'!F33</f>
        <v>0</v>
      </c>
      <c r="BA95" s="129">
        <f>'01_1 - SO 01 Parkoviště a...'!F34</f>
        <v>0</v>
      </c>
      <c r="BB95" s="129">
        <f>'01_1 - SO 01 Parkoviště a...'!F35</f>
        <v>0</v>
      </c>
      <c r="BC95" s="129">
        <f>'01_1 - SO 01 Parkoviště a...'!F36</f>
        <v>0</v>
      </c>
      <c r="BD95" s="131">
        <f>'01_1 - SO 01 Parkoviště a...'!F37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'01_2 - SO 01  Elektročást'!J30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'01_2 - SO 01  Elektročást'!P117</f>
        <v>0</v>
      </c>
      <c r="AV96" s="129">
        <f>'01_2 - SO 01  Elektročást'!J33</f>
        <v>0</v>
      </c>
      <c r="AW96" s="129">
        <f>'01_2 - SO 01  Elektročást'!J34</f>
        <v>0</v>
      </c>
      <c r="AX96" s="129">
        <f>'01_2 - SO 01  Elektročást'!J35</f>
        <v>0</v>
      </c>
      <c r="AY96" s="129">
        <f>'01_2 - SO 01  Elektročást'!J36</f>
        <v>0</v>
      </c>
      <c r="AZ96" s="129">
        <f>'01_2 - SO 01  Elektročást'!F33</f>
        <v>0</v>
      </c>
      <c r="BA96" s="129">
        <f>'01_2 - SO 01  Elektročást'!F34</f>
        <v>0</v>
      </c>
      <c r="BB96" s="129">
        <f>'01_2 - SO 01  Elektročást'!F35</f>
        <v>0</v>
      </c>
      <c r="BC96" s="129">
        <f>'01_2 - SO 01  Elektročást'!F36</f>
        <v>0</v>
      </c>
      <c r="BD96" s="131">
        <f>'01_2 - SO 01  Elektročást'!F37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'01_3 - SO 01 VRN'!J30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33">
        <v>0</v>
      </c>
      <c r="AT97" s="134">
        <f>ROUND(SUM(AV97:AW97),2)</f>
        <v>0</v>
      </c>
      <c r="AU97" s="135">
        <f>'01_3 - SO 01 VRN'!P117</f>
        <v>0</v>
      </c>
      <c r="AV97" s="134">
        <f>'01_3 - SO 01 VRN'!J33</f>
        <v>0</v>
      </c>
      <c r="AW97" s="134">
        <f>'01_3 - SO 01 VRN'!J34</f>
        <v>0</v>
      </c>
      <c r="AX97" s="134">
        <f>'01_3 - SO 01 VRN'!J35</f>
        <v>0</v>
      </c>
      <c r="AY97" s="134">
        <f>'01_3 - SO 01 VRN'!J36</f>
        <v>0</v>
      </c>
      <c r="AZ97" s="134">
        <f>'01_3 - SO 01 VRN'!F33</f>
        <v>0</v>
      </c>
      <c r="BA97" s="134">
        <f>'01_3 - SO 01 VRN'!F34</f>
        <v>0</v>
      </c>
      <c r="BB97" s="134">
        <f>'01_3 - SO 01 VRN'!F35</f>
        <v>0</v>
      </c>
      <c r="BC97" s="134">
        <f>'01_3 - SO 01 VRN'!F36</f>
        <v>0</v>
      </c>
      <c r="BD97" s="136">
        <f>'01_3 - SO 01 VRN'!F37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_1 - SO 01 Parkoviště a...'!C2" display="/"/>
    <hyperlink ref="A96" location="'01_2 - SO 01  Elektročást'!C2" display="/"/>
    <hyperlink ref="A97" location="'01_3 - SO 01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ROUND((SUM(BE133:BE568)),2)</f>
        <v>0</v>
      </c>
      <c r="G33" s="39"/>
      <c r="H33" s="39"/>
      <c r="I33" s="156">
        <v>0.21</v>
      </c>
      <c r="J33" s="155">
        <f>ROUND(((SUM(BE133:BE568))*I33),2)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ROUND((SUM(BF133:BF568)),2)</f>
        <v>0</v>
      </c>
      <c r="G34" s="39"/>
      <c r="H34" s="39"/>
      <c r="I34" s="156">
        <v>0.15</v>
      </c>
      <c r="J34" s="155">
        <f>ROUND(((SUM(BF133:BF568))*I34),2)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ROUND((SUM(BG133:BG568)),2)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ROUND((SUM(BH133:BH568)),2)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ROUND((SUM(BI133:BI568)),2)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01_1 - SO 01 Parkoviště a hřiště v ulici Gorkého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103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J266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</v>
      </c>
      <c r="E100" s="189"/>
      <c r="F100" s="189"/>
      <c r="G100" s="189"/>
      <c r="H100" s="189"/>
      <c r="I100" s="189"/>
      <c r="J100" s="190">
        <f>J275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</v>
      </c>
      <c r="E101" s="189"/>
      <c r="F101" s="189"/>
      <c r="G101" s="189"/>
      <c r="H101" s="189"/>
      <c r="I101" s="189"/>
      <c r="J101" s="190">
        <f>J296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108</v>
      </c>
      <c r="E102" s="189"/>
      <c r="F102" s="189"/>
      <c r="G102" s="189"/>
      <c r="H102" s="189"/>
      <c r="I102" s="189"/>
      <c r="J102" s="190">
        <f>J340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109</v>
      </c>
      <c r="E103" s="189"/>
      <c r="F103" s="189"/>
      <c r="G103" s="189"/>
      <c r="H103" s="189"/>
      <c r="I103" s="189"/>
      <c r="J103" s="190">
        <f>J359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J384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111</v>
      </c>
      <c r="E105" s="189"/>
      <c r="F105" s="189"/>
      <c r="G105" s="189"/>
      <c r="H105" s="189"/>
      <c r="I105" s="189"/>
      <c r="J105" s="190">
        <f>J398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112</v>
      </c>
      <c r="E106" s="189"/>
      <c r="F106" s="189"/>
      <c r="G106" s="189"/>
      <c r="H106" s="189"/>
      <c r="I106" s="189"/>
      <c r="J106" s="190">
        <f>J416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113</v>
      </c>
      <c r="E107" s="189"/>
      <c r="F107" s="189"/>
      <c r="G107" s="189"/>
      <c r="H107" s="189"/>
      <c r="I107" s="189"/>
      <c r="J107" s="190">
        <f>J432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114</v>
      </c>
      <c r="E108" s="189"/>
      <c r="F108" s="189"/>
      <c r="G108" s="189"/>
      <c r="H108" s="189"/>
      <c r="I108" s="189"/>
      <c r="J108" s="190">
        <f>J439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115</v>
      </c>
      <c r="E109" s="189"/>
      <c r="F109" s="189"/>
      <c r="G109" s="189"/>
      <c r="H109" s="189"/>
      <c r="I109" s="189"/>
      <c r="J109" s="190">
        <f>J445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116</v>
      </c>
      <c r="E110" s="189"/>
      <c r="F110" s="189"/>
      <c r="G110" s="189"/>
      <c r="H110" s="189"/>
      <c r="I110" s="189"/>
      <c r="J110" s="190">
        <f>J513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117</v>
      </c>
      <c r="E111" s="189"/>
      <c r="F111" s="189"/>
      <c r="G111" s="189"/>
      <c r="H111" s="189"/>
      <c r="I111" s="189"/>
      <c r="J111" s="190">
        <f>J529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118</v>
      </c>
      <c r="E112" s="189"/>
      <c r="F112" s="189"/>
      <c r="G112" s="189"/>
      <c r="H112" s="189"/>
      <c r="I112" s="189"/>
      <c r="J112" s="190">
        <f>J561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0"/>
      <c r="C113" s="181"/>
      <c r="D113" s="182" t="s">
        <v>119</v>
      </c>
      <c r="E113" s="183"/>
      <c r="F113" s="183"/>
      <c r="G113" s="183"/>
      <c r="H113" s="183"/>
      <c r="I113" s="183"/>
      <c r="J113" s="184">
        <f>J563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120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K1711 Vybudování parkoviště, hřiště v ul. Gorkého a rozšíření parkování v ul. Czedikova v Litvínově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96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01_1 - SO 01 Parkoviště a hřiště v ulici Gorkého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21</v>
      </c>
      <c r="D127" s="41"/>
      <c r="E127" s="41"/>
      <c r="F127" s="28" t="str">
        <f>F12</f>
        <v>Litvínov</v>
      </c>
      <c r="G127" s="41"/>
      <c r="H127" s="41"/>
      <c r="I127" s="33" t="s">
        <v>23</v>
      </c>
      <c r="J127" s="80" t="str">
        <f>IF(J12="","",J12)</f>
        <v>31. 8. 2020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25</v>
      </c>
      <c r="D129" s="41"/>
      <c r="E129" s="41"/>
      <c r="F129" s="28" t="str">
        <f>E15</f>
        <v>Město Litvínov</v>
      </c>
      <c r="G129" s="41"/>
      <c r="H129" s="41"/>
      <c r="I129" s="33" t="s">
        <v>31</v>
      </c>
      <c r="J129" s="37" t="str">
        <f>E21</f>
        <v>BPO spol. s r.o., Lidická 1239, 363 17 Ostrov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29</v>
      </c>
      <c r="D130" s="41"/>
      <c r="E130" s="41"/>
      <c r="F130" s="28" t="str">
        <f>IF(E18="","",E18)</f>
        <v>Vyplň údaj</v>
      </c>
      <c r="G130" s="41"/>
      <c r="H130" s="41"/>
      <c r="I130" s="33" t="s">
        <v>34</v>
      </c>
      <c r="J130" s="37" t="str">
        <f>E24</f>
        <v>Tomanová Ing.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121</v>
      </c>
      <c r="D132" s="195" t="s">
        <v>63</v>
      </c>
      <c r="E132" s="195" t="s">
        <v>59</v>
      </c>
      <c r="F132" s="195" t="s">
        <v>60</v>
      </c>
      <c r="G132" s="195" t="s">
        <v>122</v>
      </c>
      <c r="H132" s="195" t="s">
        <v>123</v>
      </c>
      <c r="I132" s="195" t="s">
        <v>124</v>
      </c>
      <c r="J132" s="195" t="s">
        <v>100</v>
      </c>
      <c r="K132" s="196" t="s">
        <v>125</v>
      </c>
      <c r="L132" s="197"/>
      <c r="M132" s="101" t="s">
        <v>1</v>
      </c>
      <c r="N132" s="102" t="s">
        <v>42</v>
      </c>
      <c r="O132" s="102" t="s">
        <v>126</v>
      </c>
      <c r="P132" s="102" t="s">
        <v>127</v>
      </c>
      <c r="Q132" s="102" t="s">
        <v>128</v>
      </c>
      <c r="R132" s="102" t="s">
        <v>129</v>
      </c>
      <c r="S132" s="102" t="s">
        <v>130</v>
      </c>
      <c r="T132" s="103" t="s">
        <v>131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132</v>
      </c>
      <c r="D133" s="41"/>
      <c r="E133" s="41"/>
      <c r="F133" s="41"/>
      <c r="G133" s="41"/>
      <c r="H133" s="41"/>
      <c r="I133" s="41"/>
      <c r="J133" s="198">
        <f>BK133</f>
        <v>0</v>
      </c>
      <c r="K133" s="41"/>
      <c r="L133" s="45"/>
      <c r="M133" s="104"/>
      <c r="N133" s="199"/>
      <c r="O133" s="105"/>
      <c r="P133" s="200">
        <f>P134+P563</f>
        <v>0</v>
      </c>
      <c r="Q133" s="105"/>
      <c r="R133" s="200">
        <f>R134+R563</f>
        <v>228.976715</v>
      </c>
      <c r="S133" s="105"/>
      <c r="T133" s="201">
        <f>T134+T563</f>
        <v>122.445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77</v>
      </c>
      <c r="AU133" s="18" t="s">
        <v>102</v>
      </c>
      <c r="BK133" s="202">
        <f>BK134+BK563</f>
        <v>0</v>
      </c>
    </row>
    <row r="134" spans="1:63" s="12" customFormat="1" ht="25.9" customHeight="1">
      <c r="A134" s="12"/>
      <c r="B134" s="203"/>
      <c r="C134" s="204"/>
      <c r="D134" s="205" t="s">
        <v>77</v>
      </c>
      <c r="E134" s="206" t="s">
        <v>133</v>
      </c>
      <c r="F134" s="206" t="s">
        <v>134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P135+P266+P275+P296+P340+P359+P384+P398+P416+P432+P439+P445+P513+P529+P561</f>
        <v>0</v>
      </c>
      <c r="Q134" s="211"/>
      <c r="R134" s="212">
        <f>R135+R266+R275+R296+R340+R359+R384+R398+R416+R432+R439+R445+R513+R529+R561</f>
        <v>228.976715</v>
      </c>
      <c r="S134" s="211"/>
      <c r="T134" s="213">
        <f>T135+T266+T275+T296+T340+T359+T384+T398+T416+T432+T439+T445+T513+T529+T561</f>
        <v>122.445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77</v>
      </c>
      <c r="AU134" s="215" t="s">
        <v>78</v>
      </c>
      <c r="AY134" s="214" t="s">
        <v>135</v>
      </c>
      <c r="BK134" s="216">
        <f>BK135+BK266+BK275+BK296+BK340+BK359+BK384+BK398+BK416+BK432+BK439+BK445+BK513+BK529+BK561</f>
        <v>0</v>
      </c>
    </row>
    <row r="135" spans="1:63" s="12" customFormat="1" ht="22.8" customHeight="1">
      <c r="A135" s="12"/>
      <c r="B135" s="203"/>
      <c r="C135" s="204"/>
      <c r="D135" s="205" t="s">
        <v>77</v>
      </c>
      <c r="E135" s="217" t="s">
        <v>86</v>
      </c>
      <c r="F135" s="217" t="s">
        <v>136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SUM(P136:P265)</f>
        <v>0</v>
      </c>
      <c r="Q135" s="211"/>
      <c r="R135" s="212">
        <f>SUM(R136:R265)</f>
        <v>0.002</v>
      </c>
      <c r="S135" s="211"/>
      <c r="T135" s="213">
        <f>SUM(T136:T265)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86</v>
      </c>
      <c r="AT135" s="215" t="s">
        <v>77</v>
      </c>
      <c r="AU135" s="215" t="s">
        <v>86</v>
      </c>
      <c r="AY135" s="214" t="s">
        <v>135</v>
      </c>
      <c r="BK135" s="216">
        <f>SUM(BK136:BK265)</f>
        <v>0</v>
      </c>
    </row>
    <row r="136" spans="1:65" s="2" customFormat="1" ht="14.4" customHeight="1">
      <c r="A136" s="39"/>
      <c r="B136" s="40"/>
      <c r="C136" s="219" t="s">
        <v>86</v>
      </c>
      <c r="D136" s="219" t="s">
        <v>137</v>
      </c>
      <c r="E136" s="220" t="s">
        <v>138</v>
      </c>
      <c r="F136" s="221" t="s">
        <v>139</v>
      </c>
      <c r="G136" s="222" t="s">
        <v>140</v>
      </c>
      <c r="H136" s="223">
        <v>105</v>
      </c>
      <c r="I136" s="224"/>
      <c r="J136" s="225">
        <f>ROUND(I136*H136,2)</f>
        <v>0</v>
      </c>
      <c r="K136" s="221" t="s">
        <v>141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142</v>
      </c>
      <c r="AT136" s="230" t="s">
        <v>137</v>
      </c>
      <c r="AU136" s="230" t="s">
        <v>88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142</v>
      </c>
      <c r="BM136" s="230" t="s">
        <v>143</v>
      </c>
    </row>
    <row r="137" spans="1:51" s="13" customFormat="1" ht="12">
      <c r="A137" s="13"/>
      <c r="B137" s="232"/>
      <c r="C137" s="233"/>
      <c r="D137" s="234" t="s">
        <v>144</v>
      </c>
      <c r="E137" s="235" t="s">
        <v>1</v>
      </c>
      <c r="F137" s="236" t="s">
        <v>145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144</v>
      </c>
      <c r="AU137" s="242" t="s">
        <v>88</v>
      </c>
      <c r="AV137" s="13" t="s">
        <v>86</v>
      </c>
      <c r="AW137" s="13" t="s">
        <v>33</v>
      </c>
      <c r="AX137" s="13" t="s">
        <v>78</v>
      </c>
      <c r="AY137" s="242" t="s">
        <v>135</v>
      </c>
    </row>
    <row r="138" spans="1:51" s="13" customFormat="1" ht="12">
      <c r="A138" s="13"/>
      <c r="B138" s="232"/>
      <c r="C138" s="233"/>
      <c r="D138" s="234" t="s">
        <v>144</v>
      </c>
      <c r="E138" s="235" t="s">
        <v>1</v>
      </c>
      <c r="F138" s="236" t="s">
        <v>146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144</v>
      </c>
      <c r="AU138" s="242" t="s">
        <v>88</v>
      </c>
      <c r="AV138" s="13" t="s">
        <v>86</v>
      </c>
      <c r="AW138" s="13" t="s">
        <v>33</v>
      </c>
      <c r="AX138" s="13" t="s">
        <v>78</v>
      </c>
      <c r="AY138" s="242" t="s">
        <v>135</v>
      </c>
    </row>
    <row r="139" spans="1:51" s="13" customFormat="1" ht="12">
      <c r="A139" s="13"/>
      <c r="B139" s="232"/>
      <c r="C139" s="233"/>
      <c r="D139" s="234" t="s">
        <v>144</v>
      </c>
      <c r="E139" s="235" t="s">
        <v>1</v>
      </c>
      <c r="F139" s="236" t="s">
        <v>147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144</v>
      </c>
      <c r="AU139" s="242" t="s">
        <v>88</v>
      </c>
      <c r="AV139" s="13" t="s">
        <v>86</v>
      </c>
      <c r="AW139" s="13" t="s">
        <v>33</v>
      </c>
      <c r="AX139" s="13" t="s">
        <v>78</v>
      </c>
      <c r="AY139" s="242" t="s">
        <v>135</v>
      </c>
    </row>
    <row r="140" spans="1:51" s="13" customFormat="1" ht="12">
      <c r="A140" s="13"/>
      <c r="B140" s="232"/>
      <c r="C140" s="233"/>
      <c r="D140" s="234" t="s">
        <v>144</v>
      </c>
      <c r="E140" s="235" t="s">
        <v>1</v>
      </c>
      <c r="F140" s="236" t="s">
        <v>148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144</v>
      </c>
      <c r="AU140" s="242" t="s">
        <v>88</v>
      </c>
      <c r="AV140" s="13" t="s">
        <v>86</v>
      </c>
      <c r="AW140" s="13" t="s">
        <v>33</v>
      </c>
      <c r="AX140" s="13" t="s">
        <v>78</v>
      </c>
      <c r="AY140" s="242" t="s">
        <v>135</v>
      </c>
    </row>
    <row r="141" spans="1:51" s="14" customFormat="1" ht="12">
      <c r="A141" s="14"/>
      <c r="B141" s="243"/>
      <c r="C141" s="244"/>
      <c r="D141" s="234" t="s">
        <v>144</v>
      </c>
      <c r="E141" s="245" t="s">
        <v>1</v>
      </c>
      <c r="F141" s="246" t="s">
        <v>149</v>
      </c>
      <c r="G141" s="244"/>
      <c r="H141" s="247">
        <v>60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144</v>
      </c>
      <c r="AU141" s="253" t="s">
        <v>88</v>
      </c>
      <c r="AV141" s="14" t="s">
        <v>88</v>
      </c>
      <c r="AW141" s="14" t="s">
        <v>33</v>
      </c>
      <c r="AX141" s="14" t="s">
        <v>78</v>
      </c>
      <c r="AY141" s="253" t="s">
        <v>135</v>
      </c>
    </row>
    <row r="142" spans="1:51" s="13" customFormat="1" ht="12">
      <c r="A142" s="13"/>
      <c r="B142" s="232"/>
      <c r="C142" s="233"/>
      <c r="D142" s="234" t="s">
        <v>144</v>
      </c>
      <c r="E142" s="235" t="s">
        <v>1</v>
      </c>
      <c r="F142" s="236" t="s">
        <v>150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144</v>
      </c>
      <c r="AU142" s="242" t="s">
        <v>88</v>
      </c>
      <c r="AV142" s="13" t="s">
        <v>86</v>
      </c>
      <c r="AW142" s="13" t="s">
        <v>33</v>
      </c>
      <c r="AX142" s="13" t="s">
        <v>78</v>
      </c>
      <c r="AY142" s="242" t="s">
        <v>135</v>
      </c>
    </row>
    <row r="143" spans="1:51" s="14" customFormat="1" ht="12">
      <c r="A143" s="14"/>
      <c r="B143" s="243"/>
      <c r="C143" s="244"/>
      <c r="D143" s="234" t="s">
        <v>144</v>
      </c>
      <c r="E143" s="245" t="s">
        <v>1</v>
      </c>
      <c r="F143" s="246" t="s">
        <v>151</v>
      </c>
      <c r="G143" s="244"/>
      <c r="H143" s="247">
        <v>45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144</v>
      </c>
      <c r="AU143" s="253" t="s">
        <v>88</v>
      </c>
      <c r="AV143" s="14" t="s">
        <v>88</v>
      </c>
      <c r="AW143" s="14" t="s">
        <v>33</v>
      </c>
      <c r="AX143" s="14" t="s">
        <v>78</v>
      </c>
      <c r="AY143" s="253" t="s">
        <v>135</v>
      </c>
    </row>
    <row r="144" spans="1:51" s="15" customFormat="1" ht="12">
      <c r="A144" s="15"/>
      <c r="B144" s="254"/>
      <c r="C144" s="255"/>
      <c r="D144" s="234" t="s">
        <v>144</v>
      </c>
      <c r="E144" s="256" t="s">
        <v>1</v>
      </c>
      <c r="F144" s="257" t="s">
        <v>152</v>
      </c>
      <c r="G144" s="255"/>
      <c r="H144" s="258">
        <v>105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144</v>
      </c>
      <c r="AU144" s="264" t="s">
        <v>88</v>
      </c>
      <c r="AV144" s="15" t="s">
        <v>142</v>
      </c>
      <c r="AW144" s="15" t="s">
        <v>33</v>
      </c>
      <c r="AX144" s="15" t="s">
        <v>86</v>
      </c>
      <c r="AY144" s="264" t="s">
        <v>135</v>
      </c>
    </row>
    <row r="145" spans="1:65" s="2" customFormat="1" ht="24.15" customHeight="1">
      <c r="A145" s="39"/>
      <c r="B145" s="40"/>
      <c r="C145" s="219" t="s">
        <v>88</v>
      </c>
      <c r="D145" s="219" t="s">
        <v>137</v>
      </c>
      <c r="E145" s="220" t="s">
        <v>153</v>
      </c>
      <c r="F145" s="221" t="s">
        <v>154</v>
      </c>
      <c r="G145" s="222" t="s">
        <v>140</v>
      </c>
      <c r="H145" s="223">
        <v>105</v>
      </c>
      <c r="I145" s="224"/>
      <c r="J145" s="225">
        <f>ROUND(I145*H145,2)</f>
        <v>0</v>
      </c>
      <c r="K145" s="221" t="s">
        <v>141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142</v>
      </c>
      <c r="AT145" s="230" t="s">
        <v>137</v>
      </c>
      <c r="AU145" s="230" t="s">
        <v>88</v>
      </c>
      <c r="AY145" s="18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142</v>
      </c>
      <c r="BM145" s="230" t="s">
        <v>155</v>
      </c>
    </row>
    <row r="146" spans="1:51" s="13" customFormat="1" ht="12">
      <c r="A146" s="13"/>
      <c r="B146" s="232"/>
      <c r="C146" s="233"/>
      <c r="D146" s="234" t="s">
        <v>144</v>
      </c>
      <c r="E146" s="235" t="s">
        <v>1</v>
      </c>
      <c r="F146" s="236" t="s">
        <v>145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144</v>
      </c>
      <c r="AU146" s="242" t="s">
        <v>88</v>
      </c>
      <c r="AV146" s="13" t="s">
        <v>86</v>
      </c>
      <c r="AW146" s="13" t="s">
        <v>33</v>
      </c>
      <c r="AX146" s="13" t="s">
        <v>78</v>
      </c>
      <c r="AY146" s="242" t="s">
        <v>135</v>
      </c>
    </row>
    <row r="147" spans="1:51" s="13" customFormat="1" ht="12">
      <c r="A147" s="13"/>
      <c r="B147" s="232"/>
      <c r="C147" s="233"/>
      <c r="D147" s="234" t="s">
        <v>144</v>
      </c>
      <c r="E147" s="235" t="s">
        <v>1</v>
      </c>
      <c r="F147" s="236" t="s">
        <v>146</v>
      </c>
      <c r="G147" s="233"/>
      <c r="H147" s="235" t="s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144</v>
      </c>
      <c r="AU147" s="242" t="s">
        <v>88</v>
      </c>
      <c r="AV147" s="13" t="s">
        <v>86</v>
      </c>
      <c r="AW147" s="13" t="s">
        <v>33</v>
      </c>
      <c r="AX147" s="13" t="s">
        <v>78</v>
      </c>
      <c r="AY147" s="242" t="s">
        <v>135</v>
      </c>
    </row>
    <row r="148" spans="1:51" s="13" customFormat="1" ht="12">
      <c r="A148" s="13"/>
      <c r="B148" s="232"/>
      <c r="C148" s="233"/>
      <c r="D148" s="234" t="s">
        <v>144</v>
      </c>
      <c r="E148" s="235" t="s">
        <v>1</v>
      </c>
      <c r="F148" s="236" t="s">
        <v>147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144</v>
      </c>
      <c r="AU148" s="242" t="s">
        <v>88</v>
      </c>
      <c r="AV148" s="13" t="s">
        <v>86</v>
      </c>
      <c r="AW148" s="13" t="s">
        <v>33</v>
      </c>
      <c r="AX148" s="13" t="s">
        <v>78</v>
      </c>
      <c r="AY148" s="242" t="s">
        <v>135</v>
      </c>
    </row>
    <row r="149" spans="1:51" s="13" customFormat="1" ht="12">
      <c r="A149" s="13"/>
      <c r="B149" s="232"/>
      <c r="C149" s="233"/>
      <c r="D149" s="234" t="s">
        <v>144</v>
      </c>
      <c r="E149" s="235" t="s">
        <v>1</v>
      </c>
      <c r="F149" s="236" t="s">
        <v>148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144</v>
      </c>
      <c r="AU149" s="242" t="s">
        <v>88</v>
      </c>
      <c r="AV149" s="13" t="s">
        <v>86</v>
      </c>
      <c r="AW149" s="13" t="s">
        <v>33</v>
      </c>
      <c r="AX149" s="13" t="s">
        <v>78</v>
      </c>
      <c r="AY149" s="242" t="s">
        <v>135</v>
      </c>
    </row>
    <row r="150" spans="1:51" s="14" customFormat="1" ht="12">
      <c r="A150" s="14"/>
      <c r="B150" s="243"/>
      <c r="C150" s="244"/>
      <c r="D150" s="234" t="s">
        <v>144</v>
      </c>
      <c r="E150" s="245" t="s">
        <v>1</v>
      </c>
      <c r="F150" s="246" t="s">
        <v>149</v>
      </c>
      <c r="G150" s="244"/>
      <c r="H150" s="247">
        <v>60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144</v>
      </c>
      <c r="AU150" s="253" t="s">
        <v>88</v>
      </c>
      <c r="AV150" s="14" t="s">
        <v>88</v>
      </c>
      <c r="AW150" s="14" t="s">
        <v>33</v>
      </c>
      <c r="AX150" s="14" t="s">
        <v>78</v>
      </c>
      <c r="AY150" s="253" t="s">
        <v>135</v>
      </c>
    </row>
    <row r="151" spans="1:51" s="13" customFormat="1" ht="12">
      <c r="A151" s="13"/>
      <c r="B151" s="232"/>
      <c r="C151" s="233"/>
      <c r="D151" s="234" t="s">
        <v>144</v>
      </c>
      <c r="E151" s="235" t="s">
        <v>1</v>
      </c>
      <c r="F151" s="236" t="s">
        <v>150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144</v>
      </c>
      <c r="AU151" s="242" t="s">
        <v>88</v>
      </c>
      <c r="AV151" s="13" t="s">
        <v>86</v>
      </c>
      <c r="AW151" s="13" t="s">
        <v>33</v>
      </c>
      <c r="AX151" s="13" t="s">
        <v>78</v>
      </c>
      <c r="AY151" s="242" t="s">
        <v>135</v>
      </c>
    </row>
    <row r="152" spans="1:51" s="14" customFormat="1" ht="12">
      <c r="A152" s="14"/>
      <c r="B152" s="243"/>
      <c r="C152" s="244"/>
      <c r="D152" s="234" t="s">
        <v>144</v>
      </c>
      <c r="E152" s="245" t="s">
        <v>1</v>
      </c>
      <c r="F152" s="246" t="s">
        <v>151</v>
      </c>
      <c r="G152" s="244"/>
      <c r="H152" s="247">
        <v>45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144</v>
      </c>
      <c r="AU152" s="253" t="s">
        <v>88</v>
      </c>
      <c r="AV152" s="14" t="s">
        <v>88</v>
      </c>
      <c r="AW152" s="14" t="s">
        <v>33</v>
      </c>
      <c r="AX152" s="14" t="s">
        <v>78</v>
      </c>
      <c r="AY152" s="253" t="s">
        <v>135</v>
      </c>
    </row>
    <row r="153" spans="1:51" s="15" customFormat="1" ht="12">
      <c r="A153" s="15"/>
      <c r="B153" s="254"/>
      <c r="C153" s="255"/>
      <c r="D153" s="234" t="s">
        <v>144</v>
      </c>
      <c r="E153" s="256" t="s">
        <v>1</v>
      </c>
      <c r="F153" s="257" t="s">
        <v>152</v>
      </c>
      <c r="G153" s="255"/>
      <c r="H153" s="258">
        <v>105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144</v>
      </c>
      <c r="AU153" s="264" t="s">
        <v>88</v>
      </c>
      <c r="AV153" s="15" t="s">
        <v>142</v>
      </c>
      <c r="AW153" s="15" t="s">
        <v>33</v>
      </c>
      <c r="AX153" s="15" t="s">
        <v>86</v>
      </c>
      <c r="AY153" s="264" t="s">
        <v>135</v>
      </c>
    </row>
    <row r="154" spans="1:65" s="2" customFormat="1" ht="14.4" customHeight="1">
      <c r="A154" s="39"/>
      <c r="B154" s="40"/>
      <c r="C154" s="219" t="s">
        <v>156</v>
      </c>
      <c r="D154" s="219" t="s">
        <v>137</v>
      </c>
      <c r="E154" s="220" t="s">
        <v>157</v>
      </c>
      <c r="F154" s="221" t="s">
        <v>158</v>
      </c>
      <c r="G154" s="222" t="s">
        <v>140</v>
      </c>
      <c r="H154" s="223">
        <v>63</v>
      </c>
      <c r="I154" s="224"/>
      <c r="J154" s="225">
        <f>ROUND(I154*H154,2)</f>
        <v>0</v>
      </c>
      <c r="K154" s="221" t="s">
        <v>141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142</v>
      </c>
      <c r="AT154" s="230" t="s">
        <v>137</v>
      </c>
      <c r="AU154" s="230" t="s">
        <v>88</v>
      </c>
      <c r="AY154" s="18" t="s">
        <v>135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86</v>
      </c>
      <c r="BK154" s="231">
        <f>ROUND(I154*H154,2)</f>
        <v>0</v>
      </c>
      <c r="BL154" s="18" t="s">
        <v>142</v>
      </c>
      <c r="BM154" s="230" t="s">
        <v>159</v>
      </c>
    </row>
    <row r="155" spans="1:51" s="13" customFormat="1" ht="12">
      <c r="A155" s="13"/>
      <c r="B155" s="232"/>
      <c r="C155" s="233"/>
      <c r="D155" s="234" t="s">
        <v>144</v>
      </c>
      <c r="E155" s="235" t="s">
        <v>1</v>
      </c>
      <c r="F155" s="236" t="s">
        <v>160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144</v>
      </c>
      <c r="AU155" s="242" t="s">
        <v>88</v>
      </c>
      <c r="AV155" s="13" t="s">
        <v>86</v>
      </c>
      <c r="AW155" s="13" t="s">
        <v>33</v>
      </c>
      <c r="AX155" s="13" t="s">
        <v>78</v>
      </c>
      <c r="AY155" s="242" t="s">
        <v>135</v>
      </c>
    </row>
    <row r="156" spans="1:51" s="14" customFormat="1" ht="12">
      <c r="A156" s="14"/>
      <c r="B156" s="243"/>
      <c r="C156" s="244"/>
      <c r="D156" s="234" t="s">
        <v>144</v>
      </c>
      <c r="E156" s="245" t="s">
        <v>1</v>
      </c>
      <c r="F156" s="246" t="s">
        <v>161</v>
      </c>
      <c r="G156" s="244"/>
      <c r="H156" s="247">
        <v>63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144</v>
      </c>
      <c r="AU156" s="253" t="s">
        <v>88</v>
      </c>
      <c r="AV156" s="14" t="s">
        <v>88</v>
      </c>
      <c r="AW156" s="14" t="s">
        <v>33</v>
      </c>
      <c r="AX156" s="14" t="s">
        <v>86</v>
      </c>
      <c r="AY156" s="253" t="s">
        <v>135</v>
      </c>
    </row>
    <row r="157" spans="1:65" s="2" customFormat="1" ht="14.4" customHeight="1">
      <c r="A157" s="39"/>
      <c r="B157" s="40"/>
      <c r="C157" s="219" t="s">
        <v>142</v>
      </c>
      <c r="D157" s="219" t="s">
        <v>137</v>
      </c>
      <c r="E157" s="220" t="s">
        <v>162</v>
      </c>
      <c r="F157" s="221" t="s">
        <v>163</v>
      </c>
      <c r="G157" s="222" t="s">
        <v>164</v>
      </c>
      <c r="H157" s="223">
        <v>30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142</v>
      </c>
      <c r="AT157" s="230" t="s">
        <v>137</v>
      </c>
      <c r="AU157" s="230" t="s">
        <v>88</v>
      </c>
      <c r="AY157" s="18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142</v>
      </c>
      <c r="BM157" s="230" t="s">
        <v>165</v>
      </c>
    </row>
    <row r="158" spans="1:51" s="13" customFormat="1" ht="12">
      <c r="A158" s="13"/>
      <c r="B158" s="232"/>
      <c r="C158" s="233"/>
      <c r="D158" s="234" t="s">
        <v>144</v>
      </c>
      <c r="E158" s="235" t="s">
        <v>1</v>
      </c>
      <c r="F158" s="236" t="s">
        <v>166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144</v>
      </c>
      <c r="AU158" s="242" t="s">
        <v>88</v>
      </c>
      <c r="AV158" s="13" t="s">
        <v>86</v>
      </c>
      <c r="AW158" s="13" t="s">
        <v>33</v>
      </c>
      <c r="AX158" s="13" t="s">
        <v>78</v>
      </c>
      <c r="AY158" s="242" t="s">
        <v>135</v>
      </c>
    </row>
    <row r="159" spans="1:51" s="14" customFormat="1" ht="12">
      <c r="A159" s="14"/>
      <c r="B159" s="243"/>
      <c r="C159" s="244"/>
      <c r="D159" s="234" t="s">
        <v>144</v>
      </c>
      <c r="E159" s="245" t="s">
        <v>1</v>
      </c>
      <c r="F159" s="246" t="s">
        <v>167</v>
      </c>
      <c r="G159" s="244"/>
      <c r="H159" s="247">
        <v>29.4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144</v>
      </c>
      <c r="AU159" s="253" t="s">
        <v>88</v>
      </c>
      <c r="AV159" s="14" t="s">
        <v>88</v>
      </c>
      <c r="AW159" s="14" t="s">
        <v>33</v>
      </c>
      <c r="AX159" s="14" t="s">
        <v>78</v>
      </c>
      <c r="AY159" s="253" t="s">
        <v>135</v>
      </c>
    </row>
    <row r="160" spans="1:51" s="14" customFormat="1" ht="12">
      <c r="A160" s="14"/>
      <c r="B160" s="243"/>
      <c r="C160" s="244"/>
      <c r="D160" s="234" t="s">
        <v>144</v>
      </c>
      <c r="E160" s="245" t="s">
        <v>1</v>
      </c>
      <c r="F160" s="246" t="s">
        <v>168</v>
      </c>
      <c r="G160" s="244"/>
      <c r="H160" s="247">
        <v>0.6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144</v>
      </c>
      <c r="AU160" s="253" t="s">
        <v>88</v>
      </c>
      <c r="AV160" s="14" t="s">
        <v>88</v>
      </c>
      <c r="AW160" s="14" t="s">
        <v>33</v>
      </c>
      <c r="AX160" s="14" t="s">
        <v>78</v>
      </c>
      <c r="AY160" s="253" t="s">
        <v>135</v>
      </c>
    </row>
    <row r="161" spans="1:51" s="15" customFormat="1" ht="12">
      <c r="A161" s="15"/>
      <c r="B161" s="254"/>
      <c r="C161" s="255"/>
      <c r="D161" s="234" t="s">
        <v>144</v>
      </c>
      <c r="E161" s="256" t="s">
        <v>1</v>
      </c>
      <c r="F161" s="257" t="s">
        <v>152</v>
      </c>
      <c r="G161" s="255"/>
      <c r="H161" s="258">
        <v>30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144</v>
      </c>
      <c r="AU161" s="264" t="s">
        <v>88</v>
      </c>
      <c r="AV161" s="15" t="s">
        <v>142</v>
      </c>
      <c r="AW161" s="15" t="s">
        <v>33</v>
      </c>
      <c r="AX161" s="15" t="s">
        <v>86</v>
      </c>
      <c r="AY161" s="264" t="s">
        <v>135</v>
      </c>
    </row>
    <row r="162" spans="1:65" s="2" customFormat="1" ht="14.4" customHeight="1">
      <c r="A162" s="39"/>
      <c r="B162" s="40"/>
      <c r="C162" s="219" t="s">
        <v>169</v>
      </c>
      <c r="D162" s="219" t="s">
        <v>137</v>
      </c>
      <c r="E162" s="220" t="s">
        <v>170</v>
      </c>
      <c r="F162" s="221" t="s">
        <v>171</v>
      </c>
      <c r="G162" s="222" t="s">
        <v>140</v>
      </c>
      <c r="H162" s="223">
        <v>3</v>
      </c>
      <c r="I162" s="224"/>
      <c r="J162" s="225">
        <f>ROUND(I162*H162,2)</f>
        <v>0</v>
      </c>
      <c r="K162" s="221" t="s">
        <v>141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142</v>
      </c>
      <c r="AT162" s="230" t="s">
        <v>137</v>
      </c>
      <c r="AU162" s="230" t="s">
        <v>88</v>
      </c>
      <c r="AY162" s="18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142</v>
      </c>
      <c r="BM162" s="230" t="s">
        <v>172</v>
      </c>
    </row>
    <row r="163" spans="1:51" s="13" customFormat="1" ht="12">
      <c r="A163" s="13"/>
      <c r="B163" s="232"/>
      <c r="C163" s="233"/>
      <c r="D163" s="234" t="s">
        <v>144</v>
      </c>
      <c r="E163" s="235" t="s">
        <v>1</v>
      </c>
      <c r="F163" s="236" t="s">
        <v>173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144</v>
      </c>
      <c r="AU163" s="242" t="s">
        <v>88</v>
      </c>
      <c r="AV163" s="13" t="s">
        <v>86</v>
      </c>
      <c r="AW163" s="13" t="s">
        <v>33</v>
      </c>
      <c r="AX163" s="13" t="s">
        <v>78</v>
      </c>
      <c r="AY163" s="242" t="s">
        <v>135</v>
      </c>
    </row>
    <row r="164" spans="1:51" s="14" customFormat="1" ht="12">
      <c r="A164" s="14"/>
      <c r="B164" s="243"/>
      <c r="C164" s="244"/>
      <c r="D164" s="234" t="s">
        <v>144</v>
      </c>
      <c r="E164" s="245" t="s">
        <v>1</v>
      </c>
      <c r="F164" s="246" t="s">
        <v>174</v>
      </c>
      <c r="G164" s="244"/>
      <c r="H164" s="247">
        <v>1.75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144</v>
      </c>
      <c r="AU164" s="253" t="s">
        <v>88</v>
      </c>
      <c r="AV164" s="14" t="s">
        <v>88</v>
      </c>
      <c r="AW164" s="14" t="s">
        <v>33</v>
      </c>
      <c r="AX164" s="14" t="s">
        <v>78</v>
      </c>
      <c r="AY164" s="253" t="s">
        <v>135</v>
      </c>
    </row>
    <row r="165" spans="1:51" s="13" customFormat="1" ht="12">
      <c r="A165" s="13"/>
      <c r="B165" s="232"/>
      <c r="C165" s="233"/>
      <c r="D165" s="234" t="s">
        <v>144</v>
      </c>
      <c r="E165" s="235" t="s">
        <v>1</v>
      </c>
      <c r="F165" s="236" t="s">
        <v>175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144</v>
      </c>
      <c r="AU165" s="242" t="s">
        <v>88</v>
      </c>
      <c r="AV165" s="13" t="s">
        <v>86</v>
      </c>
      <c r="AW165" s="13" t="s">
        <v>33</v>
      </c>
      <c r="AX165" s="13" t="s">
        <v>78</v>
      </c>
      <c r="AY165" s="242" t="s">
        <v>135</v>
      </c>
    </row>
    <row r="166" spans="1:51" s="14" customFormat="1" ht="12">
      <c r="A166" s="14"/>
      <c r="B166" s="243"/>
      <c r="C166" s="244"/>
      <c r="D166" s="234" t="s">
        <v>144</v>
      </c>
      <c r="E166" s="245" t="s">
        <v>1</v>
      </c>
      <c r="F166" s="246" t="s">
        <v>176</v>
      </c>
      <c r="G166" s="244"/>
      <c r="H166" s="247">
        <v>0.48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144</v>
      </c>
      <c r="AU166" s="253" t="s">
        <v>88</v>
      </c>
      <c r="AV166" s="14" t="s">
        <v>88</v>
      </c>
      <c r="AW166" s="14" t="s">
        <v>33</v>
      </c>
      <c r="AX166" s="14" t="s">
        <v>78</v>
      </c>
      <c r="AY166" s="253" t="s">
        <v>135</v>
      </c>
    </row>
    <row r="167" spans="1:51" s="14" customFormat="1" ht="12">
      <c r="A167" s="14"/>
      <c r="B167" s="243"/>
      <c r="C167" s="244"/>
      <c r="D167" s="234" t="s">
        <v>144</v>
      </c>
      <c r="E167" s="245" t="s">
        <v>1</v>
      </c>
      <c r="F167" s="246" t="s">
        <v>177</v>
      </c>
      <c r="G167" s="244"/>
      <c r="H167" s="247">
        <v>0.77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144</v>
      </c>
      <c r="AU167" s="253" t="s">
        <v>88</v>
      </c>
      <c r="AV167" s="14" t="s">
        <v>88</v>
      </c>
      <c r="AW167" s="14" t="s">
        <v>33</v>
      </c>
      <c r="AX167" s="14" t="s">
        <v>78</v>
      </c>
      <c r="AY167" s="253" t="s">
        <v>135</v>
      </c>
    </row>
    <row r="168" spans="1:51" s="15" customFormat="1" ht="12">
      <c r="A168" s="15"/>
      <c r="B168" s="254"/>
      <c r="C168" s="255"/>
      <c r="D168" s="234" t="s">
        <v>144</v>
      </c>
      <c r="E168" s="256" t="s">
        <v>1</v>
      </c>
      <c r="F168" s="257" t="s">
        <v>152</v>
      </c>
      <c r="G168" s="255"/>
      <c r="H168" s="258">
        <v>3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144</v>
      </c>
      <c r="AU168" s="264" t="s">
        <v>88</v>
      </c>
      <c r="AV168" s="15" t="s">
        <v>142</v>
      </c>
      <c r="AW168" s="15" t="s">
        <v>33</v>
      </c>
      <c r="AX168" s="15" t="s">
        <v>86</v>
      </c>
      <c r="AY168" s="264" t="s">
        <v>135</v>
      </c>
    </row>
    <row r="169" spans="1:65" s="2" customFormat="1" ht="14.4" customHeight="1">
      <c r="A169" s="39"/>
      <c r="B169" s="40"/>
      <c r="C169" s="219" t="s">
        <v>178</v>
      </c>
      <c r="D169" s="219" t="s">
        <v>137</v>
      </c>
      <c r="E169" s="220" t="s">
        <v>179</v>
      </c>
      <c r="F169" s="221" t="s">
        <v>180</v>
      </c>
      <c r="G169" s="222" t="s">
        <v>140</v>
      </c>
      <c r="H169" s="223">
        <v>1</v>
      </c>
      <c r="I169" s="224"/>
      <c r="J169" s="225">
        <f>ROUND(I169*H169,2)</f>
        <v>0</v>
      </c>
      <c r="K169" s="221" t="s">
        <v>141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142</v>
      </c>
      <c r="AT169" s="230" t="s">
        <v>137</v>
      </c>
      <c r="AU169" s="230" t="s">
        <v>88</v>
      </c>
      <c r="AY169" s="18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86</v>
      </c>
      <c r="BK169" s="231">
        <f>ROUND(I169*H169,2)</f>
        <v>0</v>
      </c>
      <c r="BL169" s="18" t="s">
        <v>142</v>
      </c>
      <c r="BM169" s="230" t="s">
        <v>181</v>
      </c>
    </row>
    <row r="170" spans="1:51" s="13" customFormat="1" ht="12">
      <c r="A170" s="13"/>
      <c r="B170" s="232"/>
      <c r="C170" s="233"/>
      <c r="D170" s="234" t="s">
        <v>144</v>
      </c>
      <c r="E170" s="235" t="s">
        <v>1</v>
      </c>
      <c r="F170" s="236" t="s">
        <v>182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144</v>
      </c>
      <c r="AU170" s="242" t="s">
        <v>88</v>
      </c>
      <c r="AV170" s="13" t="s">
        <v>86</v>
      </c>
      <c r="AW170" s="13" t="s">
        <v>33</v>
      </c>
      <c r="AX170" s="13" t="s">
        <v>78</v>
      </c>
      <c r="AY170" s="242" t="s">
        <v>135</v>
      </c>
    </row>
    <row r="171" spans="1:51" s="14" customFormat="1" ht="12">
      <c r="A171" s="14"/>
      <c r="B171" s="243"/>
      <c r="C171" s="244"/>
      <c r="D171" s="234" t="s">
        <v>144</v>
      </c>
      <c r="E171" s="245" t="s">
        <v>1</v>
      </c>
      <c r="F171" s="246" t="s">
        <v>183</v>
      </c>
      <c r="G171" s="244"/>
      <c r="H171" s="247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144</v>
      </c>
      <c r="AU171" s="253" t="s">
        <v>88</v>
      </c>
      <c r="AV171" s="14" t="s">
        <v>88</v>
      </c>
      <c r="AW171" s="14" t="s">
        <v>33</v>
      </c>
      <c r="AX171" s="14" t="s">
        <v>86</v>
      </c>
      <c r="AY171" s="253" t="s">
        <v>135</v>
      </c>
    </row>
    <row r="172" spans="1:65" s="2" customFormat="1" ht="14.4" customHeight="1">
      <c r="A172" s="39"/>
      <c r="B172" s="40"/>
      <c r="C172" s="219" t="s">
        <v>184</v>
      </c>
      <c r="D172" s="219" t="s">
        <v>137</v>
      </c>
      <c r="E172" s="220" t="s">
        <v>185</v>
      </c>
      <c r="F172" s="221" t="s">
        <v>186</v>
      </c>
      <c r="G172" s="222" t="s">
        <v>140</v>
      </c>
      <c r="H172" s="223">
        <v>80</v>
      </c>
      <c r="I172" s="224"/>
      <c r="J172" s="225">
        <f>ROUND(I172*H172,2)</f>
        <v>0</v>
      </c>
      <c r="K172" s="221" t="s">
        <v>141</v>
      </c>
      <c r="L172" s="45"/>
      <c r="M172" s="226" t="s">
        <v>1</v>
      </c>
      <c r="N172" s="227" t="s">
        <v>43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142</v>
      </c>
      <c r="AT172" s="230" t="s">
        <v>137</v>
      </c>
      <c r="AU172" s="230" t="s">
        <v>88</v>
      </c>
      <c r="AY172" s="18" t="s">
        <v>135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86</v>
      </c>
      <c r="BK172" s="231">
        <f>ROUND(I172*H172,2)</f>
        <v>0</v>
      </c>
      <c r="BL172" s="18" t="s">
        <v>142</v>
      </c>
      <c r="BM172" s="230" t="s">
        <v>187</v>
      </c>
    </row>
    <row r="173" spans="1:51" s="13" customFormat="1" ht="12">
      <c r="A173" s="13"/>
      <c r="B173" s="232"/>
      <c r="C173" s="233"/>
      <c r="D173" s="234" t="s">
        <v>144</v>
      </c>
      <c r="E173" s="235" t="s">
        <v>1</v>
      </c>
      <c r="F173" s="236" t="s">
        <v>147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144</v>
      </c>
      <c r="AU173" s="242" t="s">
        <v>88</v>
      </c>
      <c r="AV173" s="13" t="s">
        <v>86</v>
      </c>
      <c r="AW173" s="13" t="s">
        <v>33</v>
      </c>
      <c r="AX173" s="13" t="s">
        <v>78</v>
      </c>
      <c r="AY173" s="242" t="s">
        <v>135</v>
      </c>
    </row>
    <row r="174" spans="1:51" s="14" customFormat="1" ht="12">
      <c r="A174" s="14"/>
      <c r="B174" s="243"/>
      <c r="C174" s="244"/>
      <c r="D174" s="234" t="s">
        <v>144</v>
      </c>
      <c r="E174" s="245" t="s">
        <v>1</v>
      </c>
      <c r="F174" s="246" t="s">
        <v>188</v>
      </c>
      <c r="G174" s="244"/>
      <c r="H174" s="247">
        <v>80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144</v>
      </c>
      <c r="AU174" s="253" t="s">
        <v>88</v>
      </c>
      <c r="AV174" s="14" t="s">
        <v>88</v>
      </c>
      <c r="AW174" s="14" t="s">
        <v>33</v>
      </c>
      <c r="AX174" s="14" t="s">
        <v>86</v>
      </c>
      <c r="AY174" s="253" t="s">
        <v>135</v>
      </c>
    </row>
    <row r="175" spans="1:65" s="2" customFormat="1" ht="14.4" customHeight="1">
      <c r="A175" s="39"/>
      <c r="B175" s="40"/>
      <c r="C175" s="265" t="s">
        <v>189</v>
      </c>
      <c r="D175" s="265" t="s">
        <v>190</v>
      </c>
      <c r="E175" s="266" t="s">
        <v>191</v>
      </c>
      <c r="F175" s="267" t="s">
        <v>192</v>
      </c>
      <c r="G175" s="268" t="s">
        <v>193</v>
      </c>
      <c r="H175" s="269">
        <v>120</v>
      </c>
      <c r="I175" s="270"/>
      <c r="J175" s="271">
        <f>ROUND(I175*H175,2)</f>
        <v>0</v>
      </c>
      <c r="K175" s="267" t="s">
        <v>141</v>
      </c>
      <c r="L175" s="272"/>
      <c r="M175" s="273" t="s">
        <v>1</v>
      </c>
      <c r="N175" s="274" t="s">
        <v>43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194</v>
      </c>
      <c r="AT175" s="230" t="s">
        <v>190</v>
      </c>
      <c r="AU175" s="230" t="s">
        <v>88</v>
      </c>
      <c r="AY175" s="18" t="s">
        <v>135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86</v>
      </c>
      <c r="BK175" s="231">
        <f>ROUND(I175*H175,2)</f>
        <v>0</v>
      </c>
      <c r="BL175" s="18" t="s">
        <v>195</v>
      </c>
      <c r="BM175" s="230" t="s">
        <v>196</v>
      </c>
    </row>
    <row r="176" spans="1:51" s="13" customFormat="1" ht="12">
      <c r="A176" s="13"/>
      <c r="B176" s="232"/>
      <c r="C176" s="233"/>
      <c r="D176" s="234" t="s">
        <v>144</v>
      </c>
      <c r="E176" s="235" t="s">
        <v>1</v>
      </c>
      <c r="F176" s="236" t="s">
        <v>197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144</v>
      </c>
      <c r="AU176" s="242" t="s">
        <v>88</v>
      </c>
      <c r="AV176" s="13" t="s">
        <v>86</v>
      </c>
      <c r="AW176" s="13" t="s">
        <v>33</v>
      </c>
      <c r="AX176" s="13" t="s">
        <v>78</v>
      </c>
      <c r="AY176" s="242" t="s">
        <v>135</v>
      </c>
    </row>
    <row r="177" spans="1:51" s="13" customFormat="1" ht="12">
      <c r="A177" s="13"/>
      <c r="B177" s="232"/>
      <c r="C177" s="233"/>
      <c r="D177" s="234" t="s">
        <v>144</v>
      </c>
      <c r="E177" s="235" t="s">
        <v>1</v>
      </c>
      <c r="F177" s="236" t="s">
        <v>198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144</v>
      </c>
      <c r="AU177" s="242" t="s">
        <v>88</v>
      </c>
      <c r="AV177" s="13" t="s">
        <v>86</v>
      </c>
      <c r="AW177" s="13" t="s">
        <v>33</v>
      </c>
      <c r="AX177" s="13" t="s">
        <v>78</v>
      </c>
      <c r="AY177" s="242" t="s">
        <v>135</v>
      </c>
    </row>
    <row r="178" spans="1:51" s="14" customFormat="1" ht="12">
      <c r="A178" s="14"/>
      <c r="B178" s="243"/>
      <c r="C178" s="244"/>
      <c r="D178" s="234" t="s">
        <v>144</v>
      </c>
      <c r="E178" s="245" t="s">
        <v>1</v>
      </c>
      <c r="F178" s="246" t="s">
        <v>199</v>
      </c>
      <c r="G178" s="244"/>
      <c r="H178" s="247">
        <v>120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144</v>
      </c>
      <c r="AU178" s="253" t="s">
        <v>88</v>
      </c>
      <c r="AV178" s="14" t="s">
        <v>88</v>
      </c>
      <c r="AW178" s="14" t="s">
        <v>33</v>
      </c>
      <c r="AX178" s="14" t="s">
        <v>86</v>
      </c>
      <c r="AY178" s="253" t="s">
        <v>135</v>
      </c>
    </row>
    <row r="179" spans="1:65" s="2" customFormat="1" ht="14.4" customHeight="1">
      <c r="A179" s="39"/>
      <c r="B179" s="40"/>
      <c r="C179" s="219" t="s">
        <v>200</v>
      </c>
      <c r="D179" s="219" t="s">
        <v>137</v>
      </c>
      <c r="E179" s="220" t="s">
        <v>201</v>
      </c>
      <c r="F179" s="221" t="s">
        <v>202</v>
      </c>
      <c r="G179" s="222" t="s">
        <v>140</v>
      </c>
      <c r="H179" s="223">
        <v>85.5</v>
      </c>
      <c r="I179" s="224"/>
      <c r="J179" s="225">
        <f>ROUND(I179*H179,2)</f>
        <v>0</v>
      </c>
      <c r="K179" s="221" t="s">
        <v>141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142</v>
      </c>
      <c r="AT179" s="230" t="s">
        <v>137</v>
      </c>
      <c r="AU179" s="230" t="s">
        <v>88</v>
      </c>
      <c r="AY179" s="18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86</v>
      </c>
      <c r="BK179" s="231">
        <f>ROUND(I179*H179,2)</f>
        <v>0</v>
      </c>
      <c r="BL179" s="18" t="s">
        <v>142</v>
      </c>
      <c r="BM179" s="230" t="s">
        <v>203</v>
      </c>
    </row>
    <row r="180" spans="1:51" s="13" customFormat="1" ht="12">
      <c r="A180" s="13"/>
      <c r="B180" s="232"/>
      <c r="C180" s="233"/>
      <c r="D180" s="234" t="s">
        <v>144</v>
      </c>
      <c r="E180" s="235" t="s">
        <v>1</v>
      </c>
      <c r="F180" s="236" t="s">
        <v>204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144</v>
      </c>
      <c r="AU180" s="242" t="s">
        <v>88</v>
      </c>
      <c r="AV180" s="13" t="s">
        <v>86</v>
      </c>
      <c r="AW180" s="13" t="s">
        <v>33</v>
      </c>
      <c r="AX180" s="13" t="s">
        <v>78</v>
      </c>
      <c r="AY180" s="242" t="s">
        <v>135</v>
      </c>
    </row>
    <row r="181" spans="1:51" s="13" customFormat="1" ht="12">
      <c r="A181" s="13"/>
      <c r="B181" s="232"/>
      <c r="C181" s="233"/>
      <c r="D181" s="234" t="s">
        <v>144</v>
      </c>
      <c r="E181" s="235" t="s">
        <v>1</v>
      </c>
      <c r="F181" s="236" t="s">
        <v>205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144</v>
      </c>
      <c r="AU181" s="242" t="s">
        <v>88</v>
      </c>
      <c r="AV181" s="13" t="s">
        <v>86</v>
      </c>
      <c r="AW181" s="13" t="s">
        <v>33</v>
      </c>
      <c r="AX181" s="13" t="s">
        <v>78</v>
      </c>
      <c r="AY181" s="242" t="s">
        <v>135</v>
      </c>
    </row>
    <row r="182" spans="1:51" s="14" customFormat="1" ht="12">
      <c r="A182" s="14"/>
      <c r="B182" s="243"/>
      <c r="C182" s="244"/>
      <c r="D182" s="234" t="s">
        <v>144</v>
      </c>
      <c r="E182" s="245" t="s">
        <v>1</v>
      </c>
      <c r="F182" s="246" t="s">
        <v>206</v>
      </c>
      <c r="G182" s="244"/>
      <c r="H182" s="247">
        <v>11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144</v>
      </c>
      <c r="AU182" s="253" t="s">
        <v>88</v>
      </c>
      <c r="AV182" s="14" t="s">
        <v>88</v>
      </c>
      <c r="AW182" s="14" t="s">
        <v>33</v>
      </c>
      <c r="AX182" s="14" t="s">
        <v>78</v>
      </c>
      <c r="AY182" s="253" t="s">
        <v>135</v>
      </c>
    </row>
    <row r="183" spans="1:51" s="13" customFormat="1" ht="12">
      <c r="A183" s="13"/>
      <c r="B183" s="232"/>
      <c r="C183" s="233"/>
      <c r="D183" s="234" t="s">
        <v>144</v>
      </c>
      <c r="E183" s="235" t="s">
        <v>1</v>
      </c>
      <c r="F183" s="236" t="s">
        <v>207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144</v>
      </c>
      <c r="AU183" s="242" t="s">
        <v>88</v>
      </c>
      <c r="AV183" s="13" t="s">
        <v>86</v>
      </c>
      <c r="AW183" s="13" t="s">
        <v>33</v>
      </c>
      <c r="AX183" s="13" t="s">
        <v>78</v>
      </c>
      <c r="AY183" s="242" t="s">
        <v>135</v>
      </c>
    </row>
    <row r="184" spans="1:51" s="14" customFormat="1" ht="12">
      <c r="A184" s="14"/>
      <c r="B184" s="243"/>
      <c r="C184" s="244"/>
      <c r="D184" s="234" t="s">
        <v>144</v>
      </c>
      <c r="E184" s="245" t="s">
        <v>1</v>
      </c>
      <c r="F184" s="246" t="s">
        <v>208</v>
      </c>
      <c r="G184" s="244"/>
      <c r="H184" s="247">
        <v>74.5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144</v>
      </c>
      <c r="AU184" s="253" t="s">
        <v>88</v>
      </c>
      <c r="AV184" s="14" t="s">
        <v>88</v>
      </c>
      <c r="AW184" s="14" t="s">
        <v>33</v>
      </c>
      <c r="AX184" s="14" t="s">
        <v>78</v>
      </c>
      <c r="AY184" s="253" t="s">
        <v>135</v>
      </c>
    </row>
    <row r="185" spans="1:51" s="15" customFormat="1" ht="12">
      <c r="A185" s="15"/>
      <c r="B185" s="254"/>
      <c r="C185" s="255"/>
      <c r="D185" s="234" t="s">
        <v>144</v>
      </c>
      <c r="E185" s="256" t="s">
        <v>1</v>
      </c>
      <c r="F185" s="257" t="s">
        <v>152</v>
      </c>
      <c r="G185" s="255"/>
      <c r="H185" s="258">
        <v>85.5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144</v>
      </c>
      <c r="AU185" s="264" t="s">
        <v>88</v>
      </c>
      <c r="AV185" s="15" t="s">
        <v>142</v>
      </c>
      <c r="AW185" s="15" t="s">
        <v>33</v>
      </c>
      <c r="AX185" s="15" t="s">
        <v>86</v>
      </c>
      <c r="AY185" s="264" t="s">
        <v>135</v>
      </c>
    </row>
    <row r="186" spans="1:65" s="2" customFormat="1" ht="14.4" customHeight="1">
      <c r="A186" s="39"/>
      <c r="B186" s="40"/>
      <c r="C186" s="219" t="s">
        <v>209</v>
      </c>
      <c r="D186" s="219" t="s">
        <v>137</v>
      </c>
      <c r="E186" s="220" t="s">
        <v>210</v>
      </c>
      <c r="F186" s="221" t="s">
        <v>211</v>
      </c>
      <c r="G186" s="222" t="s">
        <v>140</v>
      </c>
      <c r="H186" s="223">
        <v>219</v>
      </c>
      <c r="I186" s="224"/>
      <c r="J186" s="225">
        <f>ROUND(I186*H186,2)</f>
        <v>0</v>
      </c>
      <c r="K186" s="221" t="s">
        <v>141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142</v>
      </c>
      <c r="AT186" s="230" t="s">
        <v>137</v>
      </c>
      <c r="AU186" s="230" t="s">
        <v>88</v>
      </c>
      <c r="AY186" s="18" t="s">
        <v>135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86</v>
      </c>
      <c r="BK186" s="231">
        <f>ROUND(I186*H186,2)</f>
        <v>0</v>
      </c>
      <c r="BL186" s="18" t="s">
        <v>142</v>
      </c>
      <c r="BM186" s="230" t="s">
        <v>212</v>
      </c>
    </row>
    <row r="187" spans="1:51" s="13" customFormat="1" ht="12">
      <c r="A187" s="13"/>
      <c r="B187" s="232"/>
      <c r="C187" s="233"/>
      <c r="D187" s="234" t="s">
        <v>144</v>
      </c>
      <c r="E187" s="235" t="s">
        <v>1</v>
      </c>
      <c r="F187" s="236" t="s">
        <v>213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144</v>
      </c>
      <c r="AU187" s="242" t="s">
        <v>88</v>
      </c>
      <c r="AV187" s="13" t="s">
        <v>86</v>
      </c>
      <c r="AW187" s="13" t="s">
        <v>33</v>
      </c>
      <c r="AX187" s="13" t="s">
        <v>78</v>
      </c>
      <c r="AY187" s="242" t="s">
        <v>135</v>
      </c>
    </row>
    <row r="188" spans="1:51" s="13" customFormat="1" ht="12">
      <c r="A188" s="13"/>
      <c r="B188" s="232"/>
      <c r="C188" s="233"/>
      <c r="D188" s="234" t="s">
        <v>144</v>
      </c>
      <c r="E188" s="235" t="s">
        <v>1</v>
      </c>
      <c r="F188" s="236" t="s">
        <v>214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144</v>
      </c>
      <c r="AU188" s="242" t="s">
        <v>88</v>
      </c>
      <c r="AV188" s="13" t="s">
        <v>86</v>
      </c>
      <c r="AW188" s="13" t="s">
        <v>33</v>
      </c>
      <c r="AX188" s="13" t="s">
        <v>78</v>
      </c>
      <c r="AY188" s="242" t="s">
        <v>135</v>
      </c>
    </row>
    <row r="189" spans="1:51" s="14" customFormat="1" ht="12">
      <c r="A189" s="14"/>
      <c r="B189" s="243"/>
      <c r="C189" s="244"/>
      <c r="D189" s="234" t="s">
        <v>144</v>
      </c>
      <c r="E189" s="245" t="s">
        <v>1</v>
      </c>
      <c r="F189" s="246" t="s">
        <v>215</v>
      </c>
      <c r="G189" s="244"/>
      <c r="H189" s="247">
        <v>105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144</v>
      </c>
      <c r="AU189" s="253" t="s">
        <v>88</v>
      </c>
      <c r="AV189" s="14" t="s">
        <v>88</v>
      </c>
      <c r="AW189" s="14" t="s">
        <v>33</v>
      </c>
      <c r="AX189" s="14" t="s">
        <v>78</v>
      </c>
      <c r="AY189" s="253" t="s">
        <v>135</v>
      </c>
    </row>
    <row r="190" spans="1:51" s="13" customFormat="1" ht="12">
      <c r="A190" s="13"/>
      <c r="B190" s="232"/>
      <c r="C190" s="233"/>
      <c r="D190" s="234" t="s">
        <v>144</v>
      </c>
      <c r="E190" s="235" t="s">
        <v>1</v>
      </c>
      <c r="F190" s="236" t="s">
        <v>216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144</v>
      </c>
      <c r="AU190" s="242" t="s">
        <v>88</v>
      </c>
      <c r="AV190" s="13" t="s">
        <v>86</v>
      </c>
      <c r="AW190" s="13" t="s">
        <v>33</v>
      </c>
      <c r="AX190" s="13" t="s">
        <v>78</v>
      </c>
      <c r="AY190" s="242" t="s">
        <v>135</v>
      </c>
    </row>
    <row r="191" spans="1:51" s="14" customFormat="1" ht="12">
      <c r="A191" s="14"/>
      <c r="B191" s="243"/>
      <c r="C191" s="244"/>
      <c r="D191" s="234" t="s">
        <v>144</v>
      </c>
      <c r="E191" s="245" t="s">
        <v>1</v>
      </c>
      <c r="F191" s="246" t="s">
        <v>217</v>
      </c>
      <c r="G191" s="244"/>
      <c r="H191" s="247">
        <v>108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144</v>
      </c>
      <c r="AU191" s="253" t="s">
        <v>88</v>
      </c>
      <c r="AV191" s="14" t="s">
        <v>88</v>
      </c>
      <c r="AW191" s="14" t="s">
        <v>33</v>
      </c>
      <c r="AX191" s="14" t="s">
        <v>78</v>
      </c>
      <c r="AY191" s="253" t="s">
        <v>135</v>
      </c>
    </row>
    <row r="192" spans="1:51" s="13" customFormat="1" ht="12">
      <c r="A192" s="13"/>
      <c r="B192" s="232"/>
      <c r="C192" s="233"/>
      <c r="D192" s="234" t="s">
        <v>144</v>
      </c>
      <c r="E192" s="235" t="s">
        <v>1</v>
      </c>
      <c r="F192" s="236" t="s">
        <v>218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144</v>
      </c>
      <c r="AU192" s="242" t="s">
        <v>88</v>
      </c>
      <c r="AV192" s="13" t="s">
        <v>86</v>
      </c>
      <c r="AW192" s="13" t="s">
        <v>33</v>
      </c>
      <c r="AX192" s="13" t="s">
        <v>78</v>
      </c>
      <c r="AY192" s="242" t="s">
        <v>135</v>
      </c>
    </row>
    <row r="193" spans="1:51" s="14" customFormat="1" ht="12">
      <c r="A193" s="14"/>
      <c r="B193" s="243"/>
      <c r="C193" s="244"/>
      <c r="D193" s="234" t="s">
        <v>144</v>
      </c>
      <c r="E193" s="245" t="s">
        <v>1</v>
      </c>
      <c r="F193" s="246" t="s">
        <v>219</v>
      </c>
      <c r="G193" s="244"/>
      <c r="H193" s="247">
        <v>3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144</v>
      </c>
      <c r="AU193" s="253" t="s">
        <v>88</v>
      </c>
      <c r="AV193" s="14" t="s">
        <v>88</v>
      </c>
      <c r="AW193" s="14" t="s">
        <v>33</v>
      </c>
      <c r="AX193" s="14" t="s">
        <v>78</v>
      </c>
      <c r="AY193" s="253" t="s">
        <v>135</v>
      </c>
    </row>
    <row r="194" spans="1:51" s="13" customFormat="1" ht="12">
      <c r="A194" s="13"/>
      <c r="B194" s="232"/>
      <c r="C194" s="233"/>
      <c r="D194" s="234" t="s">
        <v>144</v>
      </c>
      <c r="E194" s="235" t="s">
        <v>1</v>
      </c>
      <c r="F194" s="236" t="s">
        <v>220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144</v>
      </c>
      <c r="AU194" s="242" t="s">
        <v>88</v>
      </c>
      <c r="AV194" s="13" t="s">
        <v>86</v>
      </c>
      <c r="AW194" s="13" t="s">
        <v>33</v>
      </c>
      <c r="AX194" s="13" t="s">
        <v>78</v>
      </c>
      <c r="AY194" s="242" t="s">
        <v>135</v>
      </c>
    </row>
    <row r="195" spans="1:51" s="14" customFormat="1" ht="12">
      <c r="A195" s="14"/>
      <c r="B195" s="243"/>
      <c r="C195" s="244"/>
      <c r="D195" s="234" t="s">
        <v>144</v>
      </c>
      <c r="E195" s="245" t="s">
        <v>1</v>
      </c>
      <c r="F195" s="246" t="s">
        <v>221</v>
      </c>
      <c r="G195" s="244"/>
      <c r="H195" s="247">
        <v>4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144</v>
      </c>
      <c r="AU195" s="253" t="s">
        <v>88</v>
      </c>
      <c r="AV195" s="14" t="s">
        <v>88</v>
      </c>
      <c r="AW195" s="14" t="s">
        <v>33</v>
      </c>
      <c r="AX195" s="14" t="s">
        <v>78</v>
      </c>
      <c r="AY195" s="253" t="s">
        <v>135</v>
      </c>
    </row>
    <row r="196" spans="1:51" s="13" customFormat="1" ht="12">
      <c r="A196" s="13"/>
      <c r="B196" s="232"/>
      <c r="C196" s="233"/>
      <c r="D196" s="234" t="s">
        <v>144</v>
      </c>
      <c r="E196" s="235" t="s">
        <v>1</v>
      </c>
      <c r="F196" s="236" t="s">
        <v>222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144</v>
      </c>
      <c r="AU196" s="242" t="s">
        <v>88</v>
      </c>
      <c r="AV196" s="13" t="s">
        <v>86</v>
      </c>
      <c r="AW196" s="13" t="s">
        <v>33</v>
      </c>
      <c r="AX196" s="13" t="s">
        <v>78</v>
      </c>
      <c r="AY196" s="242" t="s">
        <v>135</v>
      </c>
    </row>
    <row r="197" spans="1:51" s="14" customFormat="1" ht="12">
      <c r="A197" s="14"/>
      <c r="B197" s="243"/>
      <c r="C197" s="244"/>
      <c r="D197" s="234" t="s">
        <v>144</v>
      </c>
      <c r="E197" s="245" t="s">
        <v>1</v>
      </c>
      <c r="F197" s="246" t="s">
        <v>223</v>
      </c>
      <c r="G197" s="244"/>
      <c r="H197" s="247">
        <v>-1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144</v>
      </c>
      <c r="AU197" s="253" t="s">
        <v>88</v>
      </c>
      <c r="AV197" s="14" t="s">
        <v>88</v>
      </c>
      <c r="AW197" s="14" t="s">
        <v>33</v>
      </c>
      <c r="AX197" s="14" t="s">
        <v>78</v>
      </c>
      <c r="AY197" s="253" t="s">
        <v>135</v>
      </c>
    </row>
    <row r="198" spans="1:51" s="15" customFormat="1" ht="12">
      <c r="A198" s="15"/>
      <c r="B198" s="254"/>
      <c r="C198" s="255"/>
      <c r="D198" s="234" t="s">
        <v>144</v>
      </c>
      <c r="E198" s="256" t="s">
        <v>1</v>
      </c>
      <c r="F198" s="257" t="s">
        <v>152</v>
      </c>
      <c r="G198" s="255"/>
      <c r="H198" s="258">
        <v>219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4" t="s">
        <v>144</v>
      </c>
      <c r="AU198" s="264" t="s">
        <v>88</v>
      </c>
      <c r="AV198" s="15" t="s">
        <v>142</v>
      </c>
      <c r="AW198" s="15" t="s">
        <v>33</v>
      </c>
      <c r="AX198" s="15" t="s">
        <v>86</v>
      </c>
      <c r="AY198" s="264" t="s">
        <v>135</v>
      </c>
    </row>
    <row r="199" spans="1:65" s="2" customFormat="1" ht="24.15" customHeight="1">
      <c r="A199" s="39"/>
      <c r="B199" s="40"/>
      <c r="C199" s="219" t="s">
        <v>224</v>
      </c>
      <c r="D199" s="219" t="s">
        <v>137</v>
      </c>
      <c r="E199" s="220" t="s">
        <v>225</v>
      </c>
      <c r="F199" s="221" t="s">
        <v>226</v>
      </c>
      <c r="G199" s="222" t="s">
        <v>140</v>
      </c>
      <c r="H199" s="223">
        <v>1095</v>
      </c>
      <c r="I199" s="224"/>
      <c r="J199" s="225">
        <f>ROUND(I199*H199,2)</f>
        <v>0</v>
      </c>
      <c r="K199" s="221" t="s">
        <v>141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142</v>
      </c>
      <c r="AT199" s="230" t="s">
        <v>137</v>
      </c>
      <c r="AU199" s="230" t="s">
        <v>88</v>
      </c>
      <c r="AY199" s="18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86</v>
      </c>
      <c r="BK199" s="231">
        <f>ROUND(I199*H199,2)</f>
        <v>0</v>
      </c>
      <c r="BL199" s="18" t="s">
        <v>142</v>
      </c>
      <c r="BM199" s="230" t="s">
        <v>227</v>
      </c>
    </row>
    <row r="200" spans="1:51" s="13" customFormat="1" ht="12">
      <c r="A200" s="13"/>
      <c r="B200" s="232"/>
      <c r="C200" s="233"/>
      <c r="D200" s="234" t="s">
        <v>144</v>
      </c>
      <c r="E200" s="235" t="s">
        <v>1</v>
      </c>
      <c r="F200" s="236" t="s">
        <v>228</v>
      </c>
      <c r="G200" s="233"/>
      <c r="H200" s="235" t="s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144</v>
      </c>
      <c r="AU200" s="242" t="s">
        <v>88</v>
      </c>
      <c r="AV200" s="13" t="s">
        <v>86</v>
      </c>
      <c r="AW200" s="13" t="s">
        <v>33</v>
      </c>
      <c r="AX200" s="13" t="s">
        <v>78</v>
      </c>
      <c r="AY200" s="242" t="s">
        <v>135</v>
      </c>
    </row>
    <row r="201" spans="1:51" s="14" customFormat="1" ht="12">
      <c r="A201" s="14"/>
      <c r="B201" s="243"/>
      <c r="C201" s="244"/>
      <c r="D201" s="234" t="s">
        <v>144</v>
      </c>
      <c r="E201" s="245" t="s">
        <v>1</v>
      </c>
      <c r="F201" s="246" t="s">
        <v>229</v>
      </c>
      <c r="G201" s="244"/>
      <c r="H201" s="247">
        <v>1095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144</v>
      </c>
      <c r="AU201" s="253" t="s">
        <v>88</v>
      </c>
      <c r="AV201" s="14" t="s">
        <v>88</v>
      </c>
      <c r="AW201" s="14" t="s">
        <v>33</v>
      </c>
      <c r="AX201" s="14" t="s">
        <v>86</v>
      </c>
      <c r="AY201" s="253" t="s">
        <v>135</v>
      </c>
    </row>
    <row r="202" spans="1:65" s="2" customFormat="1" ht="14.4" customHeight="1">
      <c r="A202" s="39"/>
      <c r="B202" s="40"/>
      <c r="C202" s="219" t="s">
        <v>230</v>
      </c>
      <c r="D202" s="219" t="s">
        <v>137</v>
      </c>
      <c r="E202" s="220" t="s">
        <v>231</v>
      </c>
      <c r="F202" s="221" t="s">
        <v>232</v>
      </c>
      <c r="G202" s="222" t="s">
        <v>140</v>
      </c>
      <c r="H202" s="223">
        <v>105</v>
      </c>
      <c r="I202" s="224"/>
      <c r="J202" s="225">
        <f>ROUND(I202*H202,2)</f>
        <v>0</v>
      </c>
      <c r="K202" s="221" t="s">
        <v>141</v>
      </c>
      <c r="L202" s="45"/>
      <c r="M202" s="226" t="s">
        <v>1</v>
      </c>
      <c r="N202" s="227" t="s">
        <v>43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142</v>
      </c>
      <c r="AT202" s="230" t="s">
        <v>137</v>
      </c>
      <c r="AU202" s="230" t="s">
        <v>88</v>
      </c>
      <c r="AY202" s="18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86</v>
      </c>
      <c r="BK202" s="231">
        <f>ROUND(I202*H202,2)</f>
        <v>0</v>
      </c>
      <c r="BL202" s="18" t="s">
        <v>142</v>
      </c>
      <c r="BM202" s="230" t="s">
        <v>233</v>
      </c>
    </row>
    <row r="203" spans="1:51" s="13" customFormat="1" ht="12">
      <c r="A203" s="13"/>
      <c r="B203" s="232"/>
      <c r="C203" s="233"/>
      <c r="D203" s="234" t="s">
        <v>144</v>
      </c>
      <c r="E203" s="235" t="s">
        <v>1</v>
      </c>
      <c r="F203" s="236" t="s">
        <v>213</v>
      </c>
      <c r="G203" s="233"/>
      <c r="H203" s="235" t="s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144</v>
      </c>
      <c r="AU203" s="242" t="s">
        <v>88</v>
      </c>
      <c r="AV203" s="13" t="s">
        <v>86</v>
      </c>
      <c r="AW203" s="13" t="s">
        <v>33</v>
      </c>
      <c r="AX203" s="13" t="s">
        <v>78</v>
      </c>
      <c r="AY203" s="242" t="s">
        <v>135</v>
      </c>
    </row>
    <row r="204" spans="1:51" s="13" customFormat="1" ht="12">
      <c r="A204" s="13"/>
      <c r="B204" s="232"/>
      <c r="C204" s="233"/>
      <c r="D204" s="234" t="s">
        <v>144</v>
      </c>
      <c r="E204" s="235" t="s">
        <v>1</v>
      </c>
      <c r="F204" s="236" t="s">
        <v>234</v>
      </c>
      <c r="G204" s="233"/>
      <c r="H204" s="235" t="s">
        <v>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144</v>
      </c>
      <c r="AU204" s="242" t="s">
        <v>88</v>
      </c>
      <c r="AV204" s="13" t="s">
        <v>86</v>
      </c>
      <c r="AW204" s="13" t="s">
        <v>33</v>
      </c>
      <c r="AX204" s="13" t="s">
        <v>78</v>
      </c>
      <c r="AY204" s="242" t="s">
        <v>135</v>
      </c>
    </row>
    <row r="205" spans="1:51" s="14" customFormat="1" ht="12">
      <c r="A205" s="14"/>
      <c r="B205" s="243"/>
      <c r="C205" s="244"/>
      <c r="D205" s="234" t="s">
        <v>144</v>
      </c>
      <c r="E205" s="245" t="s">
        <v>1</v>
      </c>
      <c r="F205" s="246" t="s">
        <v>215</v>
      </c>
      <c r="G205" s="244"/>
      <c r="H205" s="247">
        <v>105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144</v>
      </c>
      <c r="AU205" s="253" t="s">
        <v>88</v>
      </c>
      <c r="AV205" s="14" t="s">
        <v>88</v>
      </c>
      <c r="AW205" s="14" t="s">
        <v>33</v>
      </c>
      <c r="AX205" s="14" t="s">
        <v>86</v>
      </c>
      <c r="AY205" s="253" t="s">
        <v>135</v>
      </c>
    </row>
    <row r="206" spans="1:65" s="2" customFormat="1" ht="24.15" customHeight="1">
      <c r="A206" s="39"/>
      <c r="B206" s="40"/>
      <c r="C206" s="219" t="s">
        <v>235</v>
      </c>
      <c r="D206" s="219" t="s">
        <v>137</v>
      </c>
      <c r="E206" s="220" t="s">
        <v>236</v>
      </c>
      <c r="F206" s="221" t="s">
        <v>237</v>
      </c>
      <c r="G206" s="222" t="s">
        <v>140</v>
      </c>
      <c r="H206" s="223">
        <v>525</v>
      </c>
      <c r="I206" s="224"/>
      <c r="J206" s="225">
        <f>ROUND(I206*H206,2)</f>
        <v>0</v>
      </c>
      <c r="K206" s="221" t="s">
        <v>141</v>
      </c>
      <c r="L206" s="45"/>
      <c r="M206" s="226" t="s">
        <v>1</v>
      </c>
      <c r="N206" s="227" t="s">
        <v>43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142</v>
      </c>
      <c r="AT206" s="230" t="s">
        <v>137</v>
      </c>
      <c r="AU206" s="230" t="s">
        <v>88</v>
      </c>
      <c r="AY206" s="18" t="s">
        <v>135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86</v>
      </c>
      <c r="BK206" s="231">
        <f>ROUND(I206*H206,2)</f>
        <v>0</v>
      </c>
      <c r="BL206" s="18" t="s">
        <v>142</v>
      </c>
      <c r="BM206" s="230" t="s">
        <v>238</v>
      </c>
    </row>
    <row r="207" spans="1:51" s="13" customFormat="1" ht="12">
      <c r="A207" s="13"/>
      <c r="B207" s="232"/>
      <c r="C207" s="233"/>
      <c r="D207" s="234" t="s">
        <v>144</v>
      </c>
      <c r="E207" s="235" t="s">
        <v>1</v>
      </c>
      <c r="F207" s="236" t="s">
        <v>228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144</v>
      </c>
      <c r="AU207" s="242" t="s">
        <v>88</v>
      </c>
      <c r="AV207" s="13" t="s">
        <v>86</v>
      </c>
      <c r="AW207" s="13" t="s">
        <v>33</v>
      </c>
      <c r="AX207" s="13" t="s">
        <v>78</v>
      </c>
      <c r="AY207" s="242" t="s">
        <v>135</v>
      </c>
    </row>
    <row r="208" spans="1:51" s="14" customFormat="1" ht="12">
      <c r="A208" s="14"/>
      <c r="B208" s="243"/>
      <c r="C208" s="244"/>
      <c r="D208" s="234" t="s">
        <v>144</v>
      </c>
      <c r="E208" s="245" t="s">
        <v>1</v>
      </c>
      <c r="F208" s="246" t="s">
        <v>239</v>
      </c>
      <c r="G208" s="244"/>
      <c r="H208" s="247">
        <v>525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144</v>
      </c>
      <c r="AU208" s="253" t="s">
        <v>88</v>
      </c>
      <c r="AV208" s="14" t="s">
        <v>88</v>
      </c>
      <c r="AW208" s="14" t="s">
        <v>33</v>
      </c>
      <c r="AX208" s="14" t="s">
        <v>86</v>
      </c>
      <c r="AY208" s="253" t="s">
        <v>135</v>
      </c>
    </row>
    <row r="209" spans="1:65" s="2" customFormat="1" ht="14.4" customHeight="1">
      <c r="A209" s="39"/>
      <c r="B209" s="40"/>
      <c r="C209" s="219" t="s">
        <v>240</v>
      </c>
      <c r="D209" s="219" t="s">
        <v>137</v>
      </c>
      <c r="E209" s="220" t="s">
        <v>241</v>
      </c>
      <c r="F209" s="221" t="s">
        <v>242</v>
      </c>
      <c r="G209" s="222" t="s">
        <v>140</v>
      </c>
      <c r="H209" s="223">
        <v>324</v>
      </c>
      <c r="I209" s="224"/>
      <c r="J209" s="225">
        <f>ROUND(I209*H209,2)</f>
        <v>0</v>
      </c>
      <c r="K209" s="221" t="s">
        <v>141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142</v>
      </c>
      <c r="AT209" s="230" t="s">
        <v>137</v>
      </c>
      <c r="AU209" s="230" t="s">
        <v>88</v>
      </c>
      <c r="AY209" s="18" t="s">
        <v>135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86</v>
      </c>
      <c r="BK209" s="231">
        <f>ROUND(I209*H209,2)</f>
        <v>0</v>
      </c>
      <c r="BL209" s="18" t="s">
        <v>142</v>
      </c>
      <c r="BM209" s="230" t="s">
        <v>243</v>
      </c>
    </row>
    <row r="210" spans="1:51" s="13" customFormat="1" ht="12">
      <c r="A210" s="13"/>
      <c r="B210" s="232"/>
      <c r="C210" s="233"/>
      <c r="D210" s="234" t="s">
        <v>144</v>
      </c>
      <c r="E210" s="235" t="s">
        <v>1</v>
      </c>
      <c r="F210" s="236" t="s">
        <v>244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144</v>
      </c>
      <c r="AU210" s="242" t="s">
        <v>88</v>
      </c>
      <c r="AV210" s="13" t="s">
        <v>86</v>
      </c>
      <c r="AW210" s="13" t="s">
        <v>33</v>
      </c>
      <c r="AX210" s="13" t="s">
        <v>78</v>
      </c>
      <c r="AY210" s="242" t="s">
        <v>135</v>
      </c>
    </row>
    <row r="211" spans="1:51" s="14" customFormat="1" ht="12">
      <c r="A211" s="14"/>
      <c r="B211" s="243"/>
      <c r="C211" s="244"/>
      <c r="D211" s="234" t="s">
        <v>144</v>
      </c>
      <c r="E211" s="245" t="s">
        <v>1</v>
      </c>
      <c r="F211" s="246" t="s">
        <v>245</v>
      </c>
      <c r="G211" s="244"/>
      <c r="H211" s="247">
        <v>324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144</v>
      </c>
      <c r="AU211" s="253" t="s">
        <v>88</v>
      </c>
      <c r="AV211" s="14" t="s">
        <v>88</v>
      </c>
      <c r="AW211" s="14" t="s">
        <v>33</v>
      </c>
      <c r="AX211" s="14" t="s">
        <v>86</v>
      </c>
      <c r="AY211" s="253" t="s">
        <v>135</v>
      </c>
    </row>
    <row r="212" spans="1:65" s="2" customFormat="1" ht="14.4" customHeight="1">
      <c r="A212" s="39"/>
      <c r="B212" s="40"/>
      <c r="C212" s="219" t="s">
        <v>8</v>
      </c>
      <c r="D212" s="219" t="s">
        <v>137</v>
      </c>
      <c r="E212" s="220" t="s">
        <v>246</v>
      </c>
      <c r="F212" s="221" t="s">
        <v>247</v>
      </c>
      <c r="G212" s="222" t="s">
        <v>193</v>
      </c>
      <c r="H212" s="223">
        <v>550.8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142</v>
      </c>
      <c r="AT212" s="230" t="s">
        <v>137</v>
      </c>
      <c r="AU212" s="230" t="s">
        <v>88</v>
      </c>
      <c r="AY212" s="18" t="s">
        <v>135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142</v>
      </c>
      <c r="BM212" s="230" t="s">
        <v>248</v>
      </c>
    </row>
    <row r="213" spans="1:51" s="13" customFormat="1" ht="12">
      <c r="A213" s="13"/>
      <c r="B213" s="232"/>
      <c r="C213" s="233"/>
      <c r="D213" s="234" t="s">
        <v>144</v>
      </c>
      <c r="E213" s="235" t="s">
        <v>1</v>
      </c>
      <c r="F213" s="236" t="s">
        <v>249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144</v>
      </c>
      <c r="AU213" s="242" t="s">
        <v>88</v>
      </c>
      <c r="AV213" s="13" t="s">
        <v>86</v>
      </c>
      <c r="AW213" s="13" t="s">
        <v>33</v>
      </c>
      <c r="AX213" s="13" t="s">
        <v>78</v>
      </c>
      <c r="AY213" s="242" t="s">
        <v>135</v>
      </c>
    </row>
    <row r="214" spans="1:51" s="14" customFormat="1" ht="12">
      <c r="A214" s="14"/>
      <c r="B214" s="243"/>
      <c r="C214" s="244"/>
      <c r="D214" s="234" t="s">
        <v>144</v>
      </c>
      <c r="E214" s="245" t="s">
        <v>1</v>
      </c>
      <c r="F214" s="246" t="s">
        <v>250</v>
      </c>
      <c r="G214" s="244"/>
      <c r="H214" s="247">
        <v>550.8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144</v>
      </c>
      <c r="AU214" s="253" t="s">
        <v>88</v>
      </c>
      <c r="AV214" s="14" t="s">
        <v>88</v>
      </c>
      <c r="AW214" s="14" t="s">
        <v>33</v>
      </c>
      <c r="AX214" s="14" t="s">
        <v>86</v>
      </c>
      <c r="AY214" s="253" t="s">
        <v>135</v>
      </c>
    </row>
    <row r="215" spans="1:65" s="2" customFormat="1" ht="14.4" customHeight="1">
      <c r="A215" s="39"/>
      <c r="B215" s="40"/>
      <c r="C215" s="219" t="s">
        <v>251</v>
      </c>
      <c r="D215" s="219" t="s">
        <v>137</v>
      </c>
      <c r="E215" s="220" t="s">
        <v>252</v>
      </c>
      <c r="F215" s="221" t="s">
        <v>253</v>
      </c>
      <c r="G215" s="222" t="s">
        <v>254</v>
      </c>
      <c r="H215" s="223">
        <v>960.5</v>
      </c>
      <c r="I215" s="224"/>
      <c r="J215" s="225">
        <f>ROUND(I215*H215,2)</f>
        <v>0</v>
      </c>
      <c r="K215" s="221" t="s">
        <v>141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142</v>
      </c>
      <c r="AT215" s="230" t="s">
        <v>137</v>
      </c>
      <c r="AU215" s="230" t="s">
        <v>88</v>
      </c>
      <c r="AY215" s="18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86</v>
      </c>
      <c r="BK215" s="231">
        <f>ROUND(I215*H215,2)</f>
        <v>0</v>
      </c>
      <c r="BL215" s="18" t="s">
        <v>142</v>
      </c>
      <c r="BM215" s="230" t="s">
        <v>255</v>
      </c>
    </row>
    <row r="216" spans="1:51" s="13" customFormat="1" ht="12">
      <c r="A216" s="13"/>
      <c r="B216" s="232"/>
      <c r="C216" s="233"/>
      <c r="D216" s="234" t="s">
        <v>144</v>
      </c>
      <c r="E216" s="235" t="s">
        <v>1</v>
      </c>
      <c r="F216" s="236" t="s">
        <v>256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144</v>
      </c>
      <c r="AU216" s="242" t="s">
        <v>88</v>
      </c>
      <c r="AV216" s="13" t="s">
        <v>86</v>
      </c>
      <c r="AW216" s="13" t="s">
        <v>33</v>
      </c>
      <c r="AX216" s="13" t="s">
        <v>78</v>
      </c>
      <c r="AY216" s="242" t="s">
        <v>135</v>
      </c>
    </row>
    <row r="217" spans="1:51" s="14" customFormat="1" ht="12">
      <c r="A217" s="14"/>
      <c r="B217" s="243"/>
      <c r="C217" s="244"/>
      <c r="D217" s="234" t="s">
        <v>144</v>
      </c>
      <c r="E217" s="245" t="s">
        <v>1</v>
      </c>
      <c r="F217" s="246" t="s">
        <v>257</v>
      </c>
      <c r="G217" s="244"/>
      <c r="H217" s="247">
        <v>190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144</v>
      </c>
      <c r="AU217" s="253" t="s">
        <v>88</v>
      </c>
      <c r="AV217" s="14" t="s">
        <v>88</v>
      </c>
      <c r="AW217" s="14" t="s">
        <v>33</v>
      </c>
      <c r="AX217" s="14" t="s">
        <v>78</v>
      </c>
      <c r="AY217" s="253" t="s">
        <v>135</v>
      </c>
    </row>
    <row r="218" spans="1:51" s="13" customFormat="1" ht="12">
      <c r="A218" s="13"/>
      <c r="B218" s="232"/>
      <c r="C218" s="233"/>
      <c r="D218" s="234" t="s">
        <v>144</v>
      </c>
      <c r="E218" s="235" t="s">
        <v>1</v>
      </c>
      <c r="F218" s="236" t="s">
        <v>258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144</v>
      </c>
      <c r="AU218" s="242" t="s">
        <v>88</v>
      </c>
      <c r="AV218" s="13" t="s">
        <v>86</v>
      </c>
      <c r="AW218" s="13" t="s">
        <v>33</v>
      </c>
      <c r="AX218" s="13" t="s">
        <v>78</v>
      </c>
      <c r="AY218" s="242" t="s">
        <v>135</v>
      </c>
    </row>
    <row r="219" spans="1:51" s="14" customFormat="1" ht="12">
      <c r="A219" s="14"/>
      <c r="B219" s="243"/>
      <c r="C219" s="244"/>
      <c r="D219" s="234" t="s">
        <v>144</v>
      </c>
      <c r="E219" s="245" t="s">
        <v>1</v>
      </c>
      <c r="F219" s="246" t="s">
        <v>259</v>
      </c>
      <c r="G219" s="244"/>
      <c r="H219" s="247">
        <v>226.5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144</v>
      </c>
      <c r="AU219" s="253" t="s">
        <v>88</v>
      </c>
      <c r="AV219" s="14" t="s">
        <v>88</v>
      </c>
      <c r="AW219" s="14" t="s">
        <v>33</v>
      </c>
      <c r="AX219" s="14" t="s">
        <v>78</v>
      </c>
      <c r="AY219" s="253" t="s">
        <v>135</v>
      </c>
    </row>
    <row r="220" spans="1:51" s="13" customFormat="1" ht="12">
      <c r="A220" s="13"/>
      <c r="B220" s="232"/>
      <c r="C220" s="233"/>
      <c r="D220" s="234" t="s">
        <v>144</v>
      </c>
      <c r="E220" s="235" t="s">
        <v>1</v>
      </c>
      <c r="F220" s="236" t="s">
        <v>260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144</v>
      </c>
      <c r="AU220" s="242" t="s">
        <v>88</v>
      </c>
      <c r="AV220" s="13" t="s">
        <v>86</v>
      </c>
      <c r="AW220" s="13" t="s">
        <v>33</v>
      </c>
      <c r="AX220" s="13" t="s">
        <v>78</v>
      </c>
      <c r="AY220" s="242" t="s">
        <v>135</v>
      </c>
    </row>
    <row r="221" spans="1:51" s="14" customFormat="1" ht="12">
      <c r="A221" s="14"/>
      <c r="B221" s="243"/>
      <c r="C221" s="244"/>
      <c r="D221" s="234" t="s">
        <v>144</v>
      </c>
      <c r="E221" s="245" t="s">
        <v>1</v>
      </c>
      <c r="F221" s="246" t="s">
        <v>261</v>
      </c>
      <c r="G221" s="244"/>
      <c r="H221" s="247">
        <v>109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144</v>
      </c>
      <c r="AU221" s="253" t="s">
        <v>88</v>
      </c>
      <c r="AV221" s="14" t="s">
        <v>88</v>
      </c>
      <c r="AW221" s="14" t="s">
        <v>33</v>
      </c>
      <c r="AX221" s="14" t="s">
        <v>78</v>
      </c>
      <c r="AY221" s="253" t="s">
        <v>135</v>
      </c>
    </row>
    <row r="222" spans="1:51" s="13" customFormat="1" ht="12">
      <c r="A222" s="13"/>
      <c r="B222" s="232"/>
      <c r="C222" s="233"/>
      <c r="D222" s="234" t="s">
        <v>144</v>
      </c>
      <c r="E222" s="235" t="s">
        <v>1</v>
      </c>
      <c r="F222" s="236" t="s">
        <v>262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144</v>
      </c>
      <c r="AU222" s="242" t="s">
        <v>88</v>
      </c>
      <c r="AV222" s="13" t="s">
        <v>86</v>
      </c>
      <c r="AW222" s="13" t="s">
        <v>33</v>
      </c>
      <c r="AX222" s="13" t="s">
        <v>78</v>
      </c>
      <c r="AY222" s="242" t="s">
        <v>135</v>
      </c>
    </row>
    <row r="223" spans="1:51" s="14" customFormat="1" ht="12">
      <c r="A223" s="14"/>
      <c r="B223" s="243"/>
      <c r="C223" s="244"/>
      <c r="D223" s="234" t="s">
        <v>144</v>
      </c>
      <c r="E223" s="245" t="s">
        <v>1</v>
      </c>
      <c r="F223" s="246" t="s">
        <v>263</v>
      </c>
      <c r="G223" s="244"/>
      <c r="H223" s="247">
        <v>135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144</v>
      </c>
      <c r="AU223" s="253" t="s">
        <v>88</v>
      </c>
      <c r="AV223" s="14" t="s">
        <v>88</v>
      </c>
      <c r="AW223" s="14" t="s">
        <v>33</v>
      </c>
      <c r="AX223" s="14" t="s">
        <v>78</v>
      </c>
      <c r="AY223" s="253" t="s">
        <v>135</v>
      </c>
    </row>
    <row r="224" spans="1:51" s="13" customFormat="1" ht="12">
      <c r="A224" s="13"/>
      <c r="B224" s="232"/>
      <c r="C224" s="233"/>
      <c r="D224" s="234" t="s">
        <v>144</v>
      </c>
      <c r="E224" s="235" t="s">
        <v>1</v>
      </c>
      <c r="F224" s="236" t="s">
        <v>264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144</v>
      </c>
      <c r="AU224" s="242" t="s">
        <v>88</v>
      </c>
      <c r="AV224" s="13" t="s">
        <v>86</v>
      </c>
      <c r="AW224" s="13" t="s">
        <v>33</v>
      </c>
      <c r="AX224" s="13" t="s">
        <v>78</v>
      </c>
      <c r="AY224" s="242" t="s">
        <v>135</v>
      </c>
    </row>
    <row r="225" spans="1:51" s="14" customFormat="1" ht="12">
      <c r="A225" s="14"/>
      <c r="B225" s="243"/>
      <c r="C225" s="244"/>
      <c r="D225" s="234" t="s">
        <v>144</v>
      </c>
      <c r="E225" s="245" t="s">
        <v>1</v>
      </c>
      <c r="F225" s="246" t="s">
        <v>265</v>
      </c>
      <c r="G225" s="244"/>
      <c r="H225" s="247">
        <v>300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144</v>
      </c>
      <c r="AU225" s="253" t="s">
        <v>88</v>
      </c>
      <c r="AV225" s="14" t="s">
        <v>88</v>
      </c>
      <c r="AW225" s="14" t="s">
        <v>33</v>
      </c>
      <c r="AX225" s="14" t="s">
        <v>78</v>
      </c>
      <c r="AY225" s="253" t="s">
        <v>135</v>
      </c>
    </row>
    <row r="226" spans="1:51" s="15" customFormat="1" ht="12">
      <c r="A226" s="15"/>
      <c r="B226" s="254"/>
      <c r="C226" s="255"/>
      <c r="D226" s="234" t="s">
        <v>144</v>
      </c>
      <c r="E226" s="256" t="s">
        <v>1</v>
      </c>
      <c r="F226" s="257" t="s">
        <v>152</v>
      </c>
      <c r="G226" s="255"/>
      <c r="H226" s="258">
        <v>960.5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144</v>
      </c>
      <c r="AU226" s="264" t="s">
        <v>88</v>
      </c>
      <c r="AV226" s="15" t="s">
        <v>142</v>
      </c>
      <c r="AW226" s="15" t="s">
        <v>33</v>
      </c>
      <c r="AX226" s="15" t="s">
        <v>86</v>
      </c>
      <c r="AY226" s="264" t="s">
        <v>135</v>
      </c>
    </row>
    <row r="227" spans="1:65" s="2" customFormat="1" ht="14.4" customHeight="1">
      <c r="A227" s="39"/>
      <c r="B227" s="40"/>
      <c r="C227" s="219" t="s">
        <v>266</v>
      </c>
      <c r="D227" s="219" t="s">
        <v>137</v>
      </c>
      <c r="E227" s="220" t="s">
        <v>267</v>
      </c>
      <c r="F227" s="221" t="s">
        <v>268</v>
      </c>
      <c r="G227" s="222" t="s">
        <v>254</v>
      </c>
      <c r="H227" s="223">
        <v>55</v>
      </c>
      <c r="I227" s="224"/>
      <c r="J227" s="225">
        <f>ROUND(I227*H227,2)</f>
        <v>0</v>
      </c>
      <c r="K227" s="221" t="s">
        <v>141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142</v>
      </c>
      <c r="AT227" s="230" t="s">
        <v>137</v>
      </c>
      <c r="AU227" s="230" t="s">
        <v>88</v>
      </c>
      <c r="AY227" s="18" t="s">
        <v>135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142</v>
      </c>
      <c r="BM227" s="230" t="s">
        <v>269</v>
      </c>
    </row>
    <row r="228" spans="1:51" s="13" customFormat="1" ht="12">
      <c r="A228" s="13"/>
      <c r="B228" s="232"/>
      <c r="C228" s="233"/>
      <c r="D228" s="234" t="s">
        <v>144</v>
      </c>
      <c r="E228" s="235" t="s">
        <v>1</v>
      </c>
      <c r="F228" s="236" t="s">
        <v>270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144</v>
      </c>
      <c r="AU228" s="242" t="s">
        <v>88</v>
      </c>
      <c r="AV228" s="13" t="s">
        <v>86</v>
      </c>
      <c r="AW228" s="13" t="s">
        <v>33</v>
      </c>
      <c r="AX228" s="13" t="s">
        <v>78</v>
      </c>
      <c r="AY228" s="242" t="s">
        <v>135</v>
      </c>
    </row>
    <row r="229" spans="1:51" s="13" customFormat="1" ht="12">
      <c r="A229" s="13"/>
      <c r="B229" s="232"/>
      <c r="C229" s="233"/>
      <c r="D229" s="234" t="s">
        <v>144</v>
      </c>
      <c r="E229" s="235" t="s">
        <v>1</v>
      </c>
      <c r="F229" s="236" t="s">
        <v>271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144</v>
      </c>
      <c r="AU229" s="242" t="s">
        <v>88</v>
      </c>
      <c r="AV229" s="13" t="s">
        <v>86</v>
      </c>
      <c r="AW229" s="13" t="s">
        <v>33</v>
      </c>
      <c r="AX229" s="13" t="s">
        <v>78</v>
      </c>
      <c r="AY229" s="242" t="s">
        <v>135</v>
      </c>
    </row>
    <row r="230" spans="1:51" s="14" customFormat="1" ht="12">
      <c r="A230" s="14"/>
      <c r="B230" s="243"/>
      <c r="C230" s="244"/>
      <c r="D230" s="234" t="s">
        <v>144</v>
      </c>
      <c r="E230" s="245" t="s">
        <v>1</v>
      </c>
      <c r="F230" s="246" t="s">
        <v>272</v>
      </c>
      <c r="G230" s="244"/>
      <c r="H230" s="247">
        <v>55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144</v>
      </c>
      <c r="AU230" s="253" t="s">
        <v>88</v>
      </c>
      <c r="AV230" s="14" t="s">
        <v>88</v>
      </c>
      <c r="AW230" s="14" t="s">
        <v>33</v>
      </c>
      <c r="AX230" s="14" t="s">
        <v>86</v>
      </c>
      <c r="AY230" s="253" t="s">
        <v>135</v>
      </c>
    </row>
    <row r="231" spans="1:65" s="2" customFormat="1" ht="14.4" customHeight="1">
      <c r="A231" s="39"/>
      <c r="B231" s="40"/>
      <c r="C231" s="219" t="s">
        <v>273</v>
      </c>
      <c r="D231" s="219" t="s">
        <v>137</v>
      </c>
      <c r="E231" s="220" t="s">
        <v>274</v>
      </c>
      <c r="F231" s="221" t="s">
        <v>275</v>
      </c>
      <c r="G231" s="222" t="s">
        <v>254</v>
      </c>
      <c r="H231" s="223">
        <v>55</v>
      </c>
      <c r="I231" s="224"/>
      <c r="J231" s="225">
        <f>ROUND(I231*H231,2)</f>
        <v>0</v>
      </c>
      <c r="K231" s="221" t="s">
        <v>141</v>
      </c>
      <c r="L231" s="45"/>
      <c r="M231" s="226" t="s">
        <v>1</v>
      </c>
      <c r="N231" s="227" t="s">
        <v>43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142</v>
      </c>
      <c r="AT231" s="230" t="s">
        <v>137</v>
      </c>
      <c r="AU231" s="230" t="s">
        <v>88</v>
      </c>
      <c r="AY231" s="18" t="s">
        <v>135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142</v>
      </c>
      <c r="BM231" s="230" t="s">
        <v>276</v>
      </c>
    </row>
    <row r="232" spans="1:51" s="13" customFormat="1" ht="12">
      <c r="A232" s="13"/>
      <c r="B232" s="232"/>
      <c r="C232" s="233"/>
      <c r="D232" s="234" t="s">
        <v>144</v>
      </c>
      <c r="E232" s="235" t="s">
        <v>1</v>
      </c>
      <c r="F232" s="236" t="s">
        <v>270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144</v>
      </c>
      <c r="AU232" s="242" t="s">
        <v>88</v>
      </c>
      <c r="AV232" s="13" t="s">
        <v>86</v>
      </c>
      <c r="AW232" s="13" t="s">
        <v>33</v>
      </c>
      <c r="AX232" s="13" t="s">
        <v>78</v>
      </c>
      <c r="AY232" s="242" t="s">
        <v>135</v>
      </c>
    </row>
    <row r="233" spans="1:51" s="13" customFormat="1" ht="12">
      <c r="A233" s="13"/>
      <c r="B233" s="232"/>
      <c r="C233" s="233"/>
      <c r="D233" s="234" t="s">
        <v>144</v>
      </c>
      <c r="E233" s="235" t="s">
        <v>1</v>
      </c>
      <c r="F233" s="236" t="s">
        <v>271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144</v>
      </c>
      <c r="AU233" s="242" t="s">
        <v>88</v>
      </c>
      <c r="AV233" s="13" t="s">
        <v>86</v>
      </c>
      <c r="AW233" s="13" t="s">
        <v>33</v>
      </c>
      <c r="AX233" s="13" t="s">
        <v>78</v>
      </c>
      <c r="AY233" s="242" t="s">
        <v>135</v>
      </c>
    </row>
    <row r="234" spans="1:51" s="14" customFormat="1" ht="12">
      <c r="A234" s="14"/>
      <c r="B234" s="243"/>
      <c r="C234" s="244"/>
      <c r="D234" s="234" t="s">
        <v>144</v>
      </c>
      <c r="E234" s="245" t="s">
        <v>1</v>
      </c>
      <c r="F234" s="246" t="s">
        <v>272</v>
      </c>
      <c r="G234" s="244"/>
      <c r="H234" s="247">
        <v>55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144</v>
      </c>
      <c r="AU234" s="253" t="s">
        <v>88</v>
      </c>
      <c r="AV234" s="14" t="s">
        <v>88</v>
      </c>
      <c r="AW234" s="14" t="s">
        <v>33</v>
      </c>
      <c r="AX234" s="14" t="s">
        <v>86</v>
      </c>
      <c r="AY234" s="253" t="s">
        <v>135</v>
      </c>
    </row>
    <row r="235" spans="1:65" s="2" customFormat="1" ht="14.4" customHeight="1">
      <c r="A235" s="39"/>
      <c r="B235" s="40"/>
      <c r="C235" s="219" t="s">
        <v>277</v>
      </c>
      <c r="D235" s="219" t="s">
        <v>137</v>
      </c>
      <c r="E235" s="220" t="s">
        <v>278</v>
      </c>
      <c r="F235" s="221" t="s">
        <v>279</v>
      </c>
      <c r="G235" s="222" t="s">
        <v>254</v>
      </c>
      <c r="H235" s="223">
        <v>55</v>
      </c>
      <c r="I235" s="224"/>
      <c r="J235" s="225">
        <f>ROUND(I235*H235,2)</f>
        <v>0</v>
      </c>
      <c r="K235" s="221" t="s">
        <v>141</v>
      </c>
      <c r="L235" s="45"/>
      <c r="M235" s="226" t="s">
        <v>1</v>
      </c>
      <c r="N235" s="227" t="s">
        <v>43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142</v>
      </c>
      <c r="AT235" s="230" t="s">
        <v>137</v>
      </c>
      <c r="AU235" s="230" t="s">
        <v>88</v>
      </c>
      <c r="AY235" s="18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86</v>
      </c>
      <c r="BK235" s="231">
        <f>ROUND(I235*H235,2)</f>
        <v>0</v>
      </c>
      <c r="BL235" s="18" t="s">
        <v>142</v>
      </c>
      <c r="BM235" s="230" t="s">
        <v>280</v>
      </c>
    </row>
    <row r="236" spans="1:51" s="13" customFormat="1" ht="12">
      <c r="A236" s="13"/>
      <c r="B236" s="232"/>
      <c r="C236" s="233"/>
      <c r="D236" s="234" t="s">
        <v>144</v>
      </c>
      <c r="E236" s="235" t="s">
        <v>1</v>
      </c>
      <c r="F236" s="236" t="s">
        <v>271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144</v>
      </c>
      <c r="AU236" s="242" t="s">
        <v>88</v>
      </c>
      <c r="AV236" s="13" t="s">
        <v>86</v>
      </c>
      <c r="AW236" s="13" t="s">
        <v>33</v>
      </c>
      <c r="AX236" s="13" t="s">
        <v>78</v>
      </c>
      <c r="AY236" s="242" t="s">
        <v>135</v>
      </c>
    </row>
    <row r="237" spans="1:51" s="13" customFormat="1" ht="12">
      <c r="A237" s="13"/>
      <c r="B237" s="232"/>
      <c r="C237" s="233"/>
      <c r="D237" s="234" t="s">
        <v>144</v>
      </c>
      <c r="E237" s="235" t="s">
        <v>1</v>
      </c>
      <c r="F237" s="236" t="s">
        <v>281</v>
      </c>
      <c r="G237" s="233"/>
      <c r="H237" s="235" t="s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144</v>
      </c>
      <c r="AU237" s="242" t="s">
        <v>88</v>
      </c>
      <c r="AV237" s="13" t="s">
        <v>86</v>
      </c>
      <c r="AW237" s="13" t="s">
        <v>33</v>
      </c>
      <c r="AX237" s="13" t="s">
        <v>78</v>
      </c>
      <c r="AY237" s="242" t="s">
        <v>135</v>
      </c>
    </row>
    <row r="238" spans="1:51" s="14" customFormat="1" ht="12">
      <c r="A238" s="14"/>
      <c r="B238" s="243"/>
      <c r="C238" s="244"/>
      <c r="D238" s="234" t="s">
        <v>144</v>
      </c>
      <c r="E238" s="245" t="s">
        <v>1</v>
      </c>
      <c r="F238" s="246" t="s">
        <v>272</v>
      </c>
      <c r="G238" s="244"/>
      <c r="H238" s="247">
        <v>55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144</v>
      </c>
      <c r="AU238" s="253" t="s">
        <v>88</v>
      </c>
      <c r="AV238" s="14" t="s">
        <v>88</v>
      </c>
      <c r="AW238" s="14" t="s">
        <v>33</v>
      </c>
      <c r="AX238" s="14" t="s">
        <v>86</v>
      </c>
      <c r="AY238" s="253" t="s">
        <v>135</v>
      </c>
    </row>
    <row r="239" spans="1:65" s="2" customFormat="1" ht="14.4" customHeight="1">
      <c r="A239" s="39"/>
      <c r="B239" s="40"/>
      <c r="C239" s="219" t="s">
        <v>282</v>
      </c>
      <c r="D239" s="219" t="s">
        <v>137</v>
      </c>
      <c r="E239" s="220" t="s">
        <v>283</v>
      </c>
      <c r="F239" s="221" t="s">
        <v>284</v>
      </c>
      <c r="G239" s="222" t="s">
        <v>254</v>
      </c>
      <c r="H239" s="223">
        <v>55</v>
      </c>
      <c r="I239" s="224"/>
      <c r="J239" s="225">
        <f>ROUND(I239*H239,2)</f>
        <v>0</v>
      </c>
      <c r="K239" s="221" t="s">
        <v>141</v>
      </c>
      <c r="L239" s="45"/>
      <c r="M239" s="226" t="s">
        <v>1</v>
      </c>
      <c r="N239" s="227" t="s">
        <v>43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142</v>
      </c>
      <c r="AT239" s="230" t="s">
        <v>137</v>
      </c>
      <c r="AU239" s="230" t="s">
        <v>88</v>
      </c>
      <c r="AY239" s="18" t="s">
        <v>135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142</v>
      </c>
      <c r="BM239" s="230" t="s">
        <v>285</v>
      </c>
    </row>
    <row r="240" spans="1:51" s="13" customFormat="1" ht="12">
      <c r="A240" s="13"/>
      <c r="B240" s="232"/>
      <c r="C240" s="233"/>
      <c r="D240" s="234" t="s">
        <v>144</v>
      </c>
      <c r="E240" s="235" t="s">
        <v>1</v>
      </c>
      <c r="F240" s="236" t="s">
        <v>271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144</v>
      </c>
      <c r="AU240" s="242" t="s">
        <v>88</v>
      </c>
      <c r="AV240" s="13" t="s">
        <v>86</v>
      </c>
      <c r="AW240" s="13" t="s">
        <v>33</v>
      </c>
      <c r="AX240" s="13" t="s">
        <v>78</v>
      </c>
      <c r="AY240" s="242" t="s">
        <v>135</v>
      </c>
    </row>
    <row r="241" spans="1:51" s="13" customFormat="1" ht="12">
      <c r="A241" s="13"/>
      <c r="B241" s="232"/>
      <c r="C241" s="233"/>
      <c r="D241" s="234" t="s">
        <v>144</v>
      </c>
      <c r="E241" s="235" t="s">
        <v>1</v>
      </c>
      <c r="F241" s="236" t="s">
        <v>281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144</v>
      </c>
      <c r="AU241" s="242" t="s">
        <v>88</v>
      </c>
      <c r="AV241" s="13" t="s">
        <v>86</v>
      </c>
      <c r="AW241" s="13" t="s">
        <v>33</v>
      </c>
      <c r="AX241" s="13" t="s">
        <v>78</v>
      </c>
      <c r="AY241" s="242" t="s">
        <v>135</v>
      </c>
    </row>
    <row r="242" spans="1:51" s="14" customFormat="1" ht="12">
      <c r="A242" s="14"/>
      <c r="B242" s="243"/>
      <c r="C242" s="244"/>
      <c r="D242" s="234" t="s">
        <v>144</v>
      </c>
      <c r="E242" s="245" t="s">
        <v>1</v>
      </c>
      <c r="F242" s="246" t="s">
        <v>272</v>
      </c>
      <c r="G242" s="244"/>
      <c r="H242" s="247">
        <v>55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144</v>
      </c>
      <c r="AU242" s="253" t="s">
        <v>88</v>
      </c>
      <c r="AV242" s="14" t="s">
        <v>88</v>
      </c>
      <c r="AW242" s="14" t="s">
        <v>33</v>
      </c>
      <c r="AX242" s="14" t="s">
        <v>86</v>
      </c>
      <c r="AY242" s="253" t="s">
        <v>135</v>
      </c>
    </row>
    <row r="243" spans="1:65" s="2" customFormat="1" ht="14.4" customHeight="1">
      <c r="A243" s="39"/>
      <c r="B243" s="40"/>
      <c r="C243" s="265" t="s">
        <v>7</v>
      </c>
      <c r="D243" s="265" t="s">
        <v>190</v>
      </c>
      <c r="E243" s="266" t="s">
        <v>286</v>
      </c>
      <c r="F243" s="267" t="s">
        <v>287</v>
      </c>
      <c r="G243" s="268" t="s">
        <v>193</v>
      </c>
      <c r="H243" s="269">
        <v>16.5</v>
      </c>
      <c r="I243" s="270"/>
      <c r="J243" s="271">
        <f>ROUND(I243*H243,2)</f>
        <v>0</v>
      </c>
      <c r="K243" s="267" t="s">
        <v>141</v>
      </c>
      <c r="L243" s="272"/>
      <c r="M243" s="273" t="s">
        <v>1</v>
      </c>
      <c r="N243" s="274" t="s">
        <v>43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189</v>
      </c>
      <c r="AT243" s="230" t="s">
        <v>190</v>
      </c>
      <c r="AU243" s="230" t="s">
        <v>88</v>
      </c>
      <c r="AY243" s="18" t="s">
        <v>135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86</v>
      </c>
      <c r="BK243" s="231">
        <f>ROUND(I243*H243,2)</f>
        <v>0</v>
      </c>
      <c r="BL243" s="18" t="s">
        <v>142</v>
      </c>
      <c r="BM243" s="230" t="s">
        <v>288</v>
      </c>
    </row>
    <row r="244" spans="1:51" s="13" customFormat="1" ht="12">
      <c r="A244" s="13"/>
      <c r="B244" s="232"/>
      <c r="C244" s="233"/>
      <c r="D244" s="234" t="s">
        <v>144</v>
      </c>
      <c r="E244" s="235" t="s">
        <v>1</v>
      </c>
      <c r="F244" s="236" t="s">
        <v>289</v>
      </c>
      <c r="G244" s="233"/>
      <c r="H244" s="235" t="s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144</v>
      </c>
      <c r="AU244" s="242" t="s">
        <v>88</v>
      </c>
      <c r="AV244" s="13" t="s">
        <v>86</v>
      </c>
      <c r="AW244" s="13" t="s">
        <v>33</v>
      </c>
      <c r="AX244" s="13" t="s">
        <v>78</v>
      </c>
      <c r="AY244" s="242" t="s">
        <v>135</v>
      </c>
    </row>
    <row r="245" spans="1:51" s="14" customFormat="1" ht="12">
      <c r="A245" s="14"/>
      <c r="B245" s="243"/>
      <c r="C245" s="244"/>
      <c r="D245" s="234" t="s">
        <v>144</v>
      </c>
      <c r="E245" s="245" t="s">
        <v>1</v>
      </c>
      <c r="F245" s="246" t="s">
        <v>290</v>
      </c>
      <c r="G245" s="244"/>
      <c r="H245" s="247">
        <v>16.5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144</v>
      </c>
      <c r="AU245" s="253" t="s">
        <v>88</v>
      </c>
      <c r="AV245" s="14" t="s">
        <v>88</v>
      </c>
      <c r="AW245" s="14" t="s">
        <v>33</v>
      </c>
      <c r="AX245" s="14" t="s">
        <v>86</v>
      </c>
      <c r="AY245" s="253" t="s">
        <v>135</v>
      </c>
    </row>
    <row r="246" spans="1:65" s="2" customFormat="1" ht="14.4" customHeight="1">
      <c r="A246" s="39"/>
      <c r="B246" s="40"/>
      <c r="C246" s="219" t="s">
        <v>291</v>
      </c>
      <c r="D246" s="219" t="s">
        <v>137</v>
      </c>
      <c r="E246" s="220" t="s">
        <v>292</v>
      </c>
      <c r="F246" s="221" t="s">
        <v>293</v>
      </c>
      <c r="G246" s="222" t="s">
        <v>254</v>
      </c>
      <c r="H246" s="223">
        <v>55</v>
      </c>
      <c r="I246" s="224"/>
      <c r="J246" s="225">
        <f>ROUND(I246*H246,2)</f>
        <v>0</v>
      </c>
      <c r="K246" s="221" t="s">
        <v>141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142</v>
      </c>
      <c r="AT246" s="230" t="s">
        <v>137</v>
      </c>
      <c r="AU246" s="230" t="s">
        <v>88</v>
      </c>
      <c r="AY246" s="18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142</v>
      </c>
      <c r="BM246" s="230" t="s">
        <v>294</v>
      </c>
    </row>
    <row r="247" spans="1:51" s="13" customFormat="1" ht="12">
      <c r="A247" s="13"/>
      <c r="B247" s="232"/>
      <c r="C247" s="233"/>
      <c r="D247" s="234" t="s">
        <v>144</v>
      </c>
      <c r="E247" s="235" t="s">
        <v>1</v>
      </c>
      <c r="F247" s="236" t="s">
        <v>271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144</v>
      </c>
      <c r="AU247" s="242" t="s">
        <v>88</v>
      </c>
      <c r="AV247" s="13" t="s">
        <v>86</v>
      </c>
      <c r="AW247" s="13" t="s">
        <v>33</v>
      </c>
      <c r="AX247" s="13" t="s">
        <v>78</v>
      </c>
      <c r="AY247" s="242" t="s">
        <v>135</v>
      </c>
    </row>
    <row r="248" spans="1:51" s="13" customFormat="1" ht="12">
      <c r="A248" s="13"/>
      <c r="B248" s="232"/>
      <c r="C248" s="233"/>
      <c r="D248" s="234" t="s">
        <v>144</v>
      </c>
      <c r="E248" s="235" t="s">
        <v>1</v>
      </c>
      <c r="F248" s="236" t="s">
        <v>147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144</v>
      </c>
      <c r="AU248" s="242" t="s">
        <v>88</v>
      </c>
      <c r="AV248" s="13" t="s">
        <v>86</v>
      </c>
      <c r="AW248" s="13" t="s">
        <v>33</v>
      </c>
      <c r="AX248" s="13" t="s">
        <v>78</v>
      </c>
      <c r="AY248" s="242" t="s">
        <v>135</v>
      </c>
    </row>
    <row r="249" spans="1:51" s="14" customFormat="1" ht="12">
      <c r="A249" s="14"/>
      <c r="B249" s="243"/>
      <c r="C249" s="244"/>
      <c r="D249" s="234" t="s">
        <v>144</v>
      </c>
      <c r="E249" s="245" t="s">
        <v>1</v>
      </c>
      <c r="F249" s="246" t="s">
        <v>272</v>
      </c>
      <c r="G249" s="244"/>
      <c r="H249" s="247">
        <v>55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144</v>
      </c>
      <c r="AU249" s="253" t="s">
        <v>88</v>
      </c>
      <c r="AV249" s="14" t="s">
        <v>88</v>
      </c>
      <c r="AW249" s="14" t="s">
        <v>33</v>
      </c>
      <c r="AX249" s="14" t="s">
        <v>86</v>
      </c>
      <c r="AY249" s="253" t="s">
        <v>135</v>
      </c>
    </row>
    <row r="250" spans="1:65" s="2" customFormat="1" ht="14.4" customHeight="1">
      <c r="A250" s="39"/>
      <c r="B250" s="40"/>
      <c r="C250" s="219" t="s">
        <v>295</v>
      </c>
      <c r="D250" s="219" t="s">
        <v>137</v>
      </c>
      <c r="E250" s="220" t="s">
        <v>296</v>
      </c>
      <c r="F250" s="221" t="s">
        <v>297</v>
      </c>
      <c r="G250" s="222" t="s">
        <v>254</v>
      </c>
      <c r="H250" s="223">
        <v>55</v>
      </c>
      <c r="I250" s="224"/>
      <c r="J250" s="225">
        <f>ROUND(I250*H250,2)</f>
        <v>0</v>
      </c>
      <c r="K250" s="221" t="s">
        <v>141</v>
      </c>
      <c r="L250" s="45"/>
      <c r="M250" s="226" t="s">
        <v>1</v>
      </c>
      <c r="N250" s="227" t="s">
        <v>43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142</v>
      </c>
      <c r="AT250" s="230" t="s">
        <v>137</v>
      </c>
      <c r="AU250" s="230" t="s">
        <v>88</v>
      </c>
      <c r="AY250" s="18" t="s">
        <v>135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86</v>
      </c>
      <c r="BK250" s="231">
        <f>ROUND(I250*H250,2)</f>
        <v>0</v>
      </c>
      <c r="BL250" s="18" t="s">
        <v>142</v>
      </c>
      <c r="BM250" s="230" t="s">
        <v>298</v>
      </c>
    </row>
    <row r="251" spans="1:51" s="13" customFormat="1" ht="12">
      <c r="A251" s="13"/>
      <c r="B251" s="232"/>
      <c r="C251" s="233"/>
      <c r="D251" s="234" t="s">
        <v>144</v>
      </c>
      <c r="E251" s="235" t="s">
        <v>1</v>
      </c>
      <c r="F251" s="236" t="s">
        <v>271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144</v>
      </c>
      <c r="AU251" s="242" t="s">
        <v>88</v>
      </c>
      <c r="AV251" s="13" t="s">
        <v>86</v>
      </c>
      <c r="AW251" s="13" t="s">
        <v>33</v>
      </c>
      <c r="AX251" s="13" t="s">
        <v>78</v>
      </c>
      <c r="AY251" s="242" t="s">
        <v>135</v>
      </c>
    </row>
    <row r="252" spans="1:51" s="13" customFormat="1" ht="12">
      <c r="A252" s="13"/>
      <c r="B252" s="232"/>
      <c r="C252" s="233"/>
      <c r="D252" s="234" t="s">
        <v>144</v>
      </c>
      <c r="E252" s="235" t="s">
        <v>1</v>
      </c>
      <c r="F252" s="236" t="s">
        <v>147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144</v>
      </c>
      <c r="AU252" s="242" t="s">
        <v>88</v>
      </c>
      <c r="AV252" s="13" t="s">
        <v>86</v>
      </c>
      <c r="AW252" s="13" t="s">
        <v>33</v>
      </c>
      <c r="AX252" s="13" t="s">
        <v>78</v>
      </c>
      <c r="AY252" s="242" t="s">
        <v>135</v>
      </c>
    </row>
    <row r="253" spans="1:51" s="14" customFormat="1" ht="12">
      <c r="A253" s="14"/>
      <c r="B253" s="243"/>
      <c r="C253" s="244"/>
      <c r="D253" s="234" t="s">
        <v>144</v>
      </c>
      <c r="E253" s="245" t="s">
        <v>1</v>
      </c>
      <c r="F253" s="246" t="s">
        <v>272</v>
      </c>
      <c r="G253" s="244"/>
      <c r="H253" s="247">
        <v>55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144</v>
      </c>
      <c r="AU253" s="253" t="s">
        <v>88</v>
      </c>
      <c r="AV253" s="14" t="s">
        <v>88</v>
      </c>
      <c r="AW253" s="14" t="s">
        <v>33</v>
      </c>
      <c r="AX253" s="14" t="s">
        <v>86</v>
      </c>
      <c r="AY253" s="253" t="s">
        <v>135</v>
      </c>
    </row>
    <row r="254" spans="1:65" s="2" customFormat="1" ht="14.4" customHeight="1">
      <c r="A254" s="39"/>
      <c r="B254" s="40"/>
      <c r="C254" s="265" t="s">
        <v>299</v>
      </c>
      <c r="D254" s="265" t="s">
        <v>190</v>
      </c>
      <c r="E254" s="266" t="s">
        <v>300</v>
      </c>
      <c r="F254" s="267" t="s">
        <v>301</v>
      </c>
      <c r="G254" s="268" t="s">
        <v>302</v>
      </c>
      <c r="H254" s="269">
        <v>2</v>
      </c>
      <c r="I254" s="270"/>
      <c r="J254" s="271">
        <f>ROUND(I254*H254,2)</f>
        <v>0</v>
      </c>
      <c r="K254" s="267" t="s">
        <v>141</v>
      </c>
      <c r="L254" s="272"/>
      <c r="M254" s="273" t="s">
        <v>1</v>
      </c>
      <c r="N254" s="274" t="s">
        <v>43</v>
      </c>
      <c r="O254" s="92"/>
      <c r="P254" s="228">
        <f>O254*H254</f>
        <v>0</v>
      </c>
      <c r="Q254" s="228">
        <v>0.001</v>
      </c>
      <c r="R254" s="228">
        <f>Q254*H254</f>
        <v>0.002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189</v>
      </c>
      <c r="AT254" s="230" t="s">
        <v>190</v>
      </c>
      <c r="AU254" s="230" t="s">
        <v>88</v>
      </c>
      <c r="AY254" s="18" t="s">
        <v>135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86</v>
      </c>
      <c r="BK254" s="231">
        <f>ROUND(I254*H254,2)</f>
        <v>0</v>
      </c>
      <c r="BL254" s="18" t="s">
        <v>142</v>
      </c>
      <c r="BM254" s="230" t="s">
        <v>303</v>
      </c>
    </row>
    <row r="255" spans="1:51" s="13" customFormat="1" ht="12">
      <c r="A255" s="13"/>
      <c r="B255" s="232"/>
      <c r="C255" s="233"/>
      <c r="D255" s="234" t="s">
        <v>144</v>
      </c>
      <c r="E255" s="235" t="s">
        <v>1</v>
      </c>
      <c r="F255" s="236" t="s">
        <v>304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144</v>
      </c>
      <c r="AU255" s="242" t="s">
        <v>88</v>
      </c>
      <c r="AV255" s="13" t="s">
        <v>86</v>
      </c>
      <c r="AW255" s="13" t="s">
        <v>33</v>
      </c>
      <c r="AX255" s="13" t="s">
        <v>78</v>
      </c>
      <c r="AY255" s="242" t="s">
        <v>135</v>
      </c>
    </row>
    <row r="256" spans="1:51" s="13" customFormat="1" ht="12">
      <c r="A256" s="13"/>
      <c r="B256" s="232"/>
      <c r="C256" s="233"/>
      <c r="D256" s="234" t="s">
        <v>144</v>
      </c>
      <c r="E256" s="235" t="s">
        <v>1</v>
      </c>
      <c r="F256" s="236" t="s">
        <v>305</v>
      </c>
      <c r="G256" s="233"/>
      <c r="H256" s="235" t="s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144</v>
      </c>
      <c r="AU256" s="242" t="s">
        <v>88</v>
      </c>
      <c r="AV256" s="13" t="s">
        <v>86</v>
      </c>
      <c r="AW256" s="13" t="s">
        <v>33</v>
      </c>
      <c r="AX256" s="13" t="s">
        <v>78</v>
      </c>
      <c r="AY256" s="242" t="s">
        <v>135</v>
      </c>
    </row>
    <row r="257" spans="1:51" s="14" customFormat="1" ht="12">
      <c r="A257" s="14"/>
      <c r="B257" s="243"/>
      <c r="C257" s="244"/>
      <c r="D257" s="234" t="s">
        <v>144</v>
      </c>
      <c r="E257" s="245" t="s">
        <v>1</v>
      </c>
      <c r="F257" s="246" t="s">
        <v>306</v>
      </c>
      <c r="G257" s="244"/>
      <c r="H257" s="247">
        <v>2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144</v>
      </c>
      <c r="AU257" s="253" t="s">
        <v>88</v>
      </c>
      <c r="AV257" s="14" t="s">
        <v>88</v>
      </c>
      <c r="AW257" s="14" t="s">
        <v>33</v>
      </c>
      <c r="AX257" s="14" t="s">
        <v>86</v>
      </c>
      <c r="AY257" s="253" t="s">
        <v>135</v>
      </c>
    </row>
    <row r="258" spans="1:65" s="2" customFormat="1" ht="14.4" customHeight="1">
      <c r="A258" s="39"/>
      <c r="B258" s="40"/>
      <c r="C258" s="219" t="s">
        <v>307</v>
      </c>
      <c r="D258" s="219" t="s">
        <v>137</v>
      </c>
      <c r="E258" s="220" t="s">
        <v>308</v>
      </c>
      <c r="F258" s="221" t="s">
        <v>309</v>
      </c>
      <c r="G258" s="222" t="s">
        <v>140</v>
      </c>
      <c r="H258" s="223">
        <v>1.1</v>
      </c>
      <c r="I258" s="224"/>
      <c r="J258" s="225">
        <f>ROUND(I258*H258,2)</f>
        <v>0</v>
      </c>
      <c r="K258" s="221" t="s">
        <v>141</v>
      </c>
      <c r="L258" s="45"/>
      <c r="M258" s="226" t="s">
        <v>1</v>
      </c>
      <c r="N258" s="227" t="s">
        <v>43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142</v>
      </c>
      <c r="AT258" s="230" t="s">
        <v>137</v>
      </c>
      <c r="AU258" s="230" t="s">
        <v>88</v>
      </c>
      <c r="AY258" s="18" t="s">
        <v>135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86</v>
      </c>
      <c r="BK258" s="231">
        <f>ROUND(I258*H258,2)</f>
        <v>0</v>
      </c>
      <c r="BL258" s="18" t="s">
        <v>142</v>
      </c>
      <c r="BM258" s="230" t="s">
        <v>310</v>
      </c>
    </row>
    <row r="259" spans="1:51" s="13" customFormat="1" ht="12">
      <c r="A259" s="13"/>
      <c r="B259" s="232"/>
      <c r="C259" s="233"/>
      <c r="D259" s="234" t="s">
        <v>144</v>
      </c>
      <c r="E259" s="235" t="s">
        <v>1</v>
      </c>
      <c r="F259" s="236" t="s">
        <v>311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144</v>
      </c>
      <c r="AU259" s="242" t="s">
        <v>88</v>
      </c>
      <c r="AV259" s="13" t="s">
        <v>86</v>
      </c>
      <c r="AW259" s="13" t="s">
        <v>33</v>
      </c>
      <c r="AX259" s="13" t="s">
        <v>78</v>
      </c>
      <c r="AY259" s="242" t="s">
        <v>135</v>
      </c>
    </row>
    <row r="260" spans="1:51" s="14" customFormat="1" ht="12">
      <c r="A260" s="14"/>
      <c r="B260" s="243"/>
      <c r="C260" s="244"/>
      <c r="D260" s="234" t="s">
        <v>144</v>
      </c>
      <c r="E260" s="245" t="s">
        <v>1</v>
      </c>
      <c r="F260" s="246" t="s">
        <v>312</v>
      </c>
      <c r="G260" s="244"/>
      <c r="H260" s="247">
        <v>1.1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144</v>
      </c>
      <c r="AU260" s="253" t="s">
        <v>88</v>
      </c>
      <c r="AV260" s="14" t="s">
        <v>88</v>
      </c>
      <c r="AW260" s="14" t="s">
        <v>33</v>
      </c>
      <c r="AX260" s="14" t="s">
        <v>86</v>
      </c>
      <c r="AY260" s="253" t="s">
        <v>135</v>
      </c>
    </row>
    <row r="261" spans="1:65" s="2" customFormat="1" ht="14.4" customHeight="1">
      <c r="A261" s="39"/>
      <c r="B261" s="40"/>
      <c r="C261" s="219" t="s">
        <v>313</v>
      </c>
      <c r="D261" s="219" t="s">
        <v>137</v>
      </c>
      <c r="E261" s="220" t="s">
        <v>314</v>
      </c>
      <c r="F261" s="221" t="s">
        <v>315</v>
      </c>
      <c r="G261" s="222" t="s">
        <v>140</v>
      </c>
      <c r="H261" s="223">
        <v>1.1</v>
      </c>
      <c r="I261" s="224"/>
      <c r="J261" s="225">
        <f>ROUND(I261*H261,2)</f>
        <v>0</v>
      </c>
      <c r="K261" s="221" t="s">
        <v>141</v>
      </c>
      <c r="L261" s="45"/>
      <c r="M261" s="226" t="s">
        <v>1</v>
      </c>
      <c r="N261" s="227" t="s">
        <v>43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142</v>
      </c>
      <c r="AT261" s="230" t="s">
        <v>137</v>
      </c>
      <c r="AU261" s="230" t="s">
        <v>88</v>
      </c>
      <c r="AY261" s="18" t="s">
        <v>135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86</v>
      </c>
      <c r="BK261" s="231">
        <f>ROUND(I261*H261,2)</f>
        <v>0</v>
      </c>
      <c r="BL261" s="18" t="s">
        <v>142</v>
      </c>
      <c r="BM261" s="230" t="s">
        <v>316</v>
      </c>
    </row>
    <row r="262" spans="1:65" s="2" customFormat="1" ht="14.4" customHeight="1">
      <c r="A262" s="39"/>
      <c r="B262" s="40"/>
      <c r="C262" s="219" t="s">
        <v>317</v>
      </c>
      <c r="D262" s="219" t="s">
        <v>137</v>
      </c>
      <c r="E262" s="220" t="s">
        <v>318</v>
      </c>
      <c r="F262" s="221" t="s">
        <v>319</v>
      </c>
      <c r="G262" s="222" t="s">
        <v>140</v>
      </c>
      <c r="H262" s="223">
        <v>4.4</v>
      </c>
      <c r="I262" s="224"/>
      <c r="J262" s="225">
        <f>ROUND(I262*H262,2)</f>
        <v>0</v>
      </c>
      <c r="K262" s="221" t="s">
        <v>141</v>
      </c>
      <c r="L262" s="45"/>
      <c r="M262" s="226" t="s">
        <v>1</v>
      </c>
      <c r="N262" s="227" t="s">
        <v>43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142</v>
      </c>
      <c r="AT262" s="230" t="s">
        <v>137</v>
      </c>
      <c r="AU262" s="230" t="s">
        <v>88</v>
      </c>
      <c r="AY262" s="18" t="s">
        <v>135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86</v>
      </c>
      <c r="BK262" s="231">
        <f>ROUND(I262*H262,2)</f>
        <v>0</v>
      </c>
      <c r="BL262" s="18" t="s">
        <v>142</v>
      </c>
      <c r="BM262" s="230" t="s">
        <v>320</v>
      </c>
    </row>
    <row r="263" spans="1:51" s="13" customFormat="1" ht="12">
      <c r="A263" s="13"/>
      <c r="B263" s="232"/>
      <c r="C263" s="233"/>
      <c r="D263" s="234" t="s">
        <v>144</v>
      </c>
      <c r="E263" s="235" t="s">
        <v>1</v>
      </c>
      <c r="F263" s="236" t="s">
        <v>321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144</v>
      </c>
      <c r="AU263" s="242" t="s">
        <v>88</v>
      </c>
      <c r="AV263" s="13" t="s">
        <v>86</v>
      </c>
      <c r="AW263" s="13" t="s">
        <v>33</v>
      </c>
      <c r="AX263" s="13" t="s">
        <v>78</v>
      </c>
      <c r="AY263" s="242" t="s">
        <v>135</v>
      </c>
    </row>
    <row r="264" spans="1:51" s="14" customFormat="1" ht="12">
      <c r="A264" s="14"/>
      <c r="B264" s="243"/>
      <c r="C264" s="244"/>
      <c r="D264" s="234" t="s">
        <v>144</v>
      </c>
      <c r="E264" s="245" t="s">
        <v>1</v>
      </c>
      <c r="F264" s="246" t="s">
        <v>322</v>
      </c>
      <c r="G264" s="244"/>
      <c r="H264" s="247">
        <v>4.4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144</v>
      </c>
      <c r="AU264" s="253" t="s">
        <v>88</v>
      </c>
      <c r="AV264" s="14" t="s">
        <v>88</v>
      </c>
      <c r="AW264" s="14" t="s">
        <v>33</v>
      </c>
      <c r="AX264" s="14" t="s">
        <v>86</v>
      </c>
      <c r="AY264" s="253" t="s">
        <v>135</v>
      </c>
    </row>
    <row r="265" spans="1:65" s="2" customFormat="1" ht="14.4" customHeight="1">
      <c r="A265" s="39"/>
      <c r="B265" s="40"/>
      <c r="C265" s="219" t="s">
        <v>323</v>
      </c>
      <c r="D265" s="219" t="s">
        <v>137</v>
      </c>
      <c r="E265" s="220" t="s">
        <v>324</v>
      </c>
      <c r="F265" s="221" t="s">
        <v>325</v>
      </c>
      <c r="G265" s="222" t="s">
        <v>326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43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142</v>
      </c>
      <c r="AT265" s="230" t="s">
        <v>137</v>
      </c>
      <c r="AU265" s="230" t="s">
        <v>88</v>
      </c>
      <c r="AY265" s="18" t="s">
        <v>135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86</v>
      </c>
      <c r="BK265" s="231">
        <f>ROUND(I265*H265,2)</f>
        <v>0</v>
      </c>
      <c r="BL265" s="18" t="s">
        <v>142</v>
      </c>
      <c r="BM265" s="230" t="s">
        <v>327</v>
      </c>
    </row>
    <row r="266" spans="1:63" s="12" customFormat="1" ht="22.8" customHeight="1">
      <c r="A266" s="12"/>
      <c r="B266" s="203"/>
      <c r="C266" s="204"/>
      <c r="D266" s="205" t="s">
        <v>77</v>
      </c>
      <c r="E266" s="217" t="s">
        <v>224</v>
      </c>
      <c r="F266" s="217" t="s">
        <v>328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SUM(P267:P274)</f>
        <v>0</v>
      </c>
      <c r="Q266" s="211"/>
      <c r="R266" s="212">
        <f>SUM(R267:R274)</f>
        <v>0</v>
      </c>
      <c r="S266" s="211"/>
      <c r="T266" s="213">
        <f>SUM(T267:T274)</f>
        <v>119.3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86</v>
      </c>
      <c r="AT266" s="215" t="s">
        <v>77</v>
      </c>
      <c r="AU266" s="215" t="s">
        <v>86</v>
      </c>
      <c r="AY266" s="214" t="s">
        <v>135</v>
      </c>
      <c r="BK266" s="216">
        <f>SUM(BK267:BK274)</f>
        <v>0</v>
      </c>
    </row>
    <row r="267" spans="1:65" s="2" customFormat="1" ht="14.4" customHeight="1">
      <c r="A267" s="39"/>
      <c r="B267" s="40"/>
      <c r="C267" s="219" t="s">
        <v>329</v>
      </c>
      <c r="D267" s="219" t="s">
        <v>137</v>
      </c>
      <c r="E267" s="220" t="s">
        <v>330</v>
      </c>
      <c r="F267" s="221" t="s">
        <v>331</v>
      </c>
      <c r="G267" s="222" t="s">
        <v>164</v>
      </c>
      <c r="H267" s="223">
        <v>25</v>
      </c>
      <c r="I267" s="224"/>
      <c r="J267" s="225">
        <f>ROUND(I267*H267,2)</f>
        <v>0</v>
      </c>
      <c r="K267" s="221" t="s">
        <v>141</v>
      </c>
      <c r="L267" s="45"/>
      <c r="M267" s="226" t="s">
        <v>1</v>
      </c>
      <c r="N267" s="227" t="s">
        <v>43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0.205</v>
      </c>
      <c r="T267" s="229">
        <f>S267*H267</f>
        <v>5.125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142</v>
      </c>
      <c r="AT267" s="230" t="s">
        <v>137</v>
      </c>
      <c r="AU267" s="230" t="s">
        <v>88</v>
      </c>
      <c r="AY267" s="18" t="s">
        <v>135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86</v>
      </c>
      <c r="BK267" s="231">
        <f>ROUND(I267*H267,2)</f>
        <v>0</v>
      </c>
      <c r="BL267" s="18" t="s">
        <v>142</v>
      </c>
      <c r="BM267" s="230" t="s">
        <v>332</v>
      </c>
    </row>
    <row r="268" spans="1:65" s="2" customFormat="1" ht="14.4" customHeight="1">
      <c r="A268" s="39"/>
      <c r="B268" s="40"/>
      <c r="C268" s="219" t="s">
        <v>333</v>
      </c>
      <c r="D268" s="219" t="s">
        <v>137</v>
      </c>
      <c r="E268" s="220" t="s">
        <v>334</v>
      </c>
      <c r="F268" s="221" t="s">
        <v>335</v>
      </c>
      <c r="G268" s="222" t="s">
        <v>254</v>
      </c>
      <c r="H268" s="223">
        <v>25</v>
      </c>
      <c r="I268" s="224"/>
      <c r="J268" s="225">
        <f>ROUND(I268*H268,2)</f>
        <v>0</v>
      </c>
      <c r="K268" s="221" t="s">
        <v>141</v>
      </c>
      <c r="L268" s="45"/>
      <c r="M268" s="226" t="s">
        <v>1</v>
      </c>
      <c r="N268" s="227" t="s">
        <v>43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0.255</v>
      </c>
      <c r="T268" s="229">
        <f>S268*H268</f>
        <v>6.375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142</v>
      </c>
      <c r="AT268" s="230" t="s">
        <v>137</v>
      </c>
      <c r="AU268" s="230" t="s">
        <v>88</v>
      </c>
      <c r="AY268" s="18" t="s">
        <v>135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86</v>
      </c>
      <c r="BK268" s="231">
        <f>ROUND(I268*H268,2)</f>
        <v>0</v>
      </c>
      <c r="BL268" s="18" t="s">
        <v>142</v>
      </c>
      <c r="BM268" s="230" t="s">
        <v>336</v>
      </c>
    </row>
    <row r="269" spans="1:51" s="13" customFormat="1" ht="12">
      <c r="A269" s="13"/>
      <c r="B269" s="232"/>
      <c r="C269" s="233"/>
      <c r="D269" s="234" t="s">
        <v>144</v>
      </c>
      <c r="E269" s="235" t="s">
        <v>1</v>
      </c>
      <c r="F269" s="236" t="s">
        <v>337</v>
      </c>
      <c r="G269" s="233"/>
      <c r="H269" s="235" t="s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144</v>
      </c>
      <c r="AU269" s="242" t="s">
        <v>88</v>
      </c>
      <c r="AV269" s="13" t="s">
        <v>86</v>
      </c>
      <c r="AW269" s="13" t="s">
        <v>33</v>
      </c>
      <c r="AX269" s="13" t="s">
        <v>78</v>
      </c>
      <c r="AY269" s="242" t="s">
        <v>135</v>
      </c>
    </row>
    <row r="270" spans="1:51" s="13" customFormat="1" ht="12">
      <c r="A270" s="13"/>
      <c r="B270" s="232"/>
      <c r="C270" s="233"/>
      <c r="D270" s="234" t="s">
        <v>144</v>
      </c>
      <c r="E270" s="235" t="s">
        <v>1</v>
      </c>
      <c r="F270" s="236" t="s">
        <v>147</v>
      </c>
      <c r="G270" s="233"/>
      <c r="H270" s="235" t="s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144</v>
      </c>
      <c r="AU270" s="242" t="s">
        <v>88</v>
      </c>
      <c r="AV270" s="13" t="s">
        <v>86</v>
      </c>
      <c r="AW270" s="13" t="s">
        <v>33</v>
      </c>
      <c r="AX270" s="13" t="s">
        <v>78</v>
      </c>
      <c r="AY270" s="242" t="s">
        <v>135</v>
      </c>
    </row>
    <row r="271" spans="1:51" s="14" customFormat="1" ht="12">
      <c r="A271" s="14"/>
      <c r="B271" s="243"/>
      <c r="C271" s="244"/>
      <c r="D271" s="234" t="s">
        <v>144</v>
      </c>
      <c r="E271" s="245" t="s">
        <v>1</v>
      </c>
      <c r="F271" s="246" t="s">
        <v>338</v>
      </c>
      <c r="G271" s="244"/>
      <c r="H271" s="247">
        <v>25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144</v>
      </c>
      <c r="AU271" s="253" t="s">
        <v>88</v>
      </c>
      <c r="AV271" s="14" t="s">
        <v>88</v>
      </c>
      <c r="AW271" s="14" t="s">
        <v>33</v>
      </c>
      <c r="AX271" s="14" t="s">
        <v>86</v>
      </c>
      <c r="AY271" s="253" t="s">
        <v>135</v>
      </c>
    </row>
    <row r="272" spans="1:65" s="2" customFormat="1" ht="14.4" customHeight="1">
      <c r="A272" s="39"/>
      <c r="B272" s="40"/>
      <c r="C272" s="219" t="s">
        <v>339</v>
      </c>
      <c r="D272" s="219" t="s">
        <v>137</v>
      </c>
      <c r="E272" s="220" t="s">
        <v>340</v>
      </c>
      <c r="F272" s="221" t="s">
        <v>341</v>
      </c>
      <c r="G272" s="222" t="s">
        <v>254</v>
      </c>
      <c r="H272" s="223">
        <v>490</v>
      </c>
      <c r="I272" s="224"/>
      <c r="J272" s="225">
        <f>ROUND(I272*H272,2)</f>
        <v>0</v>
      </c>
      <c r="K272" s="221" t="s">
        <v>141</v>
      </c>
      <c r="L272" s="45"/>
      <c r="M272" s="226" t="s">
        <v>1</v>
      </c>
      <c r="N272" s="227" t="s">
        <v>43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0.22</v>
      </c>
      <c r="T272" s="229">
        <f>S272*H272</f>
        <v>107.8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142</v>
      </c>
      <c r="AT272" s="230" t="s">
        <v>137</v>
      </c>
      <c r="AU272" s="230" t="s">
        <v>88</v>
      </c>
      <c r="AY272" s="18" t="s">
        <v>135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86</v>
      </c>
      <c r="BK272" s="231">
        <f>ROUND(I272*H272,2)</f>
        <v>0</v>
      </c>
      <c r="BL272" s="18" t="s">
        <v>142</v>
      </c>
      <c r="BM272" s="230" t="s">
        <v>342</v>
      </c>
    </row>
    <row r="273" spans="1:51" s="13" customFormat="1" ht="12">
      <c r="A273" s="13"/>
      <c r="B273" s="232"/>
      <c r="C273" s="233"/>
      <c r="D273" s="234" t="s">
        <v>144</v>
      </c>
      <c r="E273" s="235" t="s">
        <v>1</v>
      </c>
      <c r="F273" s="236" t="s">
        <v>147</v>
      </c>
      <c r="G273" s="233"/>
      <c r="H273" s="235" t="s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144</v>
      </c>
      <c r="AU273" s="242" t="s">
        <v>88</v>
      </c>
      <c r="AV273" s="13" t="s">
        <v>86</v>
      </c>
      <c r="AW273" s="13" t="s">
        <v>33</v>
      </c>
      <c r="AX273" s="13" t="s">
        <v>78</v>
      </c>
      <c r="AY273" s="242" t="s">
        <v>135</v>
      </c>
    </row>
    <row r="274" spans="1:51" s="14" customFormat="1" ht="12">
      <c r="A274" s="14"/>
      <c r="B274" s="243"/>
      <c r="C274" s="244"/>
      <c r="D274" s="234" t="s">
        <v>144</v>
      </c>
      <c r="E274" s="245" t="s">
        <v>1</v>
      </c>
      <c r="F274" s="246" t="s">
        <v>343</v>
      </c>
      <c r="G274" s="244"/>
      <c r="H274" s="247">
        <v>490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144</v>
      </c>
      <c r="AU274" s="253" t="s">
        <v>88</v>
      </c>
      <c r="AV274" s="14" t="s">
        <v>88</v>
      </c>
      <c r="AW274" s="14" t="s">
        <v>33</v>
      </c>
      <c r="AX274" s="14" t="s">
        <v>86</v>
      </c>
      <c r="AY274" s="253" t="s">
        <v>135</v>
      </c>
    </row>
    <row r="275" spans="1:63" s="12" customFormat="1" ht="22.8" customHeight="1">
      <c r="A275" s="12"/>
      <c r="B275" s="203"/>
      <c r="C275" s="204"/>
      <c r="D275" s="205" t="s">
        <v>77</v>
      </c>
      <c r="E275" s="217" t="s">
        <v>88</v>
      </c>
      <c r="F275" s="217" t="s">
        <v>344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SUM(P276:P295)</f>
        <v>0</v>
      </c>
      <c r="Q275" s="211"/>
      <c r="R275" s="212">
        <f>SUM(R276:R295)</f>
        <v>0.31464000000000003</v>
      </c>
      <c r="S275" s="211"/>
      <c r="T275" s="213">
        <f>SUM(T276:T295)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86</v>
      </c>
      <c r="AT275" s="215" t="s">
        <v>77</v>
      </c>
      <c r="AU275" s="215" t="s">
        <v>86</v>
      </c>
      <c r="AY275" s="214" t="s">
        <v>135</v>
      </c>
      <c r="BK275" s="216">
        <f>SUM(BK276:BK295)</f>
        <v>0</v>
      </c>
    </row>
    <row r="276" spans="1:65" s="2" customFormat="1" ht="14.4" customHeight="1">
      <c r="A276" s="39"/>
      <c r="B276" s="40"/>
      <c r="C276" s="219" t="s">
        <v>345</v>
      </c>
      <c r="D276" s="219" t="s">
        <v>137</v>
      </c>
      <c r="E276" s="220" t="s">
        <v>346</v>
      </c>
      <c r="F276" s="221" t="s">
        <v>347</v>
      </c>
      <c r="G276" s="222" t="s">
        <v>140</v>
      </c>
      <c r="H276" s="223">
        <v>2</v>
      </c>
      <c r="I276" s="224"/>
      <c r="J276" s="225">
        <f>ROUND(I276*H276,2)</f>
        <v>0</v>
      </c>
      <c r="K276" s="221" t="s">
        <v>141</v>
      </c>
      <c r="L276" s="45"/>
      <c r="M276" s="226" t="s">
        <v>1</v>
      </c>
      <c r="N276" s="227" t="s">
        <v>43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142</v>
      </c>
      <c r="AT276" s="230" t="s">
        <v>137</v>
      </c>
      <c r="AU276" s="230" t="s">
        <v>88</v>
      </c>
      <c r="AY276" s="18" t="s">
        <v>135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86</v>
      </c>
      <c r="BK276" s="231">
        <f>ROUND(I276*H276,2)</f>
        <v>0</v>
      </c>
      <c r="BL276" s="18" t="s">
        <v>142</v>
      </c>
      <c r="BM276" s="230" t="s">
        <v>348</v>
      </c>
    </row>
    <row r="277" spans="1:51" s="13" customFormat="1" ht="12">
      <c r="A277" s="13"/>
      <c r="B277" s="232"/>
      <c r="C277" s="233"/>
      <c r="D277" s="234" t="s">
        <v>144</v>
      </c>
      <c r="E277" s="235" t="s">
        <v>1</v>
      </c>
      <c r="F277" s="236" t="s">
        <v>349</v>
      </c>
      <c r="G277" s="233"/>
      <c r="H277" s="235" t="s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144</v>
      </c>
      <c r="AU277" s="242" t="s">
        <v>88</v>
      </c>
      <c r="AV277" s="13" t="s">
        <v>86</v>
      </c>
      <c r="AW277" s="13" t="s">
        <v>33</v>
      </c>
      <c r="AX277" s="13" t="s">
        <v>78</v>
      </c>
      <c r="AY277" s="242" t="s">
        <v>135</v>
      </c>
    </row>
    <row r="278" spans="1:51" s="13" customFormat="1" ht="12">
      <c r="A278" s="13"/>
      <c r="B278" s="232"/>
      <c r="C278" s="233"/>
      <c r="D278" s="234" t="s">
        <v>144</v>
      </c>
      <c r="E278" s="235" t="s">
        <v>1</v>
      </c>
      <c r="F278" s="236" t="s">
        <v>350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144</v>
      </c>
      <c r="AU278" s="242" t="s">
        <v>88</v>
      </c>
      <c r="AV278" s="13" t="s">
        <v>86</v>
      </c>
      <c r="AW278" s="13" t="s">
        <v>33</v>
      </c>
      <c r="AX278" s="13" t="s">
        <v>78</v>
      </c>
      <c r="AY278" s="242" t="s">
        <v>135</v>
      </c>
    </row>
    <row r="279" spans="1:51" s="14" customFormat="1" ht="12">
      <c r="A279" s="14"/>
      <c r="B279" s="243"/>
      <c r="C279" s="244"/>
      <c r="D279" s="234" t="s">
        <v>144</v>
      </c>
      <c r="E279" s="245" t="s">
        <v>1</v>
      </c>
      <c r="F279" s="246" t="s">
        <v>351</v>
      </c>
      <c r="G279" s="244"/>
      <c r="H279" s="247">
        <v>1.05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144</v>
      </c>
      <c r="AU279" s="253" t="s">
        <v>88</v>
      </c>
      <c r="AV279" s="14" t="s">
        <v>88</v>
      </c>
      <c r="AW279" s="14" t="s">
        <v>33</v>
      </c>
      <c r="AX279" s="14" t="s">
        <v>78</v>
      </c>
      <c r="AY279" s="253" t="s">
        <v>135</v>
      </c>
    </row>
    <row r="280" spans="1:51" s="13" customFormat="1" ht="12">
      <c r="A280" s="13"/>
      <c r="B280" s="232"/>
      <c r="C280" s="233"/>
      <c r="D280" s="234" t="s">
        <v>144</v>
      </c>
      <c r="E280" s="235" t="s">
        <v>1</v>
      </c>
      <c r="F280" s="236" t="s">
        <v>352</v>
      </c>
      <c r="G280" s="233"/>
      <c r="H280" s="235" t="s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144</v>
      </c>
      <c r="AU280" s="242" t="s">
        <v>88</v>
      </c>
      <c r="AV280" s="13" t="s">
        <v>86</v>
      </c>
      <c r="AW280" s="13" t="s">
        <v>33</v>
      </c>
      <c r="AX280" s="13" t="s">
        <v>78</v>
      </c>
      <c r="AY280" s="242" t="s">
        <v>135</v>
      </c>
    </row>
    <row r="281" spans="1:51" s="14" customFormat="1" ht="12">
      <c r="A281" s="14"/>
      <c r="B281" s="243"/>
      <c r="C281" s="244"/>
      <c r="D281" s="234" t="s">
        <v>144</v>
      </c>
      <c r="E281" s="245" t="s">
        <v>1</v>
      </c>
      <c r="F281" s="246" t="s">
        <v>353</v>
      </c>
      <c r="G281" s="244"/>
      <c r="H281" s="247">
        <v>0.788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144</v>
      </c>
      <c r="AU281" s="253" t="s">
        <v>88</v>
      </c>
      <c r="AV281" s="14" t="s">
        <v>88</v>
      </c>
      <c r="AW281" s="14" t="s">
        <v>33</v>
      </c>
      <c r="AX281" s="14" t="s">
        <v>78</v>
      </c>
      <c r="AY281" s="253" t="s">
        <v>135</v>
      </c>
    </row>
    <row r="282" spans="1:51" s="14" customFormat="1" ht="12">
      <c r="A282" s="14"/>
      <c r="B282" s="243"/>
      <c r="C282" s="244"/>
      <c r="D282" s="234" t="s">
        <v>144</v>
      </c>
      <c r="E282" s="245" t="s">
        <v>1</v>
      </c>
      <c r="F282" s="246" t="s">
        <v>354</v>
      </c>
      <c r="G282" s="244"/>
      <c r="H282" s="247">
        <v>0.162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144</v>
      </c>
      <c r="AU282" s="253" t="s">
        <v>88</v>
      </c>
      <c r="AV282" s="14" t="s">
        <v>88</v>
      </c>
      <c r="AW282" s="14" t="s">
        <v>33</v>
      </c>
      <c r="AX282" s="14" t="s">
        <v>78</v>
      </c>
      <c r="AY282" s="253" t="s">
        <v>135</v>
      </c>
    </row>
    <row r="283" spans="1:51" s="15" customFormat="1" ht="12">
      <c r="A283" s="15"/>
      <c r="B283" s="254"/>
      <c r="C283" s="255"/>
      <c r="D283" s="234" t="s">
        <v>144</v>
      </c>
      <c r="E283" s="256" t="s">
        <v>1</v>
      </c>
      <c r="F283" s="257" t="s">
        <v>152</v>
      </c>
      <c r="G283" s="255"/>
      <c r="H283" s="258">
        <v>2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144</v>
      </c>
      <c r="AU283" s="264" t="s">
        <v>88</v>
      </c>
      <c r="AV283" s="15" t="s">
        <v>142</v>
      </c>
      <c r="AW283" s="15" t="s">
        <v>33</v>
      </c>
      <c r="AX283" s="15" t="s">
        <v>86</v>
      </c>
      <c r="AY283" s="264" t="s">
        <v>135</v>
      </c>
    </row>
    <row r="284" spans="1:51" s="13" customFormat="1" ht="12">
      <c r="A284" s="13"/>
      <c r="B284" s="232"/>
      <c r="C284" s="233"/>
      <c r="D284" s="234" t="s">
        <v>144</v>
      </c>
      <c r="E284" s="235" t="s">
        <v>1</v>
      </c>
      <c r="F284" s="236" t="s">
        <v>355</v>
      </c>
      <c r="G284" s="233"/>
      <c r="H284" s="235" t="s">
        <v>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144</v>
      </c>
      <c r="AU284" s="242" t="s">
        <v>88</v>
      </c>
      <c r="AV284" s="13" t="s">
        <v>86</v>
      </c>
      <c r="AW284" s="13" t="s">
        <v>33</v>
      </c>
      <c r="AX284" s="13" t="s">
        <v>78</v>
      </c>
      <c r="AY284" s="242" t="s">
        <v>135</v>
      </c>
    </row>
    <row r="285" spans="1:65" s="2" customFormat="1" ht="14.4" customHeight="1">
      <c r="A285" s="39"/>
      <c r="B285" s="40"/>
      <c r="C285" s="219" t="s">
        <v>356</v>
      </c>
      <c r="D285" s="219" t="s">
        <v>137</v>
      </c>
      <c r="E285" s="220" t="s">
        <v>357</v>
      </c>
      <c r="F285" s="221" t="s">
        <v>358</v>
      </c>
      <c r="G285" s="222" t="s">
        <v>140</v>
      </c>
      <c r="H285" s="223">
        <v>3</v>
      </c>
      <c r="I285" s="224"/>
      <c r="J285" s="225">
        <f>ROUND(I285*H285,2)</f>
        <v>0</v>
      </c>
      <c r="K285" s="221" t="s">
        <v>141</v>
      </c>
      <c r="L285" s="45"/>
      <c r="M285" s="226" t="s">
        <v>1</v>
      </c>
      <c r="N285" s="227" t="s">
        <v>43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142</v>
      </c>
      <c r="AT285" s="230" t="s">
        <v>137</v>
      </c>
      <c r="AU285" s="230" t="s">
        <v>88</v>
      </c>
      <c r="AY285" s="18" t="s">
        <v>135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86</v>
      </c>
      <c r="BK285" s="231">
        <f>ROUND(I285*H285,2)</f>
        <v>0</v>
      </c>
      <c r="BL285" s="18" t="s">
        <v>142</v>
      </c>
      <c r="BM285" s="230" t="s">
        <v>359</v>
      </c>
    </row>
    <row r="286" spans="1:51" s="13" customFormat="1" ht="12">
      <c r="A286" s="13"/>
      <c r="B286" s="232"/>
      <c r="C286" s="233"/>
      <c r="D286" s="234" t="s">
        <v>144</v>
      </c>
      <c r="E286" s="235" t="s">
        <v>1</v>
      </c>
      <c r="F286" s="236" t="s">
        <v>360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144</v>
      </c>
      <c r="AU286" s="242" t="s">
        <v>88</v>
      </c>
      <c r="AV286" s="13" t="s">
        <v>86</v>
      </c>
      <c r="AW286" s="13" t="s">
        <v>33</v>
      </c>
      <c r="AX286" s="13" t="s">
        <v>78</v>
      </c>
      <c r="AY286" s="242" t="s">
        <v>135</v>
      </c>
    </row>
    <row r="287" spans="1:51" s="14" customFormat="1" ht="12">
      <c r="A287" s="14"/>
      <c r="B287" s="243"/>
      <c r="C287" s="244"/>
      <c r="D287" s="234" t="s">
        <v>144</v>
      </c>
      <c r="E287" s="245" t="s">
        <v>1</v>
      </c>
      <c r="F287" s="246" t="s">
        <v>361</v>
      </c>
      <c r="G287" s="244"/>
      <c r="H287" s="247">
        <v>2.638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144</v>
      </c>
      <c r="AU287" s="253" t="s">
        <v>88</v>
      </c>
      <c r="AV287" s="14" t="s">
        <v>88</v>
      </c>
      <c r="AW287" s="14" t="s">
        <v>33</v>
      </c>
      <c r="AX287" s="14" t="s">
        <v>78</v>
      </c>
      <c r="AY287" s="253" t="s">
        <v>135</v>
      </c>
    </row>
    <row r="288" spans="1:51" s="14" customFormat="1" ht="12">
      <c r="A288" s="14"/>
      <c r="B288" s="243"/>
      <c r="C288" s="244"/>
      <c r="D288" s="234" t="s">
        <v>144</v>
      </c>
      <c r="E288" s="245" t="s">
        <v>1</v>
      </c>
      <c r="F288" s="246" t="s">
        <v>362</v>
      </c>
      <c r="G288" s="244"/>
      <c r="H288" s="247">
        <v>0.362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144</v>
      </c>
      <c r="AU288" s="253" t="s">
        <v>88</v>
      </c>
      <c r="AV288" s="14" t="s">
        <v>88</v>
      </c>
      <c r="AW288" s="14" t="s">
        <v>33</v>
      </c>
      <c r="AX288" s="14" t="s">
        <v>78</v>
      </c>
      <c r="AY288" s="253" t="s">
        <v>135</v>
      </c>
    </row>
    <row r="289" spans="1:51" s="15" customFormat="1" ht="12">
      <c r="A289" s="15"/>
      <c r="B289" s="254"/>
      <c r="C289" s="255"/>
      <c r="D289" s="234" t="s">
        <v>144</v>
      </c>
      <c r="E289" s="256" t="s">
        <v>1</v>
      </c>
      <c r="F289" s="257" t="s">
        <v>152</v>
      </c>
      <c r="G289" s="255"/>
      <c r="H289" s="258">
        <v>3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4" t="s">
        <v>144</v>
      </c>
      <c r="AU289" s="264" t="s">
        <v>88</v>
      </c>
      <c r="AV289" s="15" t="s">
        <v>142</v>
      </c>
      <c r="AW289" s="15" t="s">
        <v>33</v>
      </c>
      <c r="AX289" s="15" t="s">
        <v>86</v>
      </c>
      <c r="AY289" s="264" t="s">
        <v>135</v>
      </c>
    </row>
    <row r="290" spans="1:65" s="2" customFormat="1" ht="14.4" customHeight="1">
      <c r="A290" s="39"/>
      <c r="B290" s="40"/>
      <c r="C290" s="219" t="s">
        <v>363</v>
      </c>
      <c r="D290" s="219" t="s">
        <v>137</v>
      </c>
      <c r="E290" s="220" t="s">
        <v>364</v>
      </c>
      <c r="F290" s="221" t="s">
        <v>365</v>
      </c>
      <c r="G290" s="222" t="s">
        <v>164</v>
      </c>
      <c r="H290" s="223">
        <v>21</v>
      </c>
      <c r="I290" s="224"/>
      <c r="J290" s="225">
        <f>ROUND(I290*H290,2)</f>
        <v>0</v>
      </c>
      <c r="K290" s="221" t="s">
        <v>1</v>
      </c>
      <c r="L290" s="45"/>
      <c r="M290" s="226" t="s">
        <v>1</v>
      </c>
      <c r="N290" s="227" t="s">
        <v>43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142</v>
      </c>
      <c r="AT290" s="230" t="s">
        <v>137</v>
      </c>
      <c r="AU290" s="230" t="s">
        <v>88</v>
      </c>
      <c r="AY290" s="18" t="s">
        <v>135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86</v>
      </c>
      <c r="BK290" s="231">
        <f>ROUND(I290*H290,2)</f>
        <v>0</v>
      </c>
      <c r="BL290" s="18" t="s">
        <v>142</v>
      </c>
      <c r="BM290" s="230" t="s">
        <v>366</v>
      </c>
    </row>
    <row r="291" spans="1:51" s="13" customFormat="1" ht="12">
      <c r="A291" s="13"/>
      <c r="B291" s="232"/>
      <c r="C291" s="233"/>
      <c r="D291" s="234" t="s">
        <v>144</v>
      </c>
      <c r="E291" s="235" t="s">
        <v>1</v>
      </c>
      <c r="F291" s="236" t="s">
        <v>367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144</v>
      </c>
      <c r="AU291" s="242" t="s">
        <v>88</v>
      </c>
      <c r="AV291" s="13" t="s">
        <v>86</v>
      </c>
      <c r="AW291" s="13" t="s">
        <v>33</v>
      </c>
      <c r="AX291" s="13" t="s">
        <v>78</v>
      </c>
      <c r="AY291" s="242" t="s">
        <v>135</v>
      </c>
    </row>
    <row r="292" spans="1:51" s="14" customFormat="1" ht="12">
      <c r="A292" s="14"/>
      <c r="B292" s="243"/>
      <c r="C292" s="244"/>
      <c r="D292" s="234" t="s">
        <v>144</v>
      </c>
      <c r="E292" s="245" t="s">
        <v>1</v>
      </c>
      <c r="F292" s="246" t="s">
        <v>368</v>
      </c>
      <c r="G292" s="244"/>
      <c r="H292" s="247">
        <v>21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144</v>
      </c>
      <c r="AU292" s="253" t="s">
        <v>88</v>
      </c>
      <c r="AV292" s="14" t="s">
        <v>88</v>
      </c>
      <c r="AW292" s="14" t="s">
        <v>33</v>
      </c>
      <c r="AX292" s="14" t="s">
        <v>86</v>
      </c>
      <c r="AY292" s="253" t="s">
        <v>135</v>
      </c>
    </row>
    <row r="293" spans="1:65" s="2" customFormat="1" ht="14.4" customHeight="1">
      <c r="A293" s="39"/>
      <c r="B293" s="40"/>
      <c r="C293" s="265" t="s">
        <v>369</v>
      </c>
      <c r="D293" s="265" t="s">
        <v>190</v>
      </c>
      <c r="E293" s="266" t="s">
        <v>370</v>
      </c>
      <c r="F293" s="267" t="s">
        <v>371</v>
      </c>
      <c r="G293" s="268" t="s">
        <v>164</v>
      </c>
      <c r="H293" s="269">
        <v>24</v>
      </c>
      <c r="I293" s="270"/>
      <c r="J293" s="271">
        <f>ROUND(I293*H293,2)</f>
        <v>0</v>
      </c>
      <c r="K293" s="267" t="s">
        <v>1</v>
      </c>
      <c r="L293" s="272"/>
      <c r="M293" s="273" t="s">
        <v>1</v>
      </c>
      <c r="N293" s="274" t="s">
        <v>43</v>
      </c>
      <c r="O293" s="92"/>
      <c r="P293" s="228">
        <f>O293*H293</f>
        <v>0</v>
      </c>
      <c r="Q293" s="228">
        <v>0.01311</v>
      </c>
      <c r="R293" s="228">
        <f>Q293*H293</f>
        <v>0.31464000000000003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189</v>
      </c>
      <c r="AT293" s="230" t="s">
        <v>190</v>
      </c>
      <c r="AU293" s="230" t="s">
        <v>88</v>
      </c>
      <c r="AY293" s="18" t="s">
        <v>135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86</v>
      </c>
      <c r="BK293" s="231">
        <f>ROUND(I293*H293,2)</f>
        <v>0</v>
      </c>
      <c r="BL293" s="18" t="s">
        <v>142</v>
      </c>
      <c r="BM293" s="230" t="s">
        <v>372</v>
      </c>
    </row>
    <row r="294" spans="1:51" s="13" customFormat="1" ht="12">
      <c r="A294" s="13"/>
      <c r="B294" s="232"/>
      <c r="C294" s="233"/>
      <c r="D294" s="234" t="s">
        <v>144</v>
      </c>
      <c r="E294" s="235" t="s">
        <v>1</v>
      </c>
      <c r="F294" s="236" t="s">
        <v>373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144</v>
      </c>
      <c r="AU294" s="242" t="s">
        <v>88</v>
      </c>
      <c r="AV294" s="13" t="s">
        <v>86</v>
      </c>
      <c r="AW294" s="13" t="s">
        <v>33</v>
      </c>
      <c r="AX294" s="13" t="s">
        <v>78</v>
      </c>
      <c r="AY294" s="242" t="s">
        <v>135</v>
      </c>
    </row>
    <row r="295" spans="1:51" s="14" customFormat="1" ht="12">
      <c r="A295" s="14"/>
      <c r="B295" s="243"/>
      <c r="C295" s="244"/>
      <c r="D295" s="234" t="s">
        <v>144</v>
      </c>
      <c r="E295" s="245" t="s">
        <v>1</v>
      </c>
      <c r="F295" s="246" t="s">
        <v>374</v>
      </c>
      <c r="G295" s="244"/>
      <c r="H295" s="247">
        <v>24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144</v>
      </c>
      <c r="AU295" s="253" t="s">
        <v>88</v>
      </c>
      <c r="AV295" s="14" t="s">
        <v>88</v>
      </c>
      <c r="AW295" s="14" t="s">
        <v>33</v>
      </c>
      <c r="AX295" s="14" t="s">
        <v>86</v>
      </c>
      <c r="AY295" s="253" t="s">
        <v>135</v>
      </c>
    </row>
    <row r="296" spans="1:63" s="12" customFormat="1" ht="22.8" customHeight="1">
      <c r="A296" s="12"/>
      <c r="B296" s="203"/>
      <c r="C296" s="204"/>
      <c r="D296" s="205" t="s">
        <v>77</v>
      </c>
      <c r="E296" s="217" t="s">
        <v>156</v>
      </c>
      <c r="F296" s="217" t="s">
        <v>375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SUM(P297:P339)</f>
        <v>0</v>
      </c>
      <c r="Q296" s="211"/>
      <c r="R296" s="212">
        <f>SUM(R297:R339)</f>
        <v>5.54631</v>
      </c>
      <c r="S296" s="211"/>
      <c r="T296" s="213">
        <f>SUM(T297:T339)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86</v>
      </c>
      <c r="AT296" s="215" t="s">
        <v>77</v>
      </c>
      <c r="AU296" s="215" t="s">
        <v>86</v>
      </c>
      <c r="AY296" s="214" t="s">
        <v>135</v>
      </c>
      <c r="BK296" s="216">
        <f>SUM(BK297:BK339)</f>
        <v>0</v>
      </c>
    </row>
    <row r="297" spans="1:65" s="2" customFormat="1" ht="14.4" customHeight="1">
      <c r="A297" s="39"/>
      <c r="B297" s="40"/>
      <c r="C297" s="219" t="s">
        <v>376</v>
      </c>
      <c r="D297" s="219" t="s">
        <v>137</v>
      </c>
      <c r="E297" s="220" t="s">
        <v>377</v>
      </c>
      <c r="F297" s="221" t="s">
        <v>378</v>
      </c>
      <c r="G297" s="222" t="s">
        <v>164</v>
      </c>
      <c r="H297" s="223">
        <v>50</v>
      </c>
      <c r="I297" s="224"/>
      <c r="J297" s="225">
        <f>ROUND(I297*H297,2)</f>
        <v>0</v>
      </c>
      <c r="K297" s="221" t="s">
        <v>141</v>
      </c>
      <c r="L297" s="45"/>
      <c r="M297" s="226" t="s">
        <v>1</v>
      </c>
      <c r="N297" s="227" t="s">
        <v>43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142</v>
      </c>
      <c r="AT297" s="230" t="s">
        <v>137</v>
      </c>
      <c r="AU297" s="230" t="s">
        <v>88</v>
      </c>
      <c r="AY297" s="18" t="s">
        <v>135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86</v>
      </c>
      <c r="BK297" s="231">
        <f>ROUND(I297*H297,2)</f>
        <v>0</v>
      </c>
      <c r="BL297" s="18" t="s">
        <v>142</v>
      </c>
      <c r="BM297" s="230" t="s">
        <v>379</v>
      </c>
    </row>
    <row r="298" spans="1:65" s="2" customFormat="1" ht="14.4" customHeight="1">
      <c r="A298" s="39"/>
      <c r="B298" s="40"/>
      <c r="C298" s="265" t="s">
        <v>380</v>
      </c>
      <c r="D298" s="265" t="s">
        <v>190</v>
      </c>
      <c r="E298" s="266" t="s">
        <v>381</v>
      </c>
      <c r="F298" s="267" t="s">
        <v>382</v>
      </c>
      <c r="G298" s="268" t="s">
        <v>164</v>
      </c>
      <c r="H298" s="269">
        <v>53</v>
      </c>
      <c r="I298" s="270"/>
      <c r="J298" s="271">
        <f>ROUND(I298*H298,2)</f>
        <v>0</v>
      </c>
      <c r="K298" s="267" t="s">
        <v>1</v>
      </c>
      <c r="L298" s="272"/>
      <c r="M298" s="273" t="s">
        <v>1</v>
      </c>
      <c r="N298" s="274" t="s">
        <v>43</v>
      </c>
      <c r="O298" s="92"/>
      <c r="P298" s="228">
        <f>O298*H298</f>
        <v>0</v>
      </c>
      <c r="Q298" s="228">
        <v>0.0015</v>
      </c>
      <c r="R298" s="228">
        <f>Q298*H298</f>
        <v>0.0795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189</v>
      </c>
      <c r="AT298" s="230" t="s">
        <v>190</v>
      </c>
      <c r="AU298" s="230" t="s">
        <v>88</v>
      </c>
      <c r="AY298" s="18" t="s">
        <v>135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86</v>
      </c>
      <c r="BK298" s="231">
        <f>ROUND(I298*H298,2)</f>
        <v>0</v>
      </c>
      <c r="BL298" s="18" t="s">
        <v>142</v>
      </c>
      <c r="BM298" s="230" t="s">
        <v>383</v>
      </c>
    </row>
    <row r="299" spans="1:51" s="13" customFormat="1" ht="12">
      <c r="A299" s="13"/>
      <c r="B299" s="232"/>
      <c r="C299" s="233"/>
      <c r="D299" s="234" t="s">
        <v>144</v>
      </c>
      <c r="E299" s="235" t="s">
        <v>1</v>
      </c>
      <c r="F299" s="236" t="s">
        <v>384</v>
      </c>
      <c r="G299" s="233"/>
      <c r="H299" s="235" t="s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144</v>
      </c>
      <c r="AU299" s="242" t="s">
        <v>88</v>
      </c>
      <c r="AV299" s="13" t="s">
        <v>86</v>
      </c>
      <c r="AW299" s="13" t="s">
        <v>33</v>
      </c>
      <c r="AX299" s="13" t="s">
        <v>78</v>
      </c>
      <c r="AY299" s="242" t="s">
        <v>135</v>
      </c>
    </row>
    <row r="300" spans="1:51" s="14" customFormat="1" ht="12">
      <c r="A300" s="14"/>
      <c r="B300" s="243"/>
      <c r="C300" s="244"/>
      <c r="D300" s="234" t="s">
        <v>144</v>
      </c>
      <c r="E300" s="245" t="s">
        <v>1</v>
      </c>
      <c r="F300" s="246" t="s">
        <v>385</v>
      </c>
      <c r="G300" s="244"/>
      <c r="H300" s="247">
        <v>53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144</v>
      </c>
      <c r="AU300" s="253" t="s">
        <v>88</v>
      </c>
      <c r="AV300" s="14" t="s">
        <v>88</v>
      </c>
      <c r="AW300" s="14" t="s">
        <v>33</v>
      </c>
      <c r="AX300" s="14" t="s">
        <v>86</v>
      </c>
      <c r="AY300" s="253" t="s">
        <v>135</v>
      </c>
    </row>
    <row r="301" spans="1:65" s="2" customFormat="1" ht="14.4" customHeight="1">
      <c r="A301" s="39"/>
      <c r="B301" s="40"/>
      <c r="C301" s="219" t="s">
        <v>386</v>
      </c>
      <c r="D301" s="219" t="s">
        <v>137</v>
      </c>
      <c r="E301" s="220" t="s">
        <v>387</v>
      </c>
      <c r="F301" s="221" t="s">
        <v>388</v>
      </c>
      <c r="G301" s="222" t="s">
        <v>164</v>
      </c>
      <c r="H301" s="223">
        <v>150</v>
      </c>
      <c r="I301" s="224"/>
      <c r="J301" s="225">
        <f>ROUND(I301*H301,2)</f>
        <v>0</v>
      </c>
      <c r="K301" s="221" t="s">
        <v>141</v>
      </c>
      <c r="L301" s="45"/>
      <c r="M301" s="226" t="s">
        <v>1</v>
      </c>
      <c r="N301" s="227" t="s">
        <v>43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142</v>
      </c>
      <c r="AT301" s="230" t="s">
        <v>137</v>
      </c>
      <c r="AU301" s="230" t="s">
        <v>88</v>
      </c>
      <c r="AY301" s="18" t="s">
        <v>135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86</v>
      </c>
      <c r="BK301" s="231">
        <f>ROUND(I301*H301,2)</f>
        <v>0</v>
      </c>
      <c r="BL301" s="18" t="s">
        <v>142</v>
      </c>
      <c r="BM301" s="230" t="s">
        <v>389</v>
      </c>
    </row>
    <row r="302" spans="1:51" s="14" customFormat="1" ht="12">
      <c r="A302" s="14"/>
      <c r="B302" s="243"/>
      <c r="C302" s="244"/>
      <c r="D302" s="234" t="s">
        <v>144</v>
      </c>
      <c r="E302" s="245" t="s">
        <v>1</v>
      </c>
      <c r="F302" s="246" t="s">
        <v>390</v>
      </c>
      <c r="G302" s="244"/>
      <c r="H302" s="247">
        <v>150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144</v>
      </c>
      <c r="AU302" s="253" t="s">
        <v>88</v>
      </c>
      <c r="AV302" s="14" t="s">
        <v>88</v>
      </c>
      <c r="AW302" s="14" t="s">
        <v>33</v>
      </c>
      <c r="AX302" s="14" t="s">
        <v>86</v>
      </c>
      <c r="AY302" s="253" t="s">
        <v>135</v>
      </c>
    </row>
    <row r="303" spans="1:65" s="2" customFormat="1" ht="14.4" customHeight="1">
      <c r="A303" s="39"/>
      <c r="B303" s="40"/>
      <c r="C303" s="265" t="s">
        <v>391</v>
      </c>
      <c r="D303" s="265" t="s">
        <v>190</v>
      </c>
      <c r="E303" s="266" t="s">
        <v>392</v>
      </c>
      <c r="F303" s="267" t="s">
        <v>393</v>
      </c>
      <c r="G303" s="268" t="s">
        <v>164</v>
      </c>
      <c r="H303" s="269">
        <v>153</v>
      </c>
      <c r="I303" s="270"/>
      <c r="J303" s="271">
        <f>ROUND(I303*H303,2)</f>
        <v>0</v>
      </c>
      <c r="K303" s="267" t="s">
        <v>141</v>
      </c>
      <c r="L303" s="272"/>
      <c r="M303" s="273" t="s">
        <v>1</v>
      </c>
      <c r="N303" s="274" t="s">
        <v>43</v>
      </c>
      <c r="O303" s="92"/>
      <c r="P303" s="228">
        <f>O303*H303</f>
        <v>0</v>
      </c>
      <c r="Q303" s="228">
        <v>4E-05</v>
      </c>
      <c r="R303" s="228">
        <f>Q303*H303</f>
        <v>0.0061200000000000004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189</v>
      </c>
      <c r="AT303" s="230" t="s">
        <v>190</v>
      </c>
      <c r="AU303" s="230" t="s">
        <v>88</v>
      </c>
      <c r="AY303" s="18" t="s">
        <v>135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142</v>
      </c>
      <c r="BM303" s="230" t="s">
        <v>394</v>
      </c>
    </row>
    <row r="304" spans="1:51" s="13" customFormat="1" ht="12">
      <c r="A304" s="13"/>
      <c r="B304" s="232"/>
      <c r="C304" s="233"/>
      <c r="D304" s="234" t="s">
        <v>144</v>
      </c>
      <c r="E304" s="235" t="s">
        <v>1</v>
      </c>
      <c r="F304" s="236" t="s">
        <v>395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144</v>
      </c>
      <c r="AU304" s="242" t="s">
        <v>88</v>
      </c>
      <c r="AV304" s="13" t="s">
        <v>86</v>
      </c>
      <c r="AW304" s="13" t="s">
        <v>33</v>
      </c>
      <c r="AX304" s="13" t="s">
        <v>78</v>
      </c>
      <c r="AY304" s="242" t="s">
        <v>135</v>
      </c>
    </row>
    <row r="305" spans="1:51" s="14" customFormat="1" ht="12">
      <c r="A305" s="14"/>
      <c r="B305" s="243"/>
      <c r="C305" s="244"/>
      <c r="D305" s="234" t="s">
        <v>144</v>
      </c>
      <c r="E305" s="245" t="s">
        <v>1</v>
      </c>
      <c r="F305" s="246" t="s">
        <v>396</v>
      </c>
      <c r="G305" s="244"/>
      <c r="H305" s="247">
        <v>153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144</v>
      </c>
      <c r="AU305" s="253" t="s">
        <v>88</v>
      </c>
      <c r="AV305" s="14" t="s">
        <v>88</v>
      </c>
      <c r="AW305" s="14" t="s">
        <v>33</v>
      </c>
      <c r="AX305" s="14" t="s">
        <v>86</v>
      </c>
      <c r="AY305" s="253" t="s">
        <v>135</v>
      </c>
    </row>
    <row r="306" spans="1:65" s="2" customFormat="1" ht="14.4" customHeight="1">
      <c r="A306" s="39"/>
      <c r="B306" s="40"/>
      <c r="C306" s="219" t="s">
        <v>397</v>
      </c>
      <c r="D306" s="219" t="s">
        <v>137</v>
      </c>
      <c r="E306" s="220" t="s">
        <v>398</v>
      </c>
      <c r="F306" s="221" t="s">
        <v>399</v>
      </c>
      <c r="G306" s="222" t="s">
        <v>326</v>
      </c>
      <c r="H306" s="223">
        <v>20</v>
      </c>
      <c r="I306" s="224"/>
      <c r="J306" s="225">
        <f>ROUND(I306*H306,2)</f>
        <v>0</v>
      </c>
      <c r="K306" s="221" t="s">
        <v>141</v>
      </c>
      <c r="L306" s="45"/>
      <c r="M306" s="226" t="s">
        <v>1</v>
      </c>
      <c r="N306" s="227" t="s">
        <v>43</v>
      </c>
      <c r="O306" s="92"/>
      <c r="P306" s="228">
        <f>O306*H306</f>
        <v>0</v>
      </c>
      <c r="Q306" s="228">
        <v>0.0004</v>
      </c>
      <c r="R306" s="228">
        <f>Q306*H306</f>
        <v>0.008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142</v>
      </c>
      <c r="AT306" s="230" t="s">
        <v>137</v>
      </c>
      <c r="AU306" s="230" t="s">
        <v>88</v>
      </c>
      <c r="AY306" s="18" t="s">
        <v>135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86</v>
      </c>
      <c r="BK306" s="231">
        <f>ROUND(I306*H306,2)</f>
        <v>0</v>
      </c>
      <c r="BL306" s="18" t="s">
        <v>142</v>
      </c>
      <c r="BM306" s="230" t="s">
        <v>400</v>
      </c>
    </row>
    <row r="307" spans="1:51" s="13" customFormat="1" ht="12">
      <c r="A307" s="13"/>
      <c r="B307" s="232"/>
      <c r="C307" s="233"/>
      <c r="D307" s="234" t="s">
        <v>144</v>
      </c>
      <c r="E307" s="235" t="s">
        <v>1</v>
      </c>
      <c r="F307" s="236" t="s">
        <v>401</v>
      </c>
      <c r="G307" s="233"/>
      <c r="H307" s="235" t="s">
        <v>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144</v>
      </c>
      <c r="AU307" s="242" t="s">
        <v>88</v>
      </c>
      <c r="AV307" s="13" t="s">
        <v>86</v>
      </c>
      <c r="AW307" s="13" t="s">
        <v>33</v>
      </c>
      <c r="AX307" s="13" t="s">
        <v>78</v>
      </c>
      <c r="AY307" s="242" t="s">
        <v>135</v>
      </c>
    </row>
    <row r="308" spans="1:51" s="14" customFormat="1" ht="12">
      <c r="A308" s="14"/>
      <c r="B308" s="243"/>
      <c r="C308" s="244"/>
      <c r="D308" s="234" t="s">
        <v>144</v>
      </c>
      <c r="E308" s="245" t="s">
        <v>1</v>
      </c>
      <c r="F308" s="246" t="s">
        <v>282</v>
      </c>
      <c r="G308" s="244"/>
      <c r="H308" s="247">
        <v>20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144</v>
      </c>
      <c r="AU308" s="253" t="s">
        <v>88</v>
      </c>
      <c r="AV308" s="14" t="s">
        <v>88</v>
      </c>
      <c r="AW308" s="14" t="s">
        <v>33</v>
      </c>
      <c r="AX308" s="14" t="s">
        <v>86</v>
      </c>
      <c r="AY308" s="253" t="s">
        <v>135</v>
      </c>
    </row>
    <row r="309" spans="1:51" s="13" customFormat="1" ht="12">
      <c r="A309" s="13"/>
      <c r="B309" s="232"/>
      <c r="C309" s="233"/>
      <c r="D309" s="234" t="s">
        <v>144</v>
      </c>
      <c r="E309" s="235" t="s">
        <v>1</v>
      </c>
      <c r="F309" s="236" t="s">
        <v>402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144</v>
      </c>
      <c r="AU309" s="242" t="s">
        <v>88</v>
      </c>
      <c r="AV309" s="13" t="s">
        <v>86</v>
      </c>
      <c r="AW309" s="13" t="s">
        <v>33</v>
      </c>
      <c r="AX309" s="13" t="s">
        <v>78</v>
      </c>
      <c r="AY309" s="242" t="s">
        <v>135</v>
      </c>
    </row>
    <row r="310" spans="1:51" s="13" customFormat="1" ht="12">
      <c r="A310" s="13"/>
      <c r="B310" s="232"/>
      <c r="C310" s="233"/>
      <c r="D310" s="234" t="s">
        <v>144</v>
      </c>
      <c r="E310" s="235" t="s">
        <v>1</v>
      </c>
      <c r="F310" s="236" t="s">
        <v>403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144</v>
      </c>
      <c r="AU310" s="242" t="s">
        <v>88</v>
      </c>
      <c r="AV310" s="13" t="s">
        <v>86</v>
      </c>
      <c r="AW310" s="13" t="s">
        <v>33</v>
      </c>
      <c r="AX310" s="13" t="s">
        <v>78</v>
      </c>
      <c r="AY310" s="242" t="s">
        <v>135</v>
      </c>
    </row>
    <row r="311" spans="1:65" s="2" customFormat="1" ht="14.4" customHeight="1">
      <c r="A311" s="39"/>
      <c r="B311" s="40"/>
      <c r="C311" s="265" t="s">
        <v>404</v>
      </c>
      <c r="D311" s="265" t="s">
        <v>190</v>
      </c>
      <c r="E311" s="266" t="s">
        <v>405</v>
      </c>
      <c r="F311" s="267" t="s">
        <v>406</v>
      </c>
      <c r="G311" s="268" t="s">
        <v>326</v>
      </c>
      <c r="H311" s="269">
        <v>2</v>
      </c>
      <c r="I311" s="270"/>
      <c r="J311" s="271">
        <f>ROUND(I311*H311,2)</f>
        <v>0</v>
      </c>
      <c r="K311" s="267" t="s">
        <v>1</v>
      </c>
      <c r="L311" s="272"/>
      <c r="M311" s="273" t="s">
        <v>1</v>
      </c>
      <c r="N311" s="274" t="s">
        <v>43</v>
      </c>
      <c r="O311" s="92"/>
      <c r="P311" s="228">
        <f>O311*H311</f>
        <v>0</v>
      </c>
      <c r="Q311" s="228">
        <v>0.096</v>
      </c>
      <c r="R311" s="228">
        <f>Q311*H311</f>
        <v>0.192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189</v>
      </c>
      <c r="AT311" s="230" t="s">
        <v>190</v>
      </c>
      <c r="AU311" s="230" t="s">
        <v>88</v>
      </c>
      <c r="AY311" s="18" t="s">
        <v>135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86</v>
      </c>
      <c r="BK311" s="231">
        <f>ROUND(I311*H311,2)</f>
        <v>0</v>
      </c>
      <c r="BL311" s="18" t="s">
        <v>142</v>
      </c>
      <c r="BM311" s="230" t="s">
        <v>407</v>
      </c>
    </row>
    <row r="312" spans="1:51" s="13" customFormat="1" ht="12">
      <c r="A312" s="13"/>
      <c r="B312" s="232"/>
      <c r="C312" s="233"/>
      <c r="D312" s="234" t="s">
        <v>144</v>
      </c>
      <c r="E312" s="235" t="s">
        <v>1</v>
      </c>
      <c r="F312" s="236" t="s">
        <v>408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144</v>
      </c>
      <c r="AU312" s="242" t="s">
        <v>88</v>
      </c>
      <c r="AV312" s="13" t="s">
        <v>86</v>
      </c>
      <c r="AW312" s="13" t="s">
        <v>33</v>
      </c>
      <c r="AX312" s="13" t="s">
        <v>78</v>
      </c>
      <c r="AY312" s="242" t="s">
        <v>135</v>
      </c>
    </row>
    <row r="313" spans="1:51" s="14" customFormat="1" ht="12">
      <c r="A313" s="14"/>
      <c r="B313" s="243"/>
      <c r="C313" s="244"/>
      <c r="D313" s="234" t="s">
        <v>144</v>
      </c>
      <c r="E313" s="245" t="s">
        <v>1</v>
      </c>
      <c r="F313" s="246" t="s">
        <v>88</v>
      </c>
      <c r="G313" s="244"/>
      <c r="H313" s="247">
        <v>2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144</v>
      </c>
      <c r="AU313" s="253" t="s">
        <v>88</v>
      </c>
      <c r="AV313" s="14" t="s">
        <v>88</v>
      </c>
      <c r="AW313" s="14" t="s">
        <v>33</v>
      </c>
      <c r="AX313" s="14" t="s">
        <v>86</v>
      </c>
      <c r="AY313" s="253" t="s">
        <v>135</v>
      </c>
    </row>
    <row r="314" spans="1:65" s="2" customFormat="1" ht="14.4" customHeight="1">
      <c r="A314" s="39"/>
      <c r="B314" s="40"/>
      <c r="C314" s="265" t="s">
        <v>409</v>
      </c>
      <c r="D314" s="265" t="s">
        <v>190</v>
      </c>
      <c r="E314" s="266" t="s">
        <v>410</v>
      </c>
      <c r="F314" s="267" t="s">
        <v>411</v>
      </c>
      <c r="G314" s="268" t="s">
        <v>326</v>
      </c>
      <c r="H314" s="269">
        <v>18</v>
      </c>
      <c r="I314" s="270"/>
      <c r="J314" s="271">
        <f>ROUND(I314*H314,2)</f>
        <v>0</v>
      </c>
      <c r="K314" s="267" t="s">
        <v>1</v>
      </c>
      <c r="L314" s="272"/>
      <c r="M314" s="273" t="s">
        <v>1</v>
      </c>
      <c r="N314" s="274" t="s">
        <v>43</v>
      </c>
      <c r="O314" s="92"/>
      <c r="P314" s="228">
        <f>O314*H314</f>
        <v>0</v>
      </c>
      <c r="Q314" s="228">
        <v>0.066</v>
      </c>
      <c r="R314" s="228">
        <f>Q314*H314</f>
        <v>1.1880000000000002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189</v>
      </c>
      <c r="AT314" s="230" t="s">
        <v>190</v>
      </c>
      <c r="AU314" s="230" t="s">
        <v>88</v>
      </c>
      <c r="AY314" s="18" t="s">
        <v>135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86</v>
      </c>
      <c r="BK314" s="231">
        <f>ROUND(I314*H314,2)</f>
        <v>0</v>
      </c>
      <c r="BL314" s="18" t="s">
        <v>142</v>
      </c>
      <c r="BM314" s="230" t="s">
        <v>412</v>
      </c>
    </row>
    <row r="315" spans="1:51" s="13" customFormat="1" ht="12">
      <c r="A315" s="13"/>
      <c r="B315" s="232"/>
      <c r="C315" s="233"/>
      <c r="D315" s="234" t="s">
        <v>144</v>
      </c>
      <c r="E315" s="235" t="s">
        <v>1</v>
      </c>
      <c r="F315" s="236" t="s">
        <v>408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144</v>
      </c>
      <c r="AU315" s="242" t="s">
        <v>88</v>
      </c>
      <c r="AV315" s="13" t="s">
        <v>86</v>
      </c>
      <c r="AW315" s="13" t="s">
        <v>33</v>
      </c>
      <c r="AX315" s="13" t="s">
        <v>78</v>
      </c>
      <c r="AY315" s="242" t="s">
        <v>135</v>
      </c>
    </row>
    <row r="316" spans="1:51" s="14" customFormat="1" ht="12">
      <c r="A316" s="14"/>
      <c r="B316" s="243"/>
      <c r="C316" s="244"/>
      <c r="D316" s="234" t="s">
        <v>144</v>
      </c>
      <c r="E316" s="245" t="s">
        <v>1</v>
      </c>
      <c r="F316" s="246" t="s">
        <v>273</v>
      </c>
      <c r="G316" s="244"/>
      <c r="H316" s="247">
        <v>18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144</v>
      </c>
      <c r="AU316" s="253" t="s">
        <v>88</v>
      </c>
      <c r="AV316" s="14" t="s">
        <v>88</v>
      </c>
      <c r="AW316" s="14" t="s">
        <v>33</v>
      </c>
      <c r="AX316" s="14" t="s">
        <v>86</v>
      </c>
      <c r="AY316" s="253" t="s">
        <v>135</v>
      </c>
    </row>
    <row r="317" spans="1:65" s="2" customFormat="1" ht="14.4" customHeight="1">
      <c r="A317" s="39"/>
      <c r="B317" s="40"/>
      <c r="C317" s="265" t="s">
        <v>413</v>
      </c>
      <c r="D317" s="265" t="s">
        <v>190</v>
      </c>
      <c r="E317" s="266" t="s">
        <v>414</v>
      </c>
      <c r="F317" s="267" t="s">
        <v>415</v>
      </c>
      <c r="G317" s="268" t="s">
        <v>326</v>
      </c>
      <c r="H317" s="269">
        <v>40</v>
      </c>
      <c r="I317" s="270"/>
      <c r="J317" s="271">
        <f>ROUND(I317*H317,2)</f>
        <v>0</v>
      </c>
      <c r="K317" s="267" t="s">
        <v>1</v>
      </c>
      <c r="L317" s="272"/>
      <c r="M317" s="273" t="s">
        <v>1</v>
      </c>
      <c r="N317" s="274" t="s">
        <v>43</v>
      </c>
      <c r="O317" s="92"/>
      <c r="P317" s="228">
        <f>O317*H317</f>
        <v>0</v>
      </c>
      <c r="Q317" s="228">
        <v>0.0012</v>
      </c>
      <c r="R317" s="228">
        <f>Q317*H317</f>
        <v>0.047999999999999994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189</v>
      </c>
      <c r="AT317" s="230" t="s">
        <v>190</v>
      </c>
      <c r="AU317" s="230" t="s">
        <v>88</v>
      </c>
      <c r="AY317" s="18" t="s">
        <v>135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86</v>
      </c>
      <c r="BK317" s="231">
        <f>ROUND(I317*H317,2)</f>
        <v>0</v>
      </c>
      <c r="BL317" s="18" t="s">
        <v>142</v>
      </c>
      <c r="BM317" s="230" t="s">
        <v>416</v>
      </c>
    </row>
    <row r="318" spans="1:51" s="13" customFormat="1" ht="12">
      <c r="A318" s="13"/>
      <c r="B318" s="232"/>
      <c r="C318" s="233"/>
      <c r="D318" s="234" t="s">
        <v>144</v>
      </c>
      <c r="E318" s="235" t="s">
        <v>1</v>
      </c>
      <c r="F318" s="236" t="s">
        <v>417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144</v>
      </c>
      <c r="AU318" s="242" t="s">
        <v>88</v>
      </c>
      <c r="AV318" s="13" t="s">
        <v>86</v>
      </c>
      <c r="AW318" s="13" t="s">
        <v>33</v>
      </c>
      <c r="AX318" s="13" t="s">
        <v>78</v>
      </c>
      <c r="AY318" s="242" t="s">
        <v>135</v>
      </c>
    </row>
    <row r="319" spans="1:51" s="14" customFormat="1" ht="12">
      <c r="A319" s="14"/>
      <c r="B319" s="243"/>
      <c r="C319" s="244"/>
      <c r="D319" s="234" t="s">
        <v>144</v>
      </c>
      <c r="E319" s="245" t="s">
        <v>1</v>
      </c>
      <c r="F319" s="246" t="s">
        <v>418</v>
      </c>
      <c r="G319" s="244"/>
      <c r="H319" s="247">
        <v>40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144</v>
      </c>
      <c r="AU319" s="253" t="s">
        <v>88</v>
      </c>
      <c r="AV319" s="14" t="s">
        <v>88</v>
      </c>
      <c r="AW319" s="14" t="s">
        <v>33</v>
      </c>
      <c r="AX319" s="14" t="s">
        <v>86</v>
      </c>
      <c r="AY319" s="253" t="s">
        <v>135</v>
      </c>
    </row>
    <row r="320" spans="1:65" s="2" customFormat="1" ht="14.4" customHeight="1">
      <c r="A320" s="39"/>
      <c r="B320" s="40"/>
      <c r="C320" s="219" t="s">
        <v>419</v>
      </c>
      <c r="D320" s="219" t="s">
        <v>137</v>
      </c>
      <c r="E320" s="220" t="s">
        <v>420</v>
      </c>
      <c r="F320" s="221" t="s">
        <v>421</v>
      </c>
      <c r="G320" s="222" t="s">
        <v>326</v>
      </c>
      <c r="H320" s="223">
        <v>12</v>
      </c>
      <c r="I320" s="224"/>
      <c r="J320" s="225">
        <f>ROUND(I320*H320,2)</f>
        <v>0</v>
      </c>
      <c r="K320" s="221" t="s">
        <v>1</v>
      </c>
      <c r="L320" s="45"/>
      <c r="M320" s="226" t="s">
        <v>1</v>
      </c>
      <c r="N320" s="227" t="s">
        <v>43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142</v>
      </c>
      <c r="AT320" s="230" t="s">
        <v>137</v>
      </c>
      <c r="AU320" s="230" t="s">
        <v>88</v>
      </c>
      <c r="AY320" s="18" t="s">
        <v>135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142</v>
      </c>
      <c r="BM320" s="230" t="s">
        <v>422</v>
      </c>
    </row>
    <row r="321" spans="1:65" s="2" customFormat="1" ht="14.4" customHeight="1">
      <c r="A321" s="39"/>
      <c r="B321" s="40"/>
      <c r="C321" s="219" t="s">
        <v>423</v>
      </c>
      <c r="D321" s="219" t="s">
        <v>137</v>
      </c>
      <c r="E321" s="220" t="s">
        <v>424</v>
      </c>
      <c r="F321" s="221" t="s">
        <v>425</v>
      </c>
      <c r="G321" s="222" t="s">
        <v>326</v>
      </c>
      <c r="H321" s="223">
        <v>21</v>
      </c>
      <c r="I321" s="224"/>
      <c r="J321" s="225">
        <f>ROUND(I321*H321,2)</f>
        <v>0</v>
      </c>
      <c r="K321" s="221" t="s">
        <v>1</v>
      </c>
      <c r="L321" s="45"/>
      <c r="M321" s="226" t="s">
        <v>1</v>
      </c>
      <c r="N321" s="227" t="s">
        <v>43</v>
      </c>
      <c r="O321" s="92"/>
      <c r="P321" s="228">
        <f>O321*H321</f>
        <v>0</v>
      </c>
      <c r="Q321" s="228">
        <v>0.17489</v>
      </c>
      <c r="R321" s="228">
        <f>Q321*H321</f>
        <v>3.67269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142</v>
      </c>
      <c r="AT321" s="230" t="s">
        <v>137</v>
      </c>
      <c r="AU321" s="230" t="s">
        <v>88</v>
      </c>
      <c r="AY321" s="18" t="s">
        <v>135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86</v>
      </c>
      <c r="BK321" s="231">
        <f>ROUND(I321*H321,2)</f>
        <v>0</v>
      </c>
      <c r="BL321" s="18" t="s">
        <v>142</v>
      </c>
      <c r="BM321" s="230" t="s">
        <v>426</v>
      </c>
    </row>
    <row r="322" spans="1:51" s="13" customFormat="1" ht="12">
      <c r="A322" s="13"/>
      <c r="B322" s="232"/>
      <c r="C322" s="233"/>
      <c r="D322" s="234" t="s">
        <v>144</v>
      </c>
      <c r="E322" s="235" t="s">
        <v>1</v>
      </c>
      <c r="F322" s="236" t="s">
        <v>427</v>
      </c>
      <c r="G322" s="233"/>
      <c r="H322" s="235" t="s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144</v>
      </c>
      <c r="AU322" s="242" t="s">
        <v>88</v>
      </c>
      <c r="AV322" s="13" t="s">
        <v>86</v>
      </c>
      <c r="AW322" s="13" t="s">
        <v>33</v>
      </c>
      <c r="AX322" s="13" t="s">
        <v>78</v>
      </c>
      <c r="AY322" s="242" t="s">
        <v>135</v>
      </c>
    </row>
    <row r="323" spans="1:51" s="14" customFormat="1" ht="12">
      <c r="A323" s="14"/>
      <c r="B323" s="243"/>
      <c r="C323" s="244"/>
      <c r="D323" s="234" t="s">
        <v>144</v>
      </c>
      <c r="E323" s="245" t="s">
        <v>1</v>
      </c>
      <c r="F323" s="246" t="s">
        <v>7</v>
      </c>
      <c r="G323" s="244"/>
      <c r="H323" s="247">
        <v>21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144</v>
      </c>
      <c r="AU323" s="253" t="s">
        <v>88</v>
      </c>
      <c r="AV323" s="14" t="s">
        <v>88</v>
      </c>
      <c r="AW323" s="14" t="s">
        <v>33</v>
      </c>
      <c r="AX323" s="14" t="s">
        <v>86</v>
      </c>
      <c r="AY323" s="253" t="s">
        <v>135</v>
      </c>
    </row>
    <row r="324" spans="1:65" s="2" customFormat="1" ht="14.4" customHeight="1">
      <c r="A324" s="39"/>
      <c r="B324" s="40"/>
      <c r="C324" s="219" t="s">
        <v>428</v>
      </c>
      <c r="D324" s="219" t="s">
        <v>137</v>
      </c>
      <c r="E324" s="220" t="s">
        <v>429</v>
      </c>
      <c r="F324" s="221" t="s">
        <v>430</v>
      </c>
      <c r="G324" s="222" t="s">
        <v>326</v>
      </c>
      <c r="H324" s="223">
        <v>10</v>
      </c>
      <c r="I324" s="224"/>
      <c r="J324" s="225">
        <f>ROUND(I324*H324,2)</f>
        <v>0</v>
      </c>
      <c r="K324" s="221" t="s">
        <v>141</v>
      </c>
      <c r="L324" s="45"/>
      <c r="M324" s="226" t="s">
        <v>1</v>
      </c>
      <c r="N324" s="227" t="s">
        <v>43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142</v>
      </c>
      <c r="AT324" s="230" t="s">
        <v>137</v>
      </c>
      <c r="AU324" s="230" t="s">
        <v>88</v>
      </c>
      <c r="AY324" s="18" t="s">
        <v>135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86</v>
      </c>
      <c r="BK324" s="231">
        <f>ROUND(I324*H324,2)</f>
        <v>0</v>
      </c>
      <c r="BL324" s="18" t="s">
        <v>142</v>
      </c>
      <c r="BM324" s="230" t="s">
        <v>431</v>
      </c>
    </row>
    <row r="325" spans="1:51" s="13" customFormat="1" ht="12">
      <c r="A325" s="13"/>
      <c r="B325" s="232"/>
      <c r="C325" s="233"/>
      <c r="D325" s="234" t="s">
        <v>144</v>
      </c>
      <c r="E325" s="235" t="s">
        <v>1</v>
      </c>
      <c r="F325" s="236" t="s">
        <v>432</v>
      </c>
      <c r="G325" s="233"/>
      <c r="H325" s="235" t="s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144</v>
      </c>
      <c r="AU325" s="242" t="s">
        <v>88</v>
      </c>
      <c r="AV325" s="13" t="s">
        <v>86</v>
      </c>
      <c r="AW325" s="13" t="s">
        <v>33</v>
      </c>
      <c r="AX325" s="13" t="s">
        <v>78</v>
      </c>
      <c r="AY325" s="242" t="s">
        <v>135</v>
      </c>
    </row>
    <row r="326" spans="1:51" s="14" customFormat="1" ht="12">
      <c r="A326" s="14"/>
      <c r="B326" s="243"/>
      <c r="C326" s="244"/>
      <c r="D326" s="234" t="s">
        <v>144</v>
      </c>
      <c r="E326" s="245" t="s">
        <v>1</v>
      </c>
      <c r="F326" s="246" t="s">
        <v>209</v>
      </c>
      <c r="G326" s="244"/>
      <c r="H326" s="247">
        <v>10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144</v>
      </c>
      <c r="AU326" s="253" t="s">
        <v>88</v>
      </c>
      <c r="AV326" s="14" t="s">
        <v>88</v>
      </c>
      <c r="AW326" s="14" t="s">
        <v>33</v>
      </c>
      <c r="AX326" s="14" t="s">
        <v>86</v>
      </c>
      <c r="AY326" s="253" t="s">
        <v>135</v>
      </c>
    </row>
    <row r="327" spans="1:65" s="2" customFormat="1" ht="24.15" customHeight="1">
      <c r="A327" s="39"/>
      <c r="B327" s="40"/>
      <c r="C327" s="265" t="s">
        <v>433</v>
      </c>
      <c r="D327" s="265" t="s">
        <v>190</v>
      </c>
      <c r="E327" s="266" t="s">
        <v>434</v>
      </c>
      <c r="F327" s="267" t="s">
        <v>435</v>
      </c>
      <c r="G327" s="268" t="s">
        <v>326</v>
      </c>
      <c r="H327" s="269">
        <v>21</v>
      </c>
      <c r="I327" s="270"/>
      <c r="J327" s="271">
        <f>ROUND(I327*H327,2)</f>
        <v>0</v>
      </c>
      <c r="K327" s="267" t="s">
        <v>141</v>
      </c>
      <c r="L327" s="272"/>
      <c r="M327" s="273" t="s">
        <v>1</v>
      </c>
      <c r="N327" s="274" t="s">
        <v>43</v>
      </c>
      <c r="O327" s="92"/>
      <c r="P327" s="228">
        <f>O327*H327</f>
        <v>0</v>
      </c>
      <c r="Q327" s="228">
        <v>0.014</v>
      </c>
      <c r="R327" s="228">
        <f>Q327*H327</f>
        <v>0.294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189</v>
      </c>
      <c r="AT327" s="230" t="s">
        <v>190</v>
      </c>
      <c r="AU327" s="230" t="s">
        <v>88</v>
      </c>
      <c r="AY327" s="18" t="s">
        <v>135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86</v>
      </c>
      <c r="BK327" s="231">
        <f>ROUND(I327*H327,2)</f>
        <v>0</v>
      </c>
      <c r="BL327" s="18" t="s">
        <v>142</v>
      </c>
      <c r="BM327" s="230" t="s">
        <v>436</v>
      </c>
    </row>
    <row r="328" spans="1:51" s="13" customFormat="1" ht="12">
      <c r="A328" s="13"/>
      <c r="B328" s="232"/>
      <c r="C328" s="233"/>
      <c r="D328" s="234" t="s">
        <v>144</v>
      </c>
      <c r="E328" s="235" t="s">
        <v>1</v>
      </c>
      <c r="F328" s="236" t="s">
        <v>437</v>
      </c>
      <c r="G328" s="233"/>
      <c r="H328" s="235" t="s">
        <v>1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144</v>
      </c>
      <c r="AU328" s="242" t="s">
        <v>88</v>
      </c>
      <c r="AV328" s="13" t="s">
        <v>86</v>
      </c>
      <c r="AW328" s="13" t="s">
        <v>33</v>
      </c>
      <c r="AX328" s="13" t="s">
        <v>78</v>
      </c>
      <c r="AY328" s="242" t="s">
        <v>135</v>
      </c>
    </row>
    <row r="329" spans="1:51" s="14" customFormat="1" ht="12">
      <c r="A329" s="14"/>
      <c r="B329" s="243"/>
      <c r="C329" s="244"/>
      <c r="D329" s="234" t="s">
        <v>144</v>
      </c>
      <c r="E329" s="245" t="s">
        <v>1</v>
      </c>
      <c r="F329" s="246" t="s">
        <v>7</v>
      </c>
      <c r="G329" s="244"/>
      <c r="H329" s="247">
        <v>21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144</v>
      </c>
      <c r="AU329" s="253" t="s">
        <v>88</v>
      </c>
      <c r="AV329" s="14" t="s">
        <v>88</v>
      </c>
      <c r="AW329" s="14" t="s">
        <v>33</v>
      </c>
      <c r="AX329" s="14" t="s">
        <v>86</v>
      </c>
      <c r="AY329" s="253" t="s">
        <v>135</v>
      </c>
    </row>
    <row r="330" spans="1:65" s="2" customFormat="1" ht="14.4" customHeight="1">
      <c r="A330" s="39"/>
      <c r="B330" s="40"/>
      <c r="C330" s="265" t="s">
        <v>438</v>
      </c>
      <c r="D330" s="265" t="s">
        <v>190</v>
      </c>
      <c r="E330" s="266" t="s">
        <v>439</v>
      </c>
      <c r="F330" s="267" t="s">
        <v>440</v>
      </c>
      <c r="G330" s="268" t="s">
        <v>326</v>
      </c>
      <c r="H330" s="269">
        <v>10</v>
      </c>
      <c r="I330" s="270"/>
      <c r="J330" s="271">
        <f>ROUND(I330*H330,2)</f>
        <v>0</v>
      </c>
      <c r="K330" s="267" t="s">
        <v>1</v>
      </c>
      <c r="L330" s="272"/>
      <c r="M330" s="273" t="s">
        <v>1</v>
      </c>
      <c r="N330" s="274" t="s">
        <v>43</v>
      </c>
      <c r="O330" s="92"/>
      <c r="P330" s="228">
        <f>O330*H330</f>
        <v>0</v>
      </c>
      <c r="Q330" s="228">
        <v>0.0043</v>
      </c>
      <c r="R330" s="228">
        <f>Q330*H330</f>
        <v>0.043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189</v>
      </c>
      <c r="AT330" s="230" t="s">
        <v>190</v>
      </c>
      <c r="AU330" s="230" t="s">
        <v>88</v>
      </c>
      <c r="AY330" s="18" t="s">
        <v>135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86</v>
      </c>
      <c r="BK330" s="231">
        <f>ROUND(I330*H330,2)</f>
        <v>0</v>
      </c>
      <c r="BL330" s="18" t="s">
        <v>142</v>
      </c>
      <c r="BM330" s="230" t="s">
        <v>441</v>
      </c>
    </row>
    <row r="331" spans="1:51" s="13" customFormat="1" ht="12">
      <c r="A331" s="13"/>
      <c r="B331" s="232"/>
      <c r="C331" s="233"/>
      <c r="D331" s="234" t="s">
        <v>144</v>
      </c>
      <c r="E331" s="235" t="s">
        <v>1</v>
      </c>
      <c r="F331" s="236" t="s">
        <v>442</v>
      </c>
      <c r="G331" s="233"/>
      <c r="H331" s="235" t="s">
        <v>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144</v>
      </c>
      <c r="AU331" s="242" t="s">
        <v>88</v>
      </c>
      <c r="AV331" s="13" t="s">
        <v>86</v>
      </c>
      <c r="AW331" s="13" t="s">
        <v>33</v>
      </c>
      <c r="AX331" s="13" t="s">
        <v>78</v>
      </c>
      <c r="AY331" s="242" t="s">
        <v>135</v>
      </c>
    </row>
    <row r="332" spans="1:51" s="14" customFormat="1" ht="12">
      <c r="A332" s="14"/>
      <c r="B332" s="243"/>
      <c r="C332" s="244"/>
      <c r="D332" s="234" t="s">
        <v>144</v>
      </c>
      <c r="E332" s="245" t="s">
        <v>1</v>
      </c>
      <c r="F332" s="246" t="s">
        <v>209</v>
      </c>
      <c r="G332" s="244"/>
      <c r="H332" s="247">
        <v>10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144</v>
      </c>
      <c r="AU332" s="253" t="s">
        <v>88</v>
      </c>
      <c r="AV332" s="14" t="s">
        <v>88</v>
      </c>
      <c r="AW332" s="14" t="s">
        <v>33</v>
      </c>
      <c r="AX332" s="14" t="s">
        <v>86</v>
      </c>
      <c r="AY332" s="253" t="s">
        <v>135</v>
      </c>
    </row>
    <row r="333" spans="1:65" s="2" customFormat="1" ht="14.4" customHeight="1">
      <c r="A333" s="39"/>
      <c r="B333" s="40"/>
      <c r="C333" s="219" t="s">
        <v>443</v>
      </c>
      <c r="D333" s="219" t="s">
        <v>137</v>
      </c>
      <c r="E333" s="220" t="s">
        <v>444</v>
      </c>
      <c r="F333" s="221" t="s">
        <v>445</v>
      </c>
      <c r="G333" s="222" t="s">
        <v>326</v>
      </c>
      <c r="H333" s="223">
        <v>1</v>
      </c>
      <c r="I333" s="224"/>
      <c r="J333" s="225">
        <f>ROUND(I333*H333,2)</f>
        <v>0</v>
      </c>
      <c r="K333" s="221" t="s">
        <v>141</v>
      </c>
      <c r="L333" s="45"/>
      <c r="M333" s="226" t="s">
        <v>1</v>
      </c>
      <c r="N333" s="227" t="s">
        <v>43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142</v>
      </c>
      <c r="AT333" s="230" t="s">
        <v>137</v>
      </c>
      <c r="AU333" s="230" t="s">
        <v>88</v>
      </c>
      <c r="AY333" s="18" t="s">
        <v>135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86</v>
      </c>
      <c r="BK333" s="231">
        <f>ROUND(I333*H333,2)</f>
        <v>0</v>
      </c>
      <c r="BL333" s="18" t="s">
        <v>142</v>
      </c>
      <c r="BM333" s="230" t="s">
        <v>446</v>
      </c>
    </row>
    <row r="334" spans="1:51" s="13" customFormat="1" ht="12">
      <c r="A334" s="13"/>
      <c r="B334" s="232"/>
      <c r="C334" s="233"/>
      <c r="D334" s="234" t="s">
        <v>144</v>
      </c>
      <c r="E334" s="235" t="s">
        <v>1</v>
      </c>
      <c r="F334" s="236" t="s">
        <v>447</v>
      </c>
      <c r="G334" s="233"/>
      <c r="H334" s="235" t="s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144</v>
      </c>
      <c r="AU334" s="242" t="s">
        <v>88</v>
      </c>
      <c r="AV334" s="13" t="s">
        <v>86</v>
      </c>
      <c r="AW334" s="13" t="s">
        <v>33</v>
      </c>
      <c r="AX334" s="13" t="s">
        <v>78</v>
      </c>
      <c r="AY334" s="242" t="s">
        <v>135</v>
      </c>
    </row>
    <row r="335" spans="1:51" s="14" customFormat="1" ht="12">
      <c r="A335" s="14"/>
      <c r="B335" s="243"/>
      <c r="C335" s="244"/>
      <c r="D335" s="234" t="s">
        <v>144</v>
      </c>
      <c r="E335" s="245" t="s">
        <v>1</v>
      </c>
      <c r="F335" s="246" t="s">
        <v>86</v>
      </c>
      <c r="G335" s="244"/>
      <c r="H335" s="247">
        <v>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144</v>
      </c>
      <c r="AU335" s="253" t="s">
        <v>88</v>
      </c>
      <c r="AV335" s="14" t="s">
        <v>88</v>
      </c>
      <c r="AW335" s="14" t="s">
        <v>33</v>
      </c>
      <c r="AX335" s="14" t="s">
        <v>86</v>
      </c>
      <c r="AY335" s="253" t="s">
        <v>135</v>
      </c>
    </row>
    <row r="336" spans="1:65" s="2" customFormat="1" ht="24.15" customHeight="1">
      <c r="A336" s="39"/>
      <c r="B336" s="40"/>
      <c r="C336" s="265" t="s">
        <v>448</v>
      </c>
      <c r="D336" s="265" t="s">
        <v>190</v>
      </c>
      <c r="E336" s="266" t="s">
        <v>449</v>
      </c>
      <c r="F336" s="267" t="s">
        <v>450</v>
      </c>
      <c r="G336" s="268" t="s">
        <v>326</v>
      </c>
      <c r="H336" s="269">
        <v>1</v>
      </c>
      <c r="I336" s="270"/>
      <c r="J336" s="271">
        <f>ROUND(I336*H336,2)</f>
        <v>0</v>
      </c>
      <c r="K336" s="267" t="s">
        <v>1</v>
      </c>
      <c r="L336" s="272"/>
      <c r="M336" s="273" t="s">
        <v>1</v>
      </c>
      <c r="N336" s="274" t="s">
        <v>43</v>
      </c>
      <c r="O336" s="92"/>
      <c r="P336" s="228">
        <f>O336*H336</f>
        <v>0</v>
      </c>
      <c r="Q336" s="228">
        <v>0.015</v>
      </c>
      <c r="R336" s="228">
        <f>Q336*H336</f>
        <v>0.015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189</v>
      </c>
      <c r="AT336" s="230" t="s">
        <v>190</v>
      </c>
      <c r="AU336" s="230" t="s">
        <v>88</v>
      </c>
      <c r="AY336" s="18" t="s">
        <v>135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86</v>
      </c>
      <c r="BK336" s="231">
        <f>ROUND(I336*H336,2)</f>
        <v>0</v>
      </c>
      <c r="BL336" s="18" t="s">
        <v>142</v>
      </c>
      <c r="BM336" s="230" t="s">
        <v>451</v>
      </c>
    </row>
    <row r="337" spans="1:51" s="13" customFormat="1" ht="12">
      <c r="A337" s="13"/>
      <c r="B337" s="232"/>
      <c r="C337" s="233"/>
      <c r="D337" s="234" t="s">
        <v>144</v>
      </c>
      <c r="E337" s="235" t="s">
        <v>1</v>
      </c>
      <c r="F337" s="236" t="s">
        <v>452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144</v>
      </c>
      <c r="AU337" s="242" t="s">
        <v>88</v>
      </c>
      <c r="AV337" s="13" t="s">
        <v>86</v>
      </c>
      <c r="AW337" s="13" t="s">
        <v>33</v>
      </c>
      <c r="AX337" s="13" t="s">
        <v>78</v>
      </c>
      <c r="AY337" s="242" t="s">
        <v>135</v>
      </c>
    </row>
    <row r="338" spans="1:51" s="14" customFormat="1" ht="12">
      <c r="A338" s="14"/>
      <c r="B338" s="243"/>
      <c r="C338" s="244"/>
      <c r="D338" s="234" t="s">
        <v>144</v>
      </c>
      <c r="E338" s="245" t="s">
        <v>1</v>
      </c>
      <c r="F338" s="246" t="s">
        <v>86</v>
      </c>
      <c r="G338" s="244"/>
      <c r="H338" s="247">
        <v>1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144</v>
      </c>
      <c r="AU338" s="253" t="s">
        <v>88</v>
      </c>
      <c r="AV338" s="14" t="s">
        <v>88</v>
      </c>
      <c r="AW338" s="14" t="s">
        <v>33</v>
      </c>
      <c r="AX338" s="14" t="s">
        <v>86</v>
      </c>
      <c r="AY338" s="253" t="s">
        <v>135</v>
      </c>
    </row>
    <row r="339" spans="1:51" s="13" customFormat="1" ht="12">
      <c r="A339" s="13"/>
      <c r="B339" s="232"/>
      <c r="C339" s="233"/>
      <c r="D339" s="234" t="s">
        <v>144</v>
      </c>
      <c r="E339" s="235" t="s">
        <v>1</v>
      </c>
      <c r="F339" s="236" t="s">
        <v>453</v>
      </c>
      <c r="G339" s="233"/>
      <c r="H339" s="235" t="s">
        <v>1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144</v>
      </c>
      <c r="AU339" s="242" t="s">
        <v>88</v>
      </c>
      <c r="AV339" s="13" t="s">
        <v>86</v>
      </c>
      <c r="AW339" s="13" t="s">
        <v>33</v>
      </c>
      <c r="AX339" s="13" t="s">
        <v>78</v>
      </c>
      <c r="AY339" s="242" t="s">
        <v>135</v>
      </c>
    </row>
    <row r="340" spans="1:63" s="12" customFormat="1" ht="22.8" customHeight="1">
      <c r="A340" s="12"/>
      <c r="B340" s="203"/>
      <c r="C340" s="204"/>
      <c r="D340" s="205" t="s">
        <v>77</v>
      </c>
      <c r="E340" s="217" t="s">
        <v>142</v>
      </c>
      <c r="F340" s="217" t="s">
        <v>454</v>
      </c>
      <c r="G340" s="204"/>
      <c r="H340" s="204"/>
      <c r="I340" s="207"/>
      <c r="J340" s="218">
        <f>BK340</f>
        <v>0</v>
      </c>
      <c r="K340" s="204"/>
      <c r="L340" s="209"/>
      <c r="M340" s="210"/>
      <c r="N340" s="211"/>
      <c r="O340" s="211"/>
      <c r="P340" s="212">
        <f>SUM(P341:P358)</f>
        <v>0</v>
      </c>
      <c r="Q340" s="211"/>
      <c r="R340" s="212">
        <f>SUM(R341:R358)</f>
        <v>27.4131</v>
      </c>
      <c r="S340" s="211"/>
      <c r="T340" s="213">
        <f>SUM(T341:T358)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4" t="s">
        <v>86</v>
      </c>
      <c r="AT340" s="215" t="s">
        <v>77</v>
      </c>
      <c r="AU340" s="215" t="s">
        <v>86</v>
      </c>
      <c r="AY340" s="214" t="s">
        <v>135</v>
      </c>
      <c r="BK340" s="216">
        <f>SUM(BK341:BK358)</f>
        <v>0</v>
      </c>
    </row>
    <row r="341" spans="1:65" s="2" customFormat="1" ht="14.4" customHeight="1">
      <c r="A341" s="39"/>
      <c r="B341" s="40"/>
      <c r="C341" s="219" t="s">
        <v>455</v>
      </c>
      <c r="D341" s="219" t="s">
        <v>137</v>
      </c>
      <c r="E341" s="220" t="s">
        <v>456</v>
      </c>
      <c r="F341" s="221" t="s">
        <v>457</v>
      </c>
      <c r="G341" s="222" t="s">
        <v>164</v>
      </c>
      <c r="H341" s="223">
        <v>135</v>
      </c>
      <c r="I341" s="224"/>
      <c r="J341" s="225">
        <f>ROUND(I341*H341,2)</f>
        <v>0</v>
      </c>
      <c r="K341" s="221" t="s">
        <v>141</v>
      </c>
      <c r="L341" s="45"/>
      <c r="M341" s="226" t="s">
        <v>1</v>
      </c>
      <c r="N341" s="227" t="s">
        <v>43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195</v>
      </c>
      <c r="AT341" s="230" t="s">
        <v>137</v>
      </c>
      <c r="AU341" s="230" t="s">
        <v>88</v>
      </c>
      <c r="AY341" s="18" t="s">
        <v>135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86</v>
      </c>
      <c r="BK341" s="231">
        <f>ROUND(I341*H341,2)</f>
        <v>0</v>
      </c>
      <c r="BL341" s="18" t="s">
        <v>195</v>
      </c>
      <c r="BM341" s="230" t="s">
        <v>458</v>
      </c>
    </row>
    <row r="342" spans="1:51" s="13" customFormat="1" ht="12">
      <c r="A342" s="13"/>
      <c r="B342" s="232"/>
      <c r="C342" s="233"/>
      <c r="D342" s="234" t="s">
        <v>144</v>
      </c>
      <c r="E342" s="235" t="s">
        <v>1</v>
      </c>
      <c r="F342" s="236" t="s">
        <v>459</v>
      </c>
      <c r="G342" s="233"/>
      <c r="H342" s="235" t="s">
        <v>1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144</v>
      </c>
      <c r="AU342" s="242" t="s">
        <v>88</v>
      </c>
      <c r="AV342" s="13" t="s">
        <v>86</v>
      </c>
      <c r="AW342" s="13" t="s">
        <v>33</v>
      </c>
      <c r="AX342" s="13" t="s">
        <v>78</v>
      </c>
      <c r="AY342" s="242" t="s">
        <v>135</v>
      </c>
    </row>
    <row r="343" spans="1:51" s="14" customFormat="1" ht="12">
      <c r="A343" s="14"/>
      <c r="B343" s="243"/>
      <c r="C343" s="244"/>
      <c r="D343" s="234" t="s">
        <v>144</v>
      </c>
      <c r="E343" s="245" t="s">
        <v>1</v>
      </c>
      <c r="F343" s="246" t="s">
        <v>263</v>
      </c>
      <c r="G343" s="244"/>
      <c r="H343" s="247">
        <v>135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144</v>
      </c>
      <c r="AU343" s="253" t="s">
        <v>88</v>
      </c>
      <c r="AV343" s="14" t="s">
        <v>88</v>
      </c>
      <c r="AW343" s="14" t="s">
        <v>33</v>
      </c>
      <c r="AX343" s="14" t="s">
        <v>86</v>
      </c>
      <c r="AY343" s="253" t="s">
        <v>135</v>
      </c>
    </row>
    <row r="344" spans="1:65" s="2" customFormat="1" ht="14.4" customHeight="1">
      <c r="A344" s="39"/>
      <c r="B344" s="40"/>
      <c r="C344" s="219" t="s">
        <v>460</v>
      </c>
      <c r="D344" s="219" t="s">
        <v>137</v>
      </c>
      <c r="E344" s="220" t="s">
        <v>461</v>
      </c>
      <c r="F344" s="221" t="s">
        <v>462</v>
      </c>
      <c r="G344" s="222" t="s">
        <v>140</v>
      </c>
      <c r="H344" s="223">
        <v>74.5</v>
      </c>
      <c r="I344" s="224"/>
      <c r="J344" s="225">
        <f>ROUND(I344*H344,2)</f>
        <v>0</v>
      </c>
      <c r="K344" s="221" t="s">
        <v>141</v>
      </c>
      <c r="L344" s="45"/>
      <c r="M344" s="226" t="s">
        <v>1</v>
      </c>
      <c r="N344" s="227" t="s">
        <v>43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195</v>
      </c>
      <c r="AT344" s="230" t="s">
        <v>137</v>
      </c>
      <c r="AU344" s="230" t="s">
        <v>88</v>
      </c>
      <c r="AY344" s="18" t="s">
        <v>135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86</v>
      </c>
      <c r="BK344" s="231">
        <f>ROUND(I344*H344,2)</f>
        <v>0</v>
      </c>
      <c r="BL344" s="18" t="s">
        <v>195</v>
      </c>
      <c r="BM344" s="230" t="s">
        <v>463</v>
      </c>
    </row>
    <row r="345" spans="1:51" s="13" customFormat="1" ht="12">
      <c r="A345" s="13"/>
      <c r="B345" s="232"/>
      <c r="C345" s="233"/>
      <c r="D345" s="234" t="s">
        <v>144</v>
      </c>
      <c r="E345" s="235" t="s">
        <v>1</v>
      </c>
      <c r="F345" s="236" t="s">
        <v>464</v>
      </c>
      <c r="G345" s="233"/>
      <c r="H345" s="235" t="s">
        <v>1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144</v>
      </c>
      <c r="AU345" s="242" t="s">
        <v>88</v>
      </c>
      <c r="AV345" s="13" t="s">
        <v>86</v>
      </c>
      <c r="AW345" s="13" t="s">
        <v>33</v>
      </c>
      <c r="AX345" s="13" t="s">
        <v>78</v>
      </c>
      <c r="AY345" s="242" t="s">
        <v>135</v>
      </c>
    </row>
    <row r="346" spans="1:51" s="13" customFormat="1" ht="12">
      <c r="A346" s="13"/>
      <c r="B346" s="232"/>
      <c r="C346" s="233"/>
      <c r="D346" s="234" t="s">
        <v>144</v>
      </c>
      <c r="E346" s="235" t="s">
        <v>1</v>
      </c>
      <c r="F346" s="236" t="s">
        <v>465</v>
      </c>
      <c r="G346" s="233"/>
      <c r="H346" s="235" t="s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144</v>
      </c>
      <c r="AU346" s="242" t="s">
        <v>88</v>
      </c>
      <c r="AV346" s="13" t="s">
        <v>86</v>
      </c>
      <c r="AW346" s="13" t="s">
        <v>33</v>
      </c>
      <c r="AX346" s="13" t="s">
        <v>78</v>
      </c>
      <c r="AY346" s="242" t="s">
        <v>135</v>
      </c>
    </row>
    <row r="347" spans="1:51" s="14" customFormat="1" ht="12">
      <c r="A347" s="14"/>
      <c r="B347" s="243"/>
      <c r="C347" s="244"/>
      <c r="D347" s="234" t="s">
        <v>144</v>
      </c>
      <c r="E347" s="245" t="s">
        <v>1</v>
      </c>
      <c r="F347" s="246" t="s">
        <v>466</v>
      </c>
      <c r="G347" s="244"/>
      <c r="H347" s="247">
        <v>108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144</v>
      </c>
      <c r="AU347" s="253" t="s">
        <v>88</v>
      </c>
      <c r="AV347" s="14" t="s">
        <v>88</v>
      </c>
      <c r="AW347" s="14" t="s">
        <v>33</v>
      </c>
      <c r="AX347" s="14" t="s">
        <v>78</v>
      </c>
      <c r="AY347" s="253" t="s">
        <v>135</v>
      </c>
    </row>
    <row r="348" spans="1:51" s="14" customFormat="1" ht="12">
      <c r="A348" s="14"/>
      <c r="B348" s="243"/>
      <c r="C348" s="244"/>
      <c r="D348" s="234" t="s">
        <v>144</v>
      </c>
      <c r="E348" s="245" t="s">
        <v>1</v>
      </c>
      <c r="F348" s="246" t="s">
        <v>467</v>
      </c>
      <c r="G348" s="244"/>
      <c r="H348" s="247">
        <v>-33.75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144</v>
      </c>
      <c r="AU348" s="253" t="s">
        <v>88</v>
      </c>
      <c r="AV348" s="14" t="s">
        <v>88</v>
      </c>
      <c r="AW348" s="14" t="s">
        <v>33</v>
      </c>
      <c r="AX348" s="14" t="s">
        <v>78</v>
      </c>
      <c r="AY348" s="253" t="s">
        <v>135</v>
      </c>
    </row>
    <row r="349" spans="1:51" s="14" customFormat="1" ht="12">
      <c r="A349" s="14"/>
      <c r="B349" s="243"/>
      <c r="C349" s="244"/>
      <c r="D349" s="234" t="s">
        <v>144</v>
      </c>
      <c r="E349" s="245" t="s">
        <v>1</v>
      </c>
      <c r="F349" s="246" t="s">
        <v>468</v>
      </c>
      <c r="G349" s="244"/>
      <c r="H349" s="247">
        <v>0.25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144</v>
      </c>
      <c r="AU349" s="253" t="s">
        <v>88</v>
      </c>
      <c r="AV349" s="14" t="s">
        <v>88</v>
      </c>
      <c r="AW349" s="14" t="s">
        <v>33</v>
      </c>
      <c r="AX349" s="14" t="s">
        <v>78</v>
      </c>
      <c r="AY349" s="253" t="s">
        <v>135</v>
      </c>
    </row>
    <row r="350" spans="1:51" s="15" customFormat="1" ht="12">
      <c r="A350" s="15"/>
      <c r="B350" s="254"/>
      <c r="C350" s="255"/>
      <c r="D350" s="234" t="s">
        <v>144</v>
      </c>
      <c r="E350" s="256" t="s">
        <v>1</v>
      </c>
      <c r="F350" s="257" t="s">
        <v>152</v>
      </c>
      <c r="G350" s="255"/>
      <c r="H350" s="258">
        <v>74.5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4" t="s">
        <v>144</v>
      </c>
      <c r="AU350" s="264" t="s">
        <v>88</v>
      </c>
      <c r="AV350" s="15" t="s">
        <v>142</v>
      </c>
      <c r="AW350" s="15" t="s">
        <v>33</v>
      </c>
      <c r="AX350" s="15" t="s">
        <v>86</v>
      </c>
      <c r="AY350" s="264" t="s">
        <v>135</v>
      </c>
    </row>
    <row r="351" spans="1:65" s="2" customFormat="1" ht="14.4" customHeight="1">
      <c r="A351" s="39"/>
      <c r="B351" s="40"/>
      <c r="C351" s="265" t="s">
        <v>469</v>
      </c>
      <c r="D351" s="265" t="s">
        <v>190</v>
      </c>
      <c r="E351" s="266" t="s">
        <v>191</v>
      </c>
      <c r="F351" s="267" t="s">
        <v>192</v>
      </c>
      <c r="G351" s="268" t="s">
        <v>193</v>
      </c>
      <c r="H351" s="269">
        <v>111.75</v>
      </c>
      <c r="I351" s="270"/>
      <c r="J351" s="271">
        <f>ROUND(I351*H351,2)</f>
        <v>0</v>
      </c>
      <c r="K351" s="267" t="s">
        <v>141</v>
      </c>
      <c r="L351" s="272"/>
      <c r="M351" s="273" t="s">
        <v>1</v>
      </c>
      <c r="N351" s="274" t="s">
        <v>43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194</v>
      </c>
      <c r="AT351" s="230" t="s">
        <v>190</v>
      </c>
      <c r="AU351" s="230" t="s">
        <v>88</v>
      </c>
      <c r="AY351" s="18" t="s">
        <v>135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86</v>
      </c>
      <c r="BK351" s="231">
        <f>ROUND(I351*H351,2)</f>
        <v>0</v>
      </c>
      <c r="BL351" s="18" t="s">
        <v>195</v>
      </c>
      <c r="BM351" s="230" t="s">
        <v>470</v>
      </c>
    </row>
    <row r="352" spans="1:51" s="13" customFormat="1" ht="12">
      <c r="A352" s="13"/>
      <c r="B352" s="232"/>
      <c r="C352" s="233"/>
      <c r="D352" s="234" t="s">
        <v>144</v>
      </c>
      <c r="E352" s="235" t="s">
        <v>1</v>
      </c>
      <c r="F352" s="236" t="s">
        <v>464</v>
      </c>
      <c r="G352" s="233"/>
      <c r="H352" s="235" t="s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144</v>
      </c>
      <c r="AU352" s="242" t="s">
        <v>88</v>
      </c>
      <c r="AV352" s="13" t="s">
        <v>86</v>
      </c>
      <c r="AW352" s="13" t="s">
        <v>33</v>
      </c>
      <c r="AX352" s="13" t="s">
        <v>78</v>
      </c>
      <c r="AY352" s="242" t="s">
        <v>135</v>
      </c>
    </row>
    <row r="353" spans="1:51" s="13" customFormat="1" ht="12">
      <c r="A353" s="13"/>
      <c r="B353" s="232"/>
      <c r="C353" s="233"/>
      <c r="D353" s="234" t="s">
        <v>144</v>
      </c>
      <c r="E353" s="235" t="s">
        <v>1</v>
      </c>
      <c r="F353" s="236" t="s">
        <v>471</v>
      </c>
      <c r="G353" s="233"/>
      <c r="H353" s="235" t="s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144</v>
      </c>
      <c r="AU353" s="242" t="s">
        <v>88</v>
      </c>
      <c r="AV353" s="13" t="s">
        <v>86</v>
      </c>
      <c r="AW353" s="13" t="s">
        <v>33</v>
      </c>
      <c r="AX353" s="13" t="s">
        <v>78</v>
      </c>
      <c r="AY353" s="242" t="s">
        <v>135</v>
      </c>
    </row>
    <row r="354" spans="1:51" s="14" customFormat="1" ht="12">
      <c r="A354" s="14"/>
      <c r="B354" s="243"/>
      <c r="C354" s="244"/>
      <c r="D354" s="234" t="s">
        <v>144</v>
      </c>
      <c r="E354" s="245" t="s">
        <v>1</v>
      </c>
      <c r="F354" s="246" t="s">
        <v>472</v>
      </c>
      <c r="G354" s="244"/>
      <c r="H354" s="247">
        <v>111.75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144</v>
      </c>
      <c r="AU354" s="253" t="s">
        <v>88</v>
      </c>
      <c r="AV354" s="14" t="s">
        <v>88</v>
      </c>
      <c r="AW354" s="14" t="s">
        <v>33</v>
      </c>
      <c r="AX354" s="14" t="s">
        <v>86</v>
      </c>
      <c r="AY354" s="253" t="s">
        <v>135</v>
      </c>
    </row>
    <row r="355" spans="1:65" s="2" customFormat="1" ht="14.4" customHeight="1">
      <c r="A355" s="39"/>
      <c r="B355" s="40"/>
      <c r="C355" s="219" t="s">
        <v>473</v>
      </c>
      <c r="D355" s="219" t="s">
        <v>137</v>
      </c>
      <c r="E355" s="220" t="s">
        <v>474</v>
      </c>
      <c r="F355" s="221" t="s">
        <v>475</v>
      </c>
      <c r="G355" s="222" t="s">
        <v>164</v>
      </c>
      <c r="H355" s="223">
        <v>135</v>
      </c>
      <c r="I355" s="224"/>
      <c r="J355" s="225">
        <f>ROUND(I355*H355,2)</f>
        <v>0</v>
      </c>
      <c r="K355" s="221" t="s">
        <v>141</v>
      </c>
      <c r="L355" s="45"/>
      <c r="M355" s="226" t="s">
        <v>1</v>
      </c>
      <c r="N355" s="227" t="s">
        <v>43</v>
      </c>
      <c r="O355" s="92"/>
      <c r="P355" s="228">
        <f>O355*H355</f>
        <v>0</v>
      </c>
      <c r="Q355" s="228">
        <v>0.203</v>
      </c>
      <c r="R355" s="228">
        <f>Q355*H355</f>
        <v>27.405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142</v>
      </c>
      <c r="AT355" s="230" t="s">
        <v>137</v>
      </c>
      <c r="AU355" s="230" t="s">
        <v>88</v>
      </c>
      <c r="AY355" s="18" t="s">
        <v>135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86</v>
      </c>
      <c r="BK355" s="231">
        <f>ROUND(I355*H355,2)</f>
        <v>0</v>
      </c>
      <c r="BL355" s="18" t="s">
        <v>142</v>
      </c>
      <c r="BM355" s="230" t="s">
        <v>476</v>
      </c>
    </row>
    <row r="356" spans="1:65" s="2" customFormat="1" ht="14.4" customHeight="1">
      <c r="A356" s="39"/>
      <c r="B356" s="40"/>
      <c r="C356" s="219" t="s">
        <v>477</v>
      </c>
      <c r="D356" s="219" t="s">
        <v>137</v>
      </c>
      <c r="E356" s="220" t="s">
        <v>478</v>
      </c>
      <c r="F356" s="221" t="s">
        <v>479</v>
      </c>
      <c r="G356" s="222" t="s">
        <v>164</v>
      </c>
      <c r="H356" s="223">
        <v>135</v>
      </c>
      <c r="I356" s="224"/>
      <c r="J356" s="225">
        <f>ROUND(I356*H356,2)</f>
        <v>0</v>
      </c>
      <c r="K356" s="221" t="s">
        <v>141</v>
      </c>
      <c r="L356" s="45"/>
      <c r="M356" s="226" t="s">
        <v>1</v>
      </c>
      <c r="N356" s="227" t="s">
        <v>43</v>
      </c>
      <c r="O356" s="92"/>
      <c r="P356" s="228">
        <f>O356*H356</f>
        <v>0</v>
      </c>
      <c r="Q356" s="228">
        <v>6E-05</v>
      </c>
      <c r="R356" s="228">
        <f>Q356*H356</f>
        <v>0.0081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142</v>
      </c>
      <c r="AT356" s="230" t="s">
        <v>137</v>
      </c>
      <c r="AU356" s="230" t="s">
        <v>88</v>
      </c>
      <c r="AY356" s="18" t="s">
        <v>135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86</v>
      </c>
      <c r="BK356" s="231">
        <f>ROUND(I356*H356,2)</f>
        <v>0</v>
      </c>
      <c r="BL356" s="18" t="s">
        <v>142</v>
      </c>
      <c r="BM356" s="230" t="s">
        <v>480</v>
      </c>
    </row>
    <row r="357" spans="1:51" s="13" customFormat="1" ht="12">
      <c r="A357" s="13"/>
      <c r="B357" s="232"/>
      <c r="C357" s="233"/>
      <c r="D357" s="234" t="s">
        <v>144</v>
      </c>
      <c r="E357" s="235" t="s">
        <v>1</v>
      </c>
      <c r="F357" s="236" t="s">
        <v>481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144</v>
      </c>
      <c r="AU357" s="242" t="s">
        <v>88</v>
      </c>
      <c r="AV357" s="13" t="s">
        <v>86</v>
      </c>
      <c r="AW357" s="13" t="s">
        <v>33</v>
      </c>
      <c r="AX357" s="13" t="s">
        <v>78</v>
      </c>
      <c r="AY357" s="242" t="s">
        <v>135</v>
      </c>
    </row>
    <row r="358" spans="1:51" s="14" customFormat="1" ht="12">
      <c r="A358" s="14"/>
      <c r="B358" s="243"/>
      <c r="C358" s="244"/>
      <c r="D358" s="234" t="s">
        <v>144</v>
      </c>
      <c r="E358" s="245" t="s">
        <v>1</v>
      </c>
      <c r="F358" s="246" t="s">
        <v>263</v>
      </c>
      <c r="G358" s="244"/>
      <c r="H358" s="247">
        <v>135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144</v>
      </c>
      <c r="AU358" s="253" t="s">
        <v>88</v>
      </c>
      <c r="AV358" s="14" t="s">
        <v>88</v>
      </c>
      <c r="AW358" s="14" t="s">
        <v>33</v>
      </c>
      <c r="AX358" s="14" t="s">
        <v>86</v>
      </c>
      <c r="AY358" s="253" t="s">
        <v>135</v>
      </c>
    </row>
    <row r="359" spans="1:63" s="12" customFormat="1" ht="22.8" customHeight="1">
      <c r="A359" s="12"/>
      <c r="B359" s="203"/>
      <c r="C359" s="204"/>
      <c r="D359" s="205" t="s">
        <v>77</v>
      </c>
      <c r="E359" s="217" t="s">
        <v>482</v>
      </c>
      <c r="F359" s="217" t="s">
        <v>483</v>
      </c>
      <c r="G359" s="204"/>
      <c r="H359" s="204"/>
      <c r="I359" s="207"/>
      <c r="J359" s="218">
        <f>BK359</f>
        <v>0</v>
      </c>
      <c r="K359" s="204"/>
      <c r="L359" s="209"/>
      <c r="M359" s="210"/>
      <c r="N359" s="211"/>
      <c r="O359" s="211"/>
      <c r="P359" s="212">
        <f>SUM(P360:P383)</f>
        <v>0</v>
      </c>
      <c r="Q359" s="211"/>
      <c r="R359" s="212">
        <f>SUM(R360:R383)</f>
        <v>115.59650000000002</v>
      </c>
      <c r="S359" s="211"/>
      <c r="T359" s="213">
        <f>SUM(T360:T383)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4" t="s">
        <v>86</v>
      </c>
      <c r="AT359" s="215" t="s">
        <v>77</v>
      </c>
      <c r="AU359" s="215" t="s">
        <v>86</v>
      </c>
      <c r="AY359" s="214" t="s">
        <v>135</v>
      </c>
      <c r="BK359" s="216">
        <f>SUM(BK360:BK383)</f>
        <v>0</v>
      </c>
    </row>
    <row r="360" spans="1:65" s="2" customFormat="1" ht="14.4" customHeight="1">
      <c r="A360" s="39"/>
      <c r="B360" s="40"/>
      <c r="C360" s="219" t="s">
        <v>484</v>
      </c>
      <c r="D360" s="219" t="s">
        <v>137</v>
      </c>
      <c r="E360" s="220" t="s">
        <v>485</v>
      </c>
      <c r="F360" s="221" t="s">
        <v>486</v>
      </c>
      <c r="G360" s="222" t="s">
        <v>254</v>
      </c>
      <c r="H360" s="223">
        <v>199</v>
      </c>
      <c r="I360" s="224"/>
      <c r="J360" s="225">
        <f>ROUND(I360*H360,2)</f>
        <v>0</v>
      </c>
      <c r="K360" s="221" t="s">
        <v>141</v>
      </c>
      <c r="L360" s="45"/>
      <c r="M360" s="226" t="s">
        <v>1</v>
      </c>
      <c r="N360" s="227" t="s">
        <v>43</v>
      </c>
      <c r="O360" s="92"/>
      <c r="P360" s="228">
        <f>O360*H360</f>
        <v>0</v>
      </c>
      <c r="Q360" s="228">
        <v>0.098</v>
      </c>
      <c r="R360" s="228">
        <f>Q360*H360</f>
        <v>19.502000000000002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142</v>
      </c>
      <c r="AT360" s="230" t="s">
        <v>137</v>
      </c>
      <c r="AU360" s="230" t="s">
        <v>88</v>
      </c>
      <c r="AY360" s="18" t="s">
        <v>135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86</v>
      </c>
      <c r="BK360" s="231">
        <f>ROUND(I360*H360,2)</f>
        <v>0</v>
      </c>
      <c r="BL360" s="18" t="s">
        <v>142</v>
      </c>
      <c r="BM360" s="230" t="s">
        <v>487</v>
      </c>
    </row>
    <row r="361" spans="1:51" s="13" customFormat="1" ht="12">
      <c r="A361" s="13"/>
      <c r="B361" s="232"/>
      <c r="C361" s="233"/>
      <c r="D361" s="234" t="s">
        <v>144</v>
      </c>
      <c r="E361" s="235" t="s">
        <v>1</v>
      </c>
      <c r="F361" s="236" t="s">
        <v>488</v>
      </c>
      <c r="G361" s="233"/>
      <c r="H361" s="235" t="s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144</v>
      </c>
      <c r="AU361" s="242" t="s">
        <v>88</v>
      </c>
      <c r="AV361" s="13" t="s">
        <v>86</v>
      </c>
      <c r="AW361" s="13" t="s">
        <v>33</v>
      </c>
      <c r="AX361" s="13" t="s">
        <v>78</v>
      </c>
      <c r="AY361" s="242" t="s">
        <v>135</v>
      </c>
    </row>
    <row r="362" spans="1:51" s="13" customFormat="1" ht="12">
      <c r="A362" s="13"/>
      <c r="B362" s="232"/>
      <c r="C362" s="233"/>
      <c r="D362" s="234" t="s">
        <v>144</v>
      </c>
      <c r="E362" s="235" t="s">
        <v>1</v>
      </c>
      <c r="F362" s="236" t="s">
        <v>147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144</v>
      </c>
      <c r="AU362" s="242" t="s">
        <v>88</v>
      </c>
      <c r="AV362" s="13" t="s">
        <v>86</v>
      </c>
      <c r="AW362" s="13" t="s">
        <v>33</v>
      </c>
      <c r="AX362" s="13" t="s">
        <v>78</v>
      </c>
      <c r="AY362" s="242" t="s">
        <v>135</v>
      </c>
    </row>
    <row r="363" spans="1:51" s="14" customFormat="1" ht="12">
      <c r="A363" s="14"/>
      <c r="B363" s="243"/>
      <c r="C363" s="244"/>
      <c r="D363" s="234" t="s">
        <v>144</v>
      </c>
      <c r="E363" s="245" t="s">
        <v>1</v>
      </c>
      <c r="F363" s="246" t="s">
        <v>489</v>
      </c>
      <c r="G363" s="244"/>
      <c r="H363" s="247">
        <v>195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144</v>
      </c>
      <c r="AU363" s="253" t="s">
        <v>88</v>
      </c>
      <c r="AV363" s="14" t="s">
        <v>88</v>
      </c>
      <c r="AW363" s="14" t="s">
        <v>33</v>
      </c>
      <c r="AX363" s="14" t="s">
        <v>78</v>
      </c>
      <c r="AY363" s="253" t="s">
        <v>135</v>
      </c>
    </row>
    <row r="364" spans="1:51" s="16" customFormat="1" ht="12">
      <c r="A364" s="16"/>
      <c r="B364" s="275"/>
      <c r="C364" s="276"/>
      <c r="D364" s="234" t="s">
        <v>144</v>
      </c>
      <c r="E364" s="277" t="s">
        <v>1</v>
      </c>
      <c r="F364" s="278" t="s">
        <v>490</v>
      </c>
      <c r="G364" s="276"/>
      <c r="H364" s="279">
        <v>195</v>
      </c>
      <c r="I364" s="280"/>
      <c r="J364" s="276"/>
      <c r="K364" s="276"/>
      <c r="L364" s="281"/>
      <c r="M364" s="282"/>
      <c r="N364" s="283"/>
      <c r="O364" s="283"/>
      <c r="P364" s="283"/>
      <c r="Q364" s="283"/>
      <c r="R364" s="283"/>
      <c r="S364" s="283"/>
      <c r="T364" s="284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85" t="s">
        <v>144</v>
      </c>
      <c r="AU364" s="285" t="s">
        <v>88</v>
      </c>
      <c r="AV364" s="16" t="s">
        <v>156</v>
      </c>
      <c r="AW364" s="16" t="s">
        <v>33</v>
      </c>
      <c r="AX364" s="16" t="s">
        <v>78</v>
      </c>
      <c r="AY364" s="285" t="s">
        <v>135</v>
      </c>
    </row>
    <row r="365" spans="1:51" s="13" customFormat="1" ht="12">
      <c r="A365" s="13"/>
      <c r="B365" s="232"/>
      <c r="C365" s="233"/>
      <c r="D365" s="234" t="s">
        <v>144</v>
      </c>
      <c r="E365" s="235" t="s">
        <v>1</v>
      </c>
      <c r="F365" s="236" t="s">
        <v>491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144</v>
      </c>
      <c r="AU365" s="242" t="s">
        <v>88</v>
      </c>
      <c r="AV365" s="13" t="s">
        <v>86</v>
      </c>
      <c r="AW365" s="13" t="s">
        <v>33</v>
      </c>
      <c r="AX365" s="13" t="s">
        <v>78</v>
      </c>
      <c r="AY365" s="242" t="s">
        <v>135</v>
      </c>
    </row>
    <row r="366" spans="1:51" s="14" customFormat="1" ht="12">
      <c r="A366" s="14"/>
      <c r="B366" s="243"/>
      <c r="C366" s="244"/>
      <c r="D366" s="234" t="s">
        <v>144</v>
      </c>
      <c r="E366" s="245" t="s">
        <v>1</v>
      </c>
      <c r="F366" s="246" t="s">
        <v>492</v>
      </c>
      <c r="G366" s="244"/>
      <c r="H366" s="247">
        <v>4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144</v>
      </c>
      <c r="AU366" s="253" t="s">
        <v>88</v>
      </c>
      <c r="AV366" s="14" t="s">
        <v>88</v>
      </c>
      <c r="AW366" s="14" t="s">
        <v>33</v>
      </c>
      <c r="AX366" s="14" t="s">
        <v>78</v>
      </c>
      <c r="AY366" s="253" t="s">
        <v>135</v>
      </c>
    </row>
    <row r="367" spans="1:51" s="16" customFormat="1" ht="12">
      <c r="A367" s="16"/>
      <c r="B367" s="275"/>
      <c r="C367" s="276"/>
      <c r="D367" s="234" t="s">
        <v>144</v>
      </c>
      <c r="E367" s="277" t="s">
        <v>1</v>
      </c>
      <c r="F367" s="278" t="s">
        <v>493</v>
      </c>
      <c r="G367" s="276"/>
      <c r="H367" s="279">
        <v>4</v>
      </c>
      <c r="I367" s="280"/>
      <c r="J367" s="276"/>
      <c r="K367" s="276"/>
      <c r="L367" s="281"/>
      <c r="M367" s="282"/>
      <c r="N367" s="283"/>
      <c r="O367" s="283"/>
      <c r="P367" s="283"/>
      <c r="Q367" s="283"/>
      <c r="R367" s="283"/>
      <c r="S367" s="283"/>
      <c r="T367" s="284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5" t="s">
        <v>144</v>
      </c>
      <c r="AU367" s="285" t="s">
        <v>88</v>
      </c>
      <c r="AV367" s="16" t="s">
        <v>156</v>
      </c>
      <c r="AW367" s="16" t="s">
        <v>33</v>
      </c>
      <c r="AX367" s="16" t="s">
        <v>78</v>
      </c>
      <c r="AY367" s="285" t="s">
        <v>135</v>
      </c>
    </row>
    <row r="368" spans="1:51" s="15" customFormat="1" ht="12">
      <c r="A368" s="15"/>
      <c r="B368" s="254"/>
      <c r="C368" s="255"/>
      <c r="D368" s="234" t="s">
        <v>144</v>
      </c>
      <c r="E368" s="256" t="s">
        <v>1</v>
      </c>
      <c r="F368" s="257" t="s">
        <v>152</v>
      </c>
      <c r="G368" s="255"/>
      <c r="H368" s="258">
        <v>199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4" t="s">
        <v>144</v>
      </c>
      <c r="AU368" s="264" t="s">
        <v>88</v>
      </c>
      <c r="AV368" s="15" t="s">
        <v>142</v>
      </c>
      <c r="AW368" s="15" t="s">
        <v>33</v>
      </c>
      <c r="AX368" s="15" t="s">
        <v>86</v>
      </c>
      <c r="AY368" s="264" t="s">
        <v>135</v>
      </c>
    </row>
    <row r="369" spans="1:65" s="2" customFormat="1" ht="14.4" customHeight="1">
      <c r="A369" s="39"/>
      <c r="B369" s="40"/>
      <c r="C369" s="265" t="s">
        <v>494</v>
      </c>
      <c r="D369" s="265" t="s">
        <v>190</v>
      </c>
      <c r="E369" s="266" t="s">
        <v>495</v>
      </c>
      <c r="F369" s="267" t="s">
        <v>496</v>
      </c>
      <c r="G369" s="268" t="s">
        <v>254</v>
      </c>
      <c r="H369" s="269">
        <v>199</v>
      </c>
      <c r="I369" s="270"/>
      <c r="J369" s="271">
        <f>ROUND(I369*H369,2)</f>
        <v>0</v>
      </c>
      <c r="K369" s="267" t="s">
        <v>1</v>
      </c>
      <c r="L369" s="272"/>
      <c r="M369" s="273" t="s">
        <v>1</v>
      </c>
      <c r="N369" s="274" t="s">
        <v>43</v>
      </c>
      <c r="O369" s="92"/>
      <c r="P369" s="228">
        <f>O369*H369</f>
        <v>0</v>
      </c>
      <c r="Q369" s="228">
        <v>0.027</v>
      </c>
      <c r="R369" s="228">
        <f>Q369*H369</f>
        <v>5.373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189</v>
      </c>
      <c r="AT369" s="230" t="s">
        <v>190</v>
      </c>
      <c r="AU369" s="230" t="s">
        <v>88</v>
      </c>
      <c r="AY369" s="18" t="s">
        <v>135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86</v>
      </c>
      <c r="BK369" s="231">
        <f>ROUND(I369*H369,2)</f>
        <v>0</v>
      </c>
      <c r="BL369" s="18" t="s">
        <v>142</v>
      </c>
      <c r="BM369" s="230" t="s">
        <v>497</v>
      </c>
    </row>
    <row r="370" spans="1:51" s="13" customFormat="1" ht="12">
      <c r="A370" s="13"/>
      <c r="B370" s="232"/>
      <c r="C370" s="233"/>
      <c r="D370" s="234" t="s">
        <v>144</v>
      </c>
      <c r="E370" s="235" t="s">
        <v>1</v>
      </c>
      <c r="F370" s="236" t="s">
        <v>498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144</v>
      </c>
      <c r="AU370" s="242" t="s">
        <v>88</v>
      </c>
      <c r="AV370" s="13" t="s">
        <v>86</v>
      </c>
      <c r="AW370" s="13" t="s">
        <v>33</v>
      </c>
      <c r="AX370" s="13" t="s">
        <v>78</v>
      </c>
      <c r="AY370" s="242" t="s">
        <v>135</v>
      </c>
    </row>
    <row r="371" spans="1:51" s="14" customFormat="1" ht="12">
      <c r="A371" s="14"/>
      <c r="B371" s="243"/>
      <c r="C371" s="244"/>
      <c r="D371" s="234" t="s">
        <v>144</v>
      </c>
      <c r="E371" s="245" t="s">
        <v>1</v>
      </c>
      <c r="F371" s="246" t="s">
        <v>499</v>
      </c>
      <c r="G371" s="244"/>
      <c r="H371" s="247">
        <v>199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144</v>
      </c>
      <c r="AU371" s="253" t="s">
        <v>88</v>
      </c>
      <c r="AV371" s="14" t="s">
        <v>88</v>
      </c>
      <c r="AW371" s="14" t="s">
        <v>33</v>
      </c>
      <c r="AX371" s="14" t="s">
        <v>86</v>
      </c>
      <c r="AY371" s="253" t="s">
        <v>135</v>
      </c>
    </row>
    <row r="372" spans="1:65" s="2" customFormat="1" ht="14.4" customHeight="1">
      <c r="A372" s="39"/>
      <c r="B372" s="40"/>
      <c r="C372" s="265" t="s">
        <v>500</v>
      </c>
      <c r="D372" s="265" t="s">
        <v>190</v>
      </c>
      <c r="E372" s="266" t="s">
        <v>501</v>
      </c>
      <c r="F372" s="267" t="s">
        <v>502</v>
      </c>
      <c r="G372" s="268" t="s">
        <v>254</v>
      </c>
      <c r="H372" s="269">
        <v>4.5</v>
      </c>
      <c r="I372" s="270"/>
      <c r="J372" s="271">
        <f>ROUND(I372*H372,2)</f>
        <v>0</v>
      </c>
      <c r="K372" s="267" t="s">
        <v>1</v>
      </c>
      <c r="L372" s="272"/>
      <c r="M372" s="273" t="s">
        <v>1</v>
      </c>
      <c r="N372" s="274" t="s">
        <v>43</v>
      </c>
      <c r="O372" s="92"/>
      <c r="P372" s="228">
        <f>O372*H372</f>
        <v>0</v>
      </c>
      <c r="Q372" s="228">
        <v>0.027</v>
      </c>
      <c r="R372" s="228">
        <f>Q372*H372</f>
        <v>0.1215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189</v>
      </c>
      <c r="AT372" s="230" t="s">
        <v>190</v>
      </c>
      <c r="AU372" s="230" t="s">
        <v>88</v>
      </c>
      <c r="AY372" s="18" t="s">
        <v>135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86</v>
      </c>
      <c r="BK372" s="231">
        <f>ROUND(I372*H372,2)</f>
        <v>0</v>
      </c>
      <c r="BL372" s="18" t="s">
        <v>142</v>
      </c>
      <c r="BM372" s="230" t="s">
        <v>503</v>
      </c>
    </row>
    <row r="373" spans="1:51" s="13" customFormat="1" ht="12">
      <c r="A373" s="13"/>
      <c r="B373" s="232"/>
      <c r="C373" s="233"/>
      <c r="D373" s="234" t="s">
        <v>144</v>
      </c>
      <c r="E373" s="235" t="s">
        <v>1</v>
      </c>
      <c r="F373" s="236" t="s">
        <v>504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144</v>
      </c>
      <c r="AU373" s="242" t="s">
        <v>88</v>
      </c>
      <c r="AV373" s="13" t="s">
        <v>86</v>
      </c>
      <c r="AW373" s="13" t="s">
        <v>33</v>
      </c>
      <c r="AX373" s="13" t="s">
        <v>78</v>
      </c>
      <c r="AY373" s="242" t="s">
        <v>135</v>
      </c>
    </row>
    <row r="374" spans="1:51" s="14" customFormat="1" ht="12">
      <c r="A374" s="14"/>
      <c r="B374" s="243"/>
      <c r="C374" s="244"/>
      <c r="D374" s="234" t="s">
        <v>144</v>
      </c>
      <c r="E374" s="245" t="s">
        <v>1</v>
      </c>
      <c r="F374" s="246" t="s">
        <v>505</v>
      </c>
      <c r="G374" s="244"/>
      <c r="H374" s="247">
        <v>4.5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144</v>
      </c>
      <c r="AU374" s="253" t="s">
        <v>88</v>
      </c>
      <c r="AV374" s="14" t="s">
        <v>88</v>
      </c>
      <c r="AW374" s="14" t="s">
        <v>33</v>
      </c>
      <c r="AX374" s="14" t="s">
        <v>86</v>
      </c>
      <c r="AY374" s="253" t="s">
        <v>135</v>
      </c>
    </row>
    <row r="375" spans="1:65" s="2" customFormat="1" ht="14.4" customHeight="1">
      <c r="A375" s="39"/>
      <c r="B375" s="40"/>
      <c r="C375" s="219" t="s">
        <v>506</v>
      </c>
      <c r="D375" s="219" t="s">
        <v>137</v>
      </c>
      <c r="E375" s="220" t="s">
        <v>507</v>
      </c>
      <c r="F375" s="221" t="s">
        <v>508</v>
      </c>
      <c r="G375" s="222" t="s">
        <v>254</v>
      </c>
      <c r="H375" s="223">
        <v>199</v>
      </c>
      <c r="I375" s="224"/>
      <c r="J375" s="225">
        <f>ROUND(I375*H375,2)</f>
        <v>0</v>
      </c>
      <c r="K375" s="221" t="s">
        <v>141</v>
      </c>
      <c r="L375" s="45"/>
      <c r="M375" s="226" t="s">
        <v>1</v>
      </c>
      <c r="N375" s="227" t="s">
        <v>43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142</v>
      </c>
      <c r="AT375" s="230" t="s">
        <v>137</v>
      </c>
      <c r="AU375" s="230" t="s">
        <v>88</v>
      </c>
      <c r="AY375" s="18" t="s">
        <v>135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86</v>
      </c>
      <c r="BK375" s="231">
        <f>ROUND(I375*H375,2)</f>
        <v>0</v>
      </c>
      <c r="BL375" s="18" t="s">
        <v>142</v>
      </c>
      <c r="BM375" s="230" t="s">
        <v>509</v>
      </c>
    </row>
    <row r="376" spans="1:65" s="2" customFormat="1" ht="14.4" customHeight="1">
      <c r="A376" s="39"/>
      <c r="B376" s="40"/>
      <c r="C376" s="219" t="s">
        <v>510</v>
      </c>
      <c r="D376" s="219" t="s">
        <v>137</v>
      </c>
      <c r="E376" s="220" t="s">
        <v>511</v>
      </c>
      <c r="F376" s="221" t="s">
        <v>512</v>
      </c>
      <c r="G376" s="222" t="s">
        <v>254</v>
      </c>
      <c r="H376" s="223">
        <v>226.5</v>
      </c>
      <c r="I376" s="224"/>
      <c r="J376" s="225">
        <f>ROUND(I376*H376,2)</f>
        <v>0</v>
      </c>
      <c r="K376" s="221" t="s">
        <v>141</v>
      </c>
      <c r="L376" s="45"/>
      <c r="M376" s="226" t="s">
        <v>1</v>
      </c>
      <c r="N376" s="227" t="s">
        <v>43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142</v>
      </c>
      <c r="AT376" s="230" t="s">
        <v>137</v>
      </c>
      <c r="AU376" s="230" t="s">
        <v>88</v>
      </c>
      <c r="AY376" s="18" t="s">
        <v>135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86</v>
      </c>
      <c r="BK376" s="231">
        <f>ROUND(I376*H376,2)</f>
        <v>0</v>
      </c>
      <c r="BL376" s="18" t="s">
        <v>142</v>
      </c>
      <c r="BM376" s="230" t="s">
        <v>513</v>
      </c>
    </row>
    <row r="377" spans="1:51" s="14" customFormat="1" ht="12">
      <c r="A377" s="14"/>
      <c r="B377" s="243"/>
      <c r="C377" s="244"/>
      <c r="D377" s="234" t="s">
        <v>144</v>
      </c>
      <c r="E377" s="245" t="s">
        <v>1</v>
      </c>
      <c r="F377" s="246" t="s">
        <v>514</v>
      </c>
      <c r="G377" s="244"/>
      <c r="H377" s="247">
        <v>199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144</v>
      </c>
      <c r="AU377" s="253" t="s">
        <v>88</v>
      </c>
      <c r="AV377" s="14" t="s">
        <v>88</v>
      </c>
      <c r="AW377" s="14" t="s">
        <v>33</v>
      </c>
      <c r="AX377" s="14" t="s">
        <v>78</v>
      </c>
      <c r="AY377" s="253" t="s">
        <v>135</v>
      </c>
    </row>
    <row r="378" spans="1:51" s="13" customFormat="1" ht="12">
      <c r="A378" s="13"/>
      <c r="B378" s="232"/>
      <c r="C378" s="233"/>
      <c r="D378" s="234" t="s">
        <v>144</v>
      </c>
      <c r="E378" s="235" t="s">
        <v>1</v>
      </c>
      <c r="F378" s="236" t="s">
        <v>515</v>
      </c>
      <c r="G378" s="233"/>
      <c r="H378" s="235" t="s">
        <v>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144</v>
      </c>
      <c r="AU378" s="242" t="s">
        <v>88</v>
      </c>
      <c r="AV378" s="13" t="s">
        <v>86</v>
      </c>
      <c r="AW378" s="13" t="s">
        <v>33</v>
      </c>
      <c r="AX378" s="13" t="s">
        <v>78</v>
      </c>
      <c r="AY378" s="242" t="s">
        <v>135</v>
      </c>
    </row>
    <row r="379" spans="1:51" s="14" customFormat="1" ht="12">
      <c r="A379" s="14"/>
      <c r="B379" s="243"/>
      <c r="C379" s="244"/>
      <c r="D379" s="234" t="s">
        <v>144</v>
      </c>
      <c r="E379" s="245" t="s">
        <v>1</v>
      </c>
      <c r="F379" s="246" t="s">
        <v>516</v>
      </c>
      <c r="G379" s="244"/>
      <c r="H379" s="247">
        <v>27.5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144</v>
      </c>
      <c r="AU379" s="253" t="s">
        <v>88</v>
      </c>
      <c r="AV379" s="14" t="s">
        <v>88</v>
      </c>
      <c r="AW379" s="14" t="s">
        <v>33</v>
      </c>
      <c r="AX379" s="14" t="s">
        <v>78</v>
      </c>
      <c r="AY379" s="253" t="s">
        <v>135</v>
      </c>
    </row>
    <row r="380" spans="1:51" s="15" customFormat="1" ht="12">
      <c r="A380" s="15"/>
      <c r="B380" s="254"/>
      <c r="C380" s="255"/>
      <c r="D380" s="234" t="s">
        <v>144</v>
      </c>
      <c r="E380" s="256" t="s">
        <v>1</v>
      </c>
      <c r="F380" s="257" t="s">
        <v>152</v>
      </c>
      <c r="G380" s="255"/>
      <c r="H380" s="258">
        <v>226.5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4" t="s">
        <v>144</v>
      </c>
      <c r="AU380" s="264" t="s">
        <v>88</v>
      </c>
      <c r="AV380" s="15" t="s">
        <v>142</v>
      </c>
      <c r="AW380" s="15" t="s">
        <v>33</v>
      </c>
      <c r="AX380" s="15" t="s">
        <v>86</v>
      </c>
      <c r="AY380" s="264" t="s">
        <v>135</v>
      </c>
    </row>
    <row r="381" spans="1:65" s="2" customFormat="1" ht="14.4" customHeight="1">
      <c r="A381" s="39"/>
      <c r="B381" s="40"/>
      <c r="C381" s="219" t="s">
        <v>517</v>
      </c>
      <c r="D381" s="219" t="s">
        <v>137</v>
      </c>
      <c r="E381" s="220" t="s">
        <v>518</v>
      </c>
      <c r="F381" s="221" t="s">
        <v>519</v>
      </c>
      <c r="G381" s="222" t="s">
        <v>254</v>
      </c>
      <c r="H381" s="223">
        <v>226.5</v>
      </c>
      <c r="I381" s="224"/>
      <c r="J381" s="225">
        <f>ROUND(I381*H381,2)</f>
        <v>0</v>
      </c>
      <c r="K381" s="221" t="s">
        <v>1</v>
      </c>
      <c r="L381" s="45"/>
      <c r="M381" s="226" t="s">
        <v>1</v>
      </c>
      <c r="N381" s="227" t="s">
        <v>43</v>
      </c>
      <c r="O381" s="92"/>
      <c r="P381" s="228">
        <f>O381*H381</f>
        <v>0</v>
      </c>
      <c r="Q381" s="228">
        <v>0.4</v>
      </c>
      <c r="R381" s="228">
        <f>Q381*H381</f>
        <v>90.60000000000001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142</v>
      </c>
      <c r="AT381" s="230" t="s">
        <v>137</v>
      </c>
      <c r="AU381" s="230" t="s">
        <v>88</v>
      </c>
      <c r="AY381" s="18" t="s">
        <v>135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86</v>
      </c>
      <c r="BK381" s="231">
        <f>ROUND(I381*H381,2)</f>
        <v>0</v>
      </c>
      <c r="BL381" s="18" t="s">
        <v>142</v>
      </c>
      <c r="BM381" s="230" t="s">
        <v>520</v>
      </c>
    </row>
    <row r="382" spans="1:51" s="13" customFormat="1" ht="12">
      <c r="A382" s="13"/>
      <c r="B382" s="232"/>
      <c r="C382" s="233"/>
      <c r="D382" s="234" t="s">
        <v>144</v>
      </c>
      <c r="E382" s="235" t="s">
        <v>1</v>
      </c>
      <c r="F382" s="236" t="s">
        <v>521</v>
      </c>
      <c r="G382" s="233"/>
      <c r="H382" s="235" t="s">
        <v>1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144</v>
      </c>
      <c r="AU382" s="242" t="s">
        <v>88</v>
      </c>
      <c r="AV382" s="13" t="s">
        <v>86</v>
      </c>
      <c r="AW382" s="13" t="s">
        <v>33</v>
      </c>
      <c r="AX382" s="13" t="s">
        <v>78</v>
      </c>
      <c r="AY382" s="242" t="s">
        <v>135</v>
      </c>
    </row>
    <row r="383" spans="1:51" s="14" customFormat="1" ht="12">
      <c r="A383" s="14"/>
      <c r="B383" s="243"/>
      <c r="C383" s="244"/>
      <c r="D383" s="234" t="s">
        <v>144</v>
      </c>
      <c r="E383" s="245" t="s">
        <v>1</v>
      </c>
      <c r="F383" s="246" t="s">
        <v>259</v>
      </c>
      <c r="G383" s="244"/>
      <c r="H383" s="247">
        <v>226.5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144</v>
      </c>
      <c r="AU383" s="253" t="s">
        <v>88</v>
      </c>
      <c r="AV383" s="14" t="s">
        <v>88</v>
      </c>
      <c r="AW383" s="14" t="s">
        <v>33</v>
      </c>
      <c r="AX383" s="14" t="s">
        <v>86</v>
      </c>
      <c r="AY383" s="253" t="s">
        <v>135</v>
      </c>
    </row>
    <row r="384" spans="1:63" s="12" customFormat="1" ht="22.8" customHeight="1">
      <c r="A384" s="12"/>
      <c r="B384" s="203"/>
      <c r="C384" s="204"/>
      <c r="D384" s="205" t="s">
        <v>77</v>
      </c>
      <c r="E384" s="217" t="s">
        <v>522</v>
      </c>
      <c r="F384" s="217" t="s">
        <v>523</v>
      </c>
      <c r="G384" s="204"/>
      <c r="H384" s="204"/>
      <c r="I384" s="207"/>
      <c r="J384" s="218">
        <f>BK384</f>
        <v>0</v>
      </c>
      <c r="K384" s="204"/>
      <c r="L384" s="209"/>
      <c r="M384" s="210"/>
      <c r="N384" s="211"/>
      <c r="O384" s="211"/>
      <c r="P384" s="212">
        <f>SUM(P385:P397)</f>
        <v>0</v>
      </c>
      <c r="Q384" s="211"/>
      <c r="R384" s="212">
        <f>SUM(R385:R397)</f>
        <v>1.242</v>
      </c>
      <c r="S384" s="211"/>
      <c r="T384" s="213">
        <f>SUM(T385:T397)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86</v>
      </c>
      <c r="AT384" s="215" t="s">
        <v>77</v>
      </c>
      <c r="AU384" s="215" t="s">
        <v>86</v>
      </c>
      <c r="AY384" s="214" t="s">
        <v>135</v>
      </c>
      <c r="BK384" s="216">
        <f>SUM(BK385:BK397)</f>
        <v>0</v>
      </c>
    </row>
    <row r="385" spans="1:65" s="2" customFormat="1" ht="14.4" customHeight="1">
      <c r="A385" s="39"/>
      <c r="B385" s="40"/>
      <c r="C385" s="219" t="s">
        <v>524</v>
      </c>
      <c r="D385" s="219" t="s">
        <v>137</v>
      </c>
      <c r="E385" s="220" t="s">
        <v>525</v>
      </c>
      <c r="F385" s="221" t="s">
        <v>526</v>
      </c>
      <c r="G385" s="222" t="s">
        <v>254</v>
      </c>
      <c r="H385" s="223">
        <v>180</v>
      </c>
      <c r="I385" s="224"/>
      <c r="J385" s="225">
        <f>ROUND(I385*H385,2)</f>
        <v>0</v>
      </c>
      <c r="K385" s="221" t="s">
        <v>141</v>
      </c>
      <c r="L385" s="45"/>
      <c r="M385" s="226" t="s">
        <v>1</v>
      </c>
      <c r="N385" s="227" t="s">
        <v>43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142</v>
      </c>
      <c r="AT385" s="230" t="s">
        <v>137</v>
      </c>
      <c r="AU385" s="230" t="s">
        <v>88</v>
      </c>
      <c r="AY385" s="18" t="s">
        <v>135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86</v>
      </c>
      <c r="BK385" s="231">
        <f>ROUND(I385*H385,2)</f>
        <v>0</v>
      </c>
      <c r="BL385" s="18" t="s">
        <v>142</v>
      </c>
      <c r="BM385" s="230" t="s">
        <v>527</v>
      </c>
    </row>
    <row r="386" spans="1:51" s="13" customFormat="1" ht="12">
      <c r="A386" s="13"/>
      <c r="B386" s="232"/>
      <c r="C386" s="233"/>
      <c r="D386" s="234" t="s">
        <v>144</v>
      </c>
      <c r="E386" s="235" t="s">
        <v>1</v>
      </c>
      <c r="F386" s="236" t="s">
        <v>147</v>
      </c>
      <c r="G386" s="233"/>
      <c r="H386" s="235" t="s">
        <v>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144</v>
      </c>
      <c r="AU386" s="242" t="s">
        <v>88</v>
      </c>
      <c r="AV386" s="13" t="s">
        <v>86</v>
      </c>
      <c r="AW386" s="13" t="s">
        <v>33</v>
      </c>
      <c r="AX386" s="13" t="s">
        <v>78</v>
      </c>
      <c r="AY386" s="242" t="s">
        <v>135</v>
      </c>
    </row>
    <row r="387" spans="1:51" s="14" customFormat="1" ht="12">
      <c r="A387" s="14"/>
      <c r="B387" s="243"/>
      <c r="C387" s="244"/>
      <c r="D387" s="234" t="s">
        <v>144</v>
      </c>
      <c r="E387" s="245" t="s">
        <v>1</v>
      </c>
      <c r="F387" s="246" t="s">
        <v>528</v>
      </c>
      <c r="G387" s="244"/>
      <c r="H387" s="247">
        <v>180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144</v>
      </c>
      <c r="AU387" s="253" t="s">
        <v>88</v>
      </c>
      <c r="AV387" s="14" t="s">
        <v>88</v>
      </c>
      <c r="AW387" s="14" t="s">
        <v>33</v>
      </c>
      <c r="AX387" s="14" t="s">
        <v>86</v>
      </c>
      <c r="AY387" s="253" t="s">
        <v>135</v>
      </c>
    </row>
    <row r="388" spans="1:65" s="2" customFormat="1" ht="14.4" customHeight="1">
      <c r="A388" s="39"/>
      <c r="B388" s="40"/>
      <c r="C388" s="219" t="s">
        <v>529</v>
      </c>
      <c r="D388" s="219" t="s">
        <v>137</v>
      </c>
      <c r="E388" s="220" t="s">
        <v>530</v>
      </c>
      <c r="F388" s="221" t="s">
        <v>531</v>
      </c>
      <c r="G388" s="222" t="s">
        <v>254</v>
      </c>
      <c r="H388" s="223">
        <v>180</v>
      </c>
      <c r="I388" s="224"/>
      <c r="J388" s="225">
        <f>ROUND(I388*H388,2)</f>
        <v>0</v>
      </c>
      <c r="K388" s="221" t="s">
        <v>141</v>
      </c>
      <c r="L388" s="45"/>
      <c r="M388" s="226" t="s">
        <v>1</v>
      </c>
      <c r="N388" s="227" t="s">
        <v>43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142</v>
      </c>
      <c r="AT388" s="230" t="s">
        <v>137</v>
      </c>
      <c r="AU388" s="230" t="s">
        <v>88</v>
      </c>
      <c r="AY388" s="18" t="s">
        <v>135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86</v>
      </c>
      <c r="BK388" s="231">
        <f>ROUND(I388*H388,2)</f>
        <v>0</v>
      </c>
      <c r="BL388" s="18" t="s">
        <v>142</v>
      </c>
      <c r="BM388" s="230" t="s">
        <v>532</v>
      </c>
    </row>
    <row r="389" spans="1:65" s="2" customFormat="1" ht="14.4" customHeight="1">
      <c r="A389" s="39"/>
      <c r="B389" s="40"/>
      <c r="C389" s="219" t="s">
        <v>195</v>
      </c>
      <c r="D389" s="219" t="s">
        <v>137</v>
      </c>
      <c r="E389" s="220" t="s">
        <v>533</v>
      </c>
      <c r="F389" s="221" t="s">
        <v>534</v>
      </c>
      <c r="G389" s="222" t="s">
        <v>254</v>
      </c>
      <c r="H389" s="223">
        <v>180</v>
      </c>
      <c r="I389" s="224"/>
      <c r="J389" s="225">
        <f>ROUND(I389*H389,2)</f>
        <v>0</v>
      </c>
      <c r="K389" s="221" t="s">
        <v>141</v>
      </c>
      <c r="L389" s="45"/>
      <c r="M389" s="226" t="s">
        <v>1</v>
      </c>
      <c r="N389" s="227" t="s">
        <v>43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142</v>
      </c>
      <c r="AT389" s="230" t="s">
        <v>137</v>
      </c>
      <c r="AU389" s="230" t="s">
        <v>88</v>
      </c>
      <c r="AY389" s="18" t="s">
        <v>135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86</v>
      </c>
      <c r="BK389" s="231">
        <f>ROUND(I389*H389,2)</f>
        <v>0</v>
      </c>
      <c r="BL389" s="18" t="s">
        <v>142</v>
      </c>
      <c r="BM389" s="230" t="s">
        <v>535</v>
      </c>
    </row>
    <row r="390" spans="1:65" s="2" customFormat="1" ht="14.4" customHeight="1">
      <c r="A390" s="39"/>
      <c r="B390" s="40"/>
      <c r="C390" s="219" t="s">
        <v>536</v>
      </c>
      <c r="D390" s="219" t="s">
        <v>137</v>
      </c>
      <c r="E390" s="220" t="s">
        <v>537</v>
      </c>
      <c r="F390" s="221" t="s">
        <v>538</v>
      </c>
      <c r="G390" s="222" t="s">
        <v>254</v>
      </c>
      <c r="H390" s="223">
        <v>180</v>
      </c>
      <c r="I390" s="224"/>
      <c r="J390" s="225">
        <f>ROUND(I390*H390,2)</f>
        <v>0</v>
      </c>
      <c r="K390" s="221" t="s">
        <v>141</v>
      </c>
      <c r="L390" s="45"/>
      <c r="M390" s="226" t="s">
        <v>1</v>
      </c>
      <c r="N390" s="227" t="s">
        <v>43</v>
      </c>
      <c r="O390" s="92"/>
      <c r="P390" s="228">
        <f>O390*H390</f>
        <v>0</v>
      </c>
      <c r="Q390" s="228">
        <v>0.00652</v>
      </c>
      <c r="R390" s="228">
        <f>Q390*H390</f>
        <v>1.1736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142</v>
      </c>
      <c r="AT390" s="230" t="s">
        <v>137</v>
      </c>
      <c r="AU390" s="230" t="s">
        <v>88</v>
      </c>
      <c r="AY390" s="18" t="s">
        <v>135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86</v>
      </c>
      <c r="BK390" s="231">
        <f>ROUND(I390*H390,2)</f>
        <v>0</v>
      </c>
      <c r="BL390" s="18" t="s">
        <v>142</v>
      </c>
      <c r="BM390" s="230" t="s">
        <v>539</v>
      </c>
    </row>
    <row r="391" spans="1:65" s="2" customFormat="1" ht="14.4" customHeight="1">
      <c r="A391" s="39"/>
      <c r="B391" s="40"/>
      <c r="C391" s="219" t="s">
        <v>540</v>
      </c>
      <c r="D391" s="219" t="s">
        <v>137</v>
      </c>
      <c r="E391" s="220" t="s">
        <v>507</v>
      </c>
      <c r="F391" s="221" t="s">
        <v>508</v>
      </c>
      <c r="G391" s="222" t="s">
        <v>254</v>
      </c>
      <c r="H391" s="223">
        <v>180</v>
      </c>
      <c r="I391" s="224"/>
      <c r="J391" s="225">
        <f>ROUND(I391*H391,2)</f>
        <v>0</v>
      </c>
      <c r="K391" s="221" t="s">
        <v>141</v>
      </c>
      <c r="L391" s="45"/>
      <c r="M391" s="226" t="s">
        <v>1</v>
      </c>
      <c r="N391" s="227" t="s">
        <v>43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142</v>
      </c>
      <c r="AT391" s="230" t="s">
        <v>137</v>
      </c>
      <c r="AU391" s="230" t="s">
        <v>88</v>
      </c>
      <c r="AY391" s="18" t="s">
        <v>135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86</v>
      </c>
      <c r="BK391" s="231">
        <f>ROUND(I391*H391,2)</f>
        <v>0</v>
      </c>
      <c r="BL391" s="18" t="s">
        <v>142</v>
      </c>
      <c r="BM391" s="230" t="s">
        <v>541</v>
      </c>
    </row>
    <row r="392" spans="1:65" s="2" customFormat="1" ht="14.4" customHeight="1">
      <c r="A392" s="39"/>
      <c r="B392" s="40"/>
      <c r="C392" s="219" t="s">
        <v>542</v>
      </c>
      <c r="D392" s="219" t="s">
        <v>137</v>
      </c>
      <c r="E392" s="220" t="s">
        <v>511</v>
      </c>
      <c r="F392" s="221" t="s">
        <v>512</v>
      </c>
      <c r="G392" s="222" t="s">
        <v>254</v>
      </c>
      <c r="H392" s="223">
        <v>190</v>
      </c>
      <c r="I392" s="224"/>
      <c r="J392" s="225">
        <f>ROUND(I392*H392,2)</f>
        <v>0</v>
      </c>
      <c r="K392" s="221" t="s">
        <v>141</v>
      </c>
      <c r="L392" s="45"/>
      <c r="M392" s="226" t="s">
        <v>1</v>
      </c>
      <c r="N392" s="227" t="s">
        <v>43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142</v>
      </c>
      <c r="AT392" s="230" t="s">
        <v>137</v>
      </c>
      <c r="AU392" s="230" t="s">
        <v>88</v>
      </c>
      <c r="AY392" s="18" t="s">
        <v>135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86</v>
      </c>
      <c r="BK392" s="231">
        <f>ROUND(I392*H392,2)</f>
        <v>0</v>
      </c>
      <c r="BL392" s="18" t="s">
        <v>142</v>
      </c>
      <c r="BM392" s="230" t="s">
        <v>543</v>
      </c>
    </row>
    <row r="393" spans="1:51" s="14" customFormat="1" ht="12">
      <c r="A393" s="14"/>
      <c r="B393" s="243"/>
      <c r="C393" s="244"/>
      <c r="D393" s="234" t="s">
        <v>144</v>
      </c>
      <c r="E393" s="245" t="s">
        <v>1</v>
      </c>
      <c r="F393" s="246" t="s">
        <v>528</v>
      </c>
      <c r="G393" s="244"/>
      <c r="H393" s="247">
        <v>180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144</v>
      </c>
      <c r="AU393" s="253" t="s">
        <v>88</v>
      </c>
      <c r="AV393" s="14" t="s">
        <v>88</v>
      </c>
      <c r="AW393" s="14" t="s">
        <v>33</v>
      </c>
      <c r="AX393" s="14" t="s">
        <v>78</v>
      </c>
      <c r="AY393" s="253" t="s">
        <v>135</v>
      </c>
    </row>
    <row r="394" spans="1:51" s="13" customFormat="1" ht="12">
      <c r="A394" s="13"/>
      <c r="B394" s="232"/>
      <c r="C394" s="233"/>
      <c r="D394" s="234" t="s">
        <v>144</v>
      </c>
      <c r="E394" s="235" t="s">
        <v>1</v>
      </c>
      <c r="F394" s="236" t="s">
        <v>515</v>
      </c>
      <c r="G394" s="233"/>
      <c r="H394" s="235" t="s">
        <v>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144</v>
      </c>
      <c r="AU394" s="242" t="s">
        <v>88</v>
      </c>
      <c r="AV394" s="13" t="s">
        <v>86</v>
      </c>
      <c r="AW394" s="13" t="s">
        <v>33</v>
      </c>
      <c r="AX394" s="13" t="s">
        <v>78</v>
      </c>
      <c r="AY394" s="242" t="s">
        <v>135</v>
      </c>
    </row>
    <row r="395" spans="1:51" s="14" customFormat="1" ht="12">
      <c r="A395" s="14"/>
      <c r="B395" s="243"/>
      <c r="C395" s="244"/>
      <c r="D395" s="234" t="s">
        <v>144</v>
      </c>
      <c r="E395" s="245" t="s">
        <v>1</v>
      </c>
      <c r="F395" s="246" t="s">
        <v>544</v>
      </c>
      <c r="G395" s="244"/>
      <c r="H395" s="247">
        <v>10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144</v>
      </c>
      <c r="AU395" s="253" t="s">
        <v>88</v>
      </c>
      <c r="AV395" s="14" t="s">
        <v>88</v>
      </c>
      <c r="AW395" s="14" t="s">
        <v>33</v>
      </c>
      <c r="AX395" s="14" t="s">
        <v>78</v>
      </c>
      <c r="AY395" s="253" t="s">
        <v>135</v>
      </c>
    </row>
    <row r="396" spans="1:51" s="15" customFormat="1" ht="12">
      <c r="A396" s="15"/>
      <c r="B396" s="254"/>
      <c r="C396" s="255"/>
      <c r="D396" s="234" t="s">
        <v>144</v>
      </c>
      <c r="E396" s="256" t="s">
        <v>1</v>
      </c>
      <c r="F396" s="257" t="s">
        <v>152</v>
      </c>
      <c r="G396" s="255"/>
      <c r="H396" s="258">
        <v>190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4" t="s">
        <v>144</v>
      </c>
      <c r="AU396" s="264" t="s">
        <v>88</v>
      </c>
      <c r="AV396" s="15" t="s">
        <v>142</v>
      </c>
      <c r="AW396" s="15" t="s">
        <v>33</v>
      </c>
      <c r="AX396" s="15" t="s">
        <v>86</v>
      </c>
      <c r="AY396" s="264" t="s">
        <v>135</v>
      </c>
    </row>
    <row r="397" spans="1:65" s="2" customFormat="1" ht="14.4" customHeight="1">
      <c r="A397" s="39"/>
      <c r="B397" s="40"/>
      <c r="C397" s="219" t="s">
        <v>545</v>
      </c>
      <c r="D397" s="219" t="s">
        <v>137</v>
      </c>
      <c r="E397" s="220" t="s">
        <v>546</v>
      </c>
      <c r="F397" s="221" t="s">
        <v>547</v>
      </c>
      <c r="G397" s="222" t="s">
        <v>254</v>
      </c>
      <c r="H397" s="223">
        <v>190</v>
      </c>
      <c r="I397" s="224"/>
      <c r="J397" s="225">
        <f>ROUND(I397*H397,2)</f>
        <v>0</v>
      </c>
      <c r="K397" s="221" t="s">
        <v>141</v>
      </c>
      <c r="L397" s="45"/>
      <c r="M397" s="226" t="s">
        <v>1</v>
      </c>
      <c r="N397" s="227" t="s">
        <v>43</v>
      </c>
      <c r="O397" s="92"/>
      <c r="P397" s="228">
        <f>O397*H397</f>
        <v>0</v>
      </c>
      <c r="Q397" s="228">
        <v>0.00036</v>
      </c>
      <c r="R397" s="228">
        <f>Q397*H397</f>
        <v>0.0684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142</v>
      </c>
      <c r="AT397" s="230" t="s">
        <v>137</v>
      </c>
      <c r="AU397" s="230" t="s">
        <v>88</v>
      </c>
      <c r="AY397" s="18" t="s">
        <v>135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86</v>
      </c>
      <c r="BK397" s="231">
        <f>ROUND(I397*H397,2)</f>
        <v>0</v>
      </c>
      <c r="BL397" s="18" t="s">
        <v>142</v>
      </c>
      <c r="BM397" s="230" t="s">
        <v>548</v>
      </c>
    </row>
    <row r="398" spans="1:63" s="12" customFormat="1" ht="22.8" customHeight="1">
      <c r="A398" s="12"/>
      <c r="B398" s="203"/>
      <c r="C398" s="204"/>
      <c r="D398" s="205" t="s">
        <v>77</v>
      </c>
      <c r="E398" s="217" t="s">
        <v>549</v>
      </c>
      <c r="F398" s="217" t="s">
        <v>550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SUM(P399:P415)</f>
        <v>0</v>
      </c>
      <c r="Q398" s="211"/>
      <c r="R398" s="212">
        <f>SUM(R399:R415)</f>
        <v>22.085250000000002</v>
      </c>
      <c r="S398" s="211"/>
      <c r="T398" s="213">
        <f>SUM(T399:T415)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77</v>
      </c>
      <c r="AU398" s="215" t="s">
        <v>86</v>
      </c>
      <c r="AY398" s="214" t="s">
        <v>135</v>
      </c>
      <c r="BK398" s="216">
        <f>SUM(BK399:BK415)</f>
        <v>0</v>
      </c>
    </row>
    <row r="399" spans="1:65" s="2" customFormat="1" ht="14.4" customHeight="1">
      <c r="A399" s="39"/>
      <c r="B399" s="40"/>
      <c r="C399" s="219" t="s">
        <v>551</v>
      </c>
      <c r="D399" s="219" t="s">
        <v>137</v>
      </c>
      <c r="E399" s="220" t="s">
        <v>552</v>
      </c>
      <c r="F399" s="221" t="s">
        <v>553</v>
      </c>
      <c r="G399" s="222" t="s">
        <v>254</v>
      </c>
      <c r="H399" s="223">
        <v>109</v>
      </c>
      <c r="I399" s="224"/>
      <c r="J399" s="225">
        <f>ROUND(I399*H399,2)</f>
        <v>0</v>
      </c>
      <c r="K399" s="221" t="s">
        <v>141</v>
      </c>
      <c r="L399" s="45"/>
      <c r="M399" s="226" t="s">
        <v>1</v>
      </c>
      <c r="N399" s="227" t="s">
        <v>43</v>
      </c>
      <c r="O399" s="92"/>
      <c r="P399" s="228">
        <f>O399*H399</f>
        <v>0</v>
      </c>
      <c r="Q399" s="228">
        <v>0.08425</v>
      </c>
      <c r="R399" s="228">
        <f>Q399*H399</f>
        <v>9.183250000000001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142</v>
      </c>
      <c r="AT399" s="230" t="s">
        <v>137</v>
      </c>
      <c r="AU399" s="230" t="s">
        <v>88</v>
      </c>
      <c r="AY399" s="18" t="s">
        <v>135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86</v>
      </c>
      <c r="BK399" s="231">
        <f>ROUND(I399*H399,2)</f>
        <v>0</v>
      </c>
      <c r="BL399" s="18" t="s">
        <v>142</v>
      </c>
      <c r="BM399" s="230" t="s">
        <v>554</v>
      </c>
    </row>
    <row r="400" spans="1:51" s="13" customFormat="1" ht="12">
      <c r="A400" s="13"/>
      <c r="B400" s="232"/>
      <c r="C400" s="233"/>
      <c r="D400" s="234" t="s">
        <v>144</v>
      </c>
      <c r="E400" s="235" t="s">
        <v>1</v>
      </c>
      <c r="F400" s="236" t="s">
        <v>555</v>
      </c>
      <c r="G400" s="233"/>
      <c r="H400" s="235" t="s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144</v>
      </c>
      <c r="AU400" s="242" t="s">
        <v>88</v>
      </c>
      <c r="AV400" s="13" t="s">
        <v>86</v>
      </c>
      <c r="AW400" s="13" t="s">
        <v>33</v>
      </c>
      <c r="AX400" s="13" t="s">
        <v>78</v>
      </c>
      <c r="AY400" s="242" t="s">
        <v>135</v>
      </c>
    </row>
    <row r="401" spans="1:51" s="13" customFormat="1" ht="12">
      <c r="A401" s="13"/>
      <c r="B401" s="232"/>
      <c r="C401" s="233"/>
      <c r="D401" s="234" t="s">
        <v>144</v>
      </c>
      <c r="E401" s="235" t="s">
        <v>1</v>
      </c>
      <c r="F401" s="236" t="s">
        <v>147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144</v>
      </c>
      <c r="AU401" s="242" t="s">
        <v>88</v>
      </c>
      <c r="AV401" s="13" t="s">
        <v>86</v>
      </c>
      <c r="AW401" s="13" t="s">
        <v>33</v>
      </c>
      <c r="AX401" s="13" t="s">
        <v>78</v>
      </c>
      <c r="AY401" s="242" t="s">
        <v>135</v>
      </c>
    </row>
    <row r="402" spans="1:51" s="14" customFormat="1" ht="12">
      <c r="A402" s="14"/>
      <c r="B402" s="243"/>
      <c r="C402" s="244"/>
      <c r="D402" s="234" t="s">
        <v>144</v>
      </c>
      <c r="E402" s="245" t="s">
        <v>1</v>
      </c>
      <c r="F402" s="246" t="s">
        <v>215</v>
      </c>
      <c r="G402" s="244"/>
      <c r="H402" s="247">
        <v>105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144</v>
      </c>
      <c r="AU402" s="253" t="s">
        <v>88</v>
      </c>
      <c r="AV402" s="14" t="s">
        <v>88</v>
      </c>
      <c r="AW402" s="14" t="s">
        <v>33</v>
      </c>
      <c r="AX402" s="14" t="s">
        <v>78</v>
      </c>
      <c r="AY402" s="253" t="s">
        <v>135</v>
      </c>
    </row>
    <row r="403" spans="1:51" s="16" customFormat="1" ht="12">
      <c r="A403" s="16"/>
      <c r="B403" s="275"/>
      <c r="C403" s="276"/>
      <c r="D403" s="234" t="s">
        <v>144</v>
      </c>
      <c r="E403" s="277" t="s">
        <v>1</v>
      </c>
      <c r="F403" s="278" t="s">
        <v>490</v>
      </c>
      <c r="G403" s="276"/>
      <c r="H403" s="279">
        <v>105</v>
      </c>
      <c r="I403" s="280"/>
      <c r="J403" s="276"/>
      <c r="K403" s="276"/>
      <c r="L403" s="281"/>
      <c r="M403" s="282"/>
      <c r="N403" s="283"/>
      <c r="O403" s="283"/>
      <c r="P403" s="283"/>
      <c r="Q403" s="283"/>
      <c r="R403" s="283"/>
      <c r="S403" s="283"/>
      <c r="T403" s="284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85" t="s">
        <v>144</v>
      </c>
      <c r="AU403" s="285" t="s">
        <v>88</v>
      </c>
      <c r="AV403" s="16" t="s">
        <v>156</v>
      </c>
      <c r="AW403" s="16" t="s">
        <v>33</v>
      </c>
      <c r="AX403" s="16" t="s">
        <v>78</v>
      </c>
      <c r="AY403" s="285" t="s">
        <v>135</v>
      </c>
    </row>
    <row r="404" spans="1:51" s="13" customFormat="1" ht="12">
      <c r="A404" s="13"/>
      <c r="B404" s="232"/>
      <c r="C404" s="233"/>
      <c r="D404" s="234" t="s">
        <v>144</v>
      </c>
      <c r="E404" s="235" t="s">
        <v>1</v>
      </c>
      <c r="F404" s="236" t="s">
        <v>556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144</v>
      </c>
      <c r="AU404" s="242" t="s">
        <v>88</v>
      </c>
      <c r="AV404" s="13" t="s">
        <v>86</v>
      </c>
      <c r="AW404" s="13" t="s">
        <v>33</v>
      </c>
      <c r="AX404" s="13" t="s">
        <v>78</v>
      </c>
      <c r="AY404" s="242" t="s">
        <v>135</v>
      </c>
    </row>
    <row r="405" spans="1:51" s="14" customFormat="1" ht="12">
      <c r="A405" s="14"/>
      <c r="B405" s="243"/>
      <c r="C405" s="244"/>
      <c r="D405" s="234" t="s">
        <v>144</v>
      </c>
      <c r="E405" s="245" t="s">
        <v>1</v>
      </c>
      <c r="F405" s="246" t="s">
        <v>492</v>
      </c>
      <c r="G405" s="244"/>
      <c r="H405" s="247">
        <v>4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144</v>
      </c>
      <c r="AU405" s="253" t="s">
        <v>88</v>
      </c>
      <c r="AV405" s="14" t="s">
        <v>88</v>
      </c>
      <c r="AW405" s="14" t="s">
        <v>33</v>
      </c>
      <c r="AX405" s="14" t="s">
        <v>78</v>
      </c>
      <c r="AY405" s="253" t="s">
        <v>135</v>
      </c>
    </row>
    <row r="406" spans="1:51" s="16" customFormat="1" ht="12">
      <c r="A406" s="16"/>
      <c r="B406" s="275"/>
      <c r="C406" s="276"/>
      <c r="D406" s="234" t="s">
        <v>144</v>
      </c>
      <c r="E406" s="277" t="s">
        <v>1</v>
      </c>
      <c r="F406" s="278" t="s">
        <v>493</v>
      </c>
      <c r="G406" s="276"/>
      <c r="H406" s="279">
        <v>4</v>
      </c>
      <c r="I406" s="280"/>
      <c r="J406" s="276"/>
      <c r="K406" s="276"/>
      <c r="L406" s="281"/>
      <c r="M406" s="282"/>
      <c r="N406" s="283"/>
      <c r="O406" s="283"/>
      <c r="P406" s="283"/>
      <c r="Q406" s="283"/>
      <c r="R406" s="283"/>
      <c r="S406" s="283"/>
      <c r="T406" s="284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T406" s="285" t="s">
        <v>144</v>
      </c>
      <c r="AU406" s="285" t="s">
        <v>88</v>
      </c>
      <c r="AV406" s="16" t="s">
        <v>156</v>
      </c>
      <c r="AW406" s="16" t="s">
        <v>33</v>
      </c>
      <c r="AX406" s="16" t="s">
        <v>78</v>
      </c>
      <c r="AY406" s="285" t="s">
        <v>135</v>
      </c>
    </row>
    <row r="407" spans="1:51" s="15" customFormat="1" ht="12">
      <c r="A407" s="15"/>
      <c r="B407" s="254"/>
      <c r="C407" s="255"/>
      <c r="D407" s="234" t="s">
        <v>144</v>
      </c>
      <c r="E407" s="256" t="s">
        <v>1</v>
      </c>
      <c r="F407" s="257" t="s">
        <v>152</v>
      </c>
      <c r="G407" s="255"/>
      <c r="H407" s="258">
        <v>109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4" t="s">
        <v>144</v>
      </c>
      <c r="AU407" s="264" t="s">
        <v>88</v>
      </c>
      <c r="AV407" s="15" t="s">
        <v>142</v>
      </c>
      <c r="AW407" s="15" t="s">
        <v>33</v>
      </c>
      <c r="AX407" s="15" t="s">
        <v>86</v>
      </c>
      <c r="AY407" s="264" t="s">
        <v>135</v>
      </c>
    </row>
    <row r="408" spans="1:65" s="2" customFormat="1" ht="14.4" customHeight="1">
      <c r="A408" s="39"/>
      <c r="B408" s="40"/>
      <c r="C408" s="219" t="s">
        <v>557</v>
      </c>
      <c r="D408" s="219" t="s">
        <v>137</v>
      </c>
      <c r="E408" s="220" t="s">
        <v>558</v>
      </c>
      <c r="F408" s="221" t="s">
        <v>559</v>
      </c>
      <c r="G408" s="222" t="s">
        <v>254</v>
      </c>
      <c r="H408" s="223">
        <v>10</v>
      </c>
      <c r="I408" s="224"/>
      <c r="J408" s="225">
        <f>ROUND(I408*H408,2)</f>
        <v>0</v>
      </c>
      <c r="K408" s="221" t="s">
        <v>141</v>
      </c>
      <c r="L408" s="45"/>
      <c r="M408" s="226" t="s">
        <v>1</v>
      </c>
      <c r="N408" s="227" t="s">
        <v>43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142</v>
      </c>
      <c r="AT408" s="230" t="s">
        <v>137</v>
      </c>
      <c r="AU408" s="230" t="s">
        <v>88</v>
      </c>
      <c r="AY408" s="18" t="s">
        <v>135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86</v>
      </c>
      <c r="BK408" s="231">
        <f>ROUND(I408*H408,2)</f>
        <v>0</v>
      </c>
      <c r="BL408" s="18" t="s">
        <v>142</v>
      </c>
      <c r="BM408" s="230" t="s">
        <v>560</v>
      </c>
    </row>
    <row r="409" spans="1:65" s="2" customFormat="1" ht="14.4" customHeight="1">
      <c r="A409" s="39"/>
      <c r="B409" s="40"/>
      <c r="C409" s="265" t="s">
        <v>561</v>
      </c>
      <c r="D409" s="265" t="s">
        <v>190</v>
      </c>
      <c r="E409" s="266" t="s">
        <v>562</v>
      </c>
      <c r="F409" s="267" t="s">
        <v>563</v>
      </c>
      <c r="G409" s="268" t="s">
        <v>254</v>
      </c>
      <c r="H409" s="269">
        <v>109</v>
      </c>
      <c r="I409" s="270"/>
      <c r="J409" s="271">
        <f>ROUND(I409*H409,2)</f>
        <v>0</v>
      </c>
      <c r="K409" s="267" t="s">
        <v>1</v>
      </c>
      <c r="L409" s="272"/>
      <c r="M409" s="273" t="s">
        <v>1</v>
      </c>
      <c r="N409" s="274" t="s">
        <v>43</v>
      </c>
      <c r="O409" s="92"/>
      <c r="P409" s="228">
        <f>O409*H409</f>
        <v>0</v>
      </c>
      <c r="Q409" s="228">
        <v>0.113</v>
      </c>
      <c r="R409" s="228">
        <f>Q409*H409</f>
        <v>12.317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189</v>
      </c>
      <c r="AT409" s="230" t="s">
        <v>190</v>
      </c>
      <c r="AU409" s="230" t="s">
        <v>88</v>
      </c>
      <c r="AY409" s="18" t="s">
        <v>135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86</v>
      </c>
      <c r="BK409" s="231">
        <f>ROUND(I409*H409,2)</f>
        <v>0</v>
      </c>
      <c r="BL409" s="18" t="s">
        <v>142</v>
      </c>
      <c r="BM409" s="230" t="s">
        <v>564</v>
      </c>
    </row>
    <row r="410" spans="1:51" s="13" customFormat="1" ht="12">
      <c r="A410" s="13"/>
      <c r="B410" s="232"/>
      <c r="C410" s="233"/>
      <c r="D410" s="234" t="s">
        <v>144</v>
      </c>
      <c r="E410" s="235" t="s">
        <v>1</v>
      </c>
      <c r="F410" s="236" t="s">
        <v>565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144</v>
      </c>
      <c r="AU410" s="242" t="s">
        <v>88</v>
      </c>
      <c r="AV410" s="13" t="s">
        <v>86</v>
      </c>
      <c r="AW410" s="13" t="s">
        <v>33</v>
      </c>
      <c r="AX410" s="13" t="s">
        <v>78</v>
      </c>
      <c r="AY410" s="242" t="s">
        <v>135</v>
      </c>
    </row>
    <row r="411" spans="1:51" s="14" customFormat="1" ht="12">
      <c r="A411" s="14"/>
      <c r="B411" s="243"/>
      <c r="C411" s="244"/>
      <c r="D411" s="234" t="s">
        <v>144</v>
      </c>
      <c r="E411" s="245" t="s">
        <v>1</v>
      </c>
      <c r="F411" s="246" t="s">
        <v>566</v>
      </c>
      <c r="G411" s="244"/>
      <c r="H411" s="247">
        <v>109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144</v>
      </c>
      <c r="AU411" s="253" t="s">
        <v>88</v>
      </c>
      <c r="AV411" s="14" t="s">
        <v>88</v>
      </c>
      <c r="AW411" s="14" t="s">
        <v>33</v>
      </c>
      <c r="AX411" s="14" t="s">
        <v>86</v>
      </c>
      <c r="AY411" s="253" t="s">
        <v>135</v>
      </c>
    </row>
    <row r="412" spans="1:65" s="2" customFormat="1" ht="14.4" customHeight="1">
      <c r="A412" s="39"/>
      <c r="B412" s="40"/>
      <c r="C412" s="265" t="s">
        <v>567</v>
      </c>
      <c r="D412" s="265" t="s">
        <v>190</v>
      </c>
      <c r="E412" s="266" t="s">
        <v>568</v>
      </c>
      <c r="F412" s="267" t="s">
        <v>569</v>
      </c>
      <c r="G412" s="268" t="s">
        <v>254</v>
      </c>
      <c r="H412" s="269">
        <v>4.5</v>
      </c>
      <c r="I412" s="270"/>
      <c r="J412" s="271">
        <f>ROUND(I412*H412,2)</f>
        <v>0</v>
      </c>
      <c r="K412" s="267" t="s">
        <v>1</v>
      </c>
      <c r="L412" s="272"/>
      <c r="M412" s="273" t="s">
        <v>1</v>
      </c>
      <c r="N412" s="274" t="s">
        <v>43</v>
      </c>
      <c r="O412" s="92"/>
      <c r="P412" s="228">
        <f>O412*H412</f>
        <v>0</v>
      </c>
      <c r="Q412" s="228">
        <v>0.13</v>
      </c>
      <c r="R412" s="228">
        <f>Q412*H412</f>
        <v>0.585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189</v>
      </c>
      <c r="AT412" s="230" t="s">
        <v>190</v>
      </c>
      <c r="AU412" s="230" t="s">
        <v>88</v>
      </c>
      <c r="AY412" s="18" t="s">
        <v>135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86</v>
      </c>
      <c r="BK412" s="231">
        <f>ROUND(I412*H412,2)</f>
        <v>0</v>
      </c>
      <c r="BL412" s="18" t="s">
        <v>142</v>
      </c>
      <c r="BM412" s="230" t="s">
        <v>570</v>
      </c>
    </row>
    <row r="413" spans="1:51" s="13" customFormat="1" ht="12">
      <c r="A413" s="13"/>
      <c r="B413" s="232"/>
      <c r="C413" s="233"/>
      <c r="D413" s="234" t="s">
        <v>144</v>
      </c>
      <c r="E413" s="235" t="s">
        <v>1</v>
      </c>
      <c r="F413" s="236" t="s">
        <v>571</v>
      </c>
      <c r="G413" s="233"/>
      <c r="H413" s="235" t="s">
        <v>1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144</v>
      </c>
      <c r="AU413" s="242" t="s">
        <v>88</v>
      </c>
      <c r="AV413" s="13" t="s">
        <v>86</v>
      </c>
      <c r="AW413" s="13" t="s">
        <v>33</v>
      </c>
      <c r="AX413" s="13" t="s">
        <v>78</v>
      </c>
      <c r="AY413" s="242" t="s">
        <v>135</v>
      </c>
    </row>
    <row r="414" spans="1:51" s="14" customFormat="1" ht="12">
      <c r="A414" s="14"/>
      <c r="B414" s="243"/>
      <c r="C414" s="244"/>
      <c r="D414" s="234" t="s">
        <v>144</v>
      </c>
      <c r="E414" s="245" t="s">
        <v>1</v>
      </c>
      <c r="F414" s="246" t="s">
        <v>505</v>
      </c>
      <c r="G414" s="244"/>
      <c r="H414" s="247">
        <v>4.5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144</v>
      </c>
      <c r="AU414" s="253" t="s">
        <v>88</v>
      </c>
      <c r="AV414" s="14" t="s">
        <v>88</v>
      </c>
      <c r="AW414" s="14" t="s">
        <v>33</v>
      </c>
      <c r="AX414" s="14" t="s">
        <v>86</v>
      </c>
      <c r="AY414" s="253" t="s">
        <v>135</v>
      </c>
    </row>
    <row r="415" spans="1:65" s="2" customFormat="1" ht="14.4" customHeight="1">
      <c r="A415" s="39"/>
      <c r="B415" s="40"/>
      <c r="C415" s="219" t="s">
        <v>572</v>
      </c>
      <c r="D415" s="219" t="s">
        <v>137</v>
      </c>
      <c r="E415" s="220" t="s">
        <v>573</v>
      </c>
      <c r="F415" s="221" t="s">
        <v>574</v>
      </c>
      <c r="G415" s="222" t="s">
        <v>254</v>
      </c>
      <c r="H415" s="223">
        <v>109</v>
      </c>
      <c r="I415" s="224"/>
      <c r="J415" s="225">
        <f>ROUND(I415*H415,2)</f>
        <v>0</v>
      </c>
      <c r="K415" s="221" t="s">
        <v>141</v>
      </c>
      <c r="L415" s="45"/>
      <c r="M415" s="226" t="s">
        <v>1</v>
      </c>
      <c r="N415" s="227" t="s">
        <v>43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142</v>
      </c>
      <c r="AT415" s="230" t="s">
        <v>137</v>
      </c>
      <c r="AU415" s="230" t="s">
        <v>88</v>
      </c>
      <c r="AY415" s="18" t="s">
        <v>135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86</v>
      </c>
      <c r="BK415" s="231">
        <f>ROUND(I415*H415,2)</f>
        <v>0</v>
      </c>
      <c r="BL415" s="18" t="s">
        <v>142</v>
      </c>
      <c r="BM415" s="230" t="s">
        <v>575</v>
      </c>
    </row>
    <row r="416" spans="1:63" s="12" customFormat="1" ht="22.8" customHeight="1">
      <c r="A416" s="12"/>
      <c r="B416" s="203"/>
      <c r="C416" s="204"/>
      <c r="D416" s="205" t="s">
        <v>77</v>
      </c>
      <c r="E416" s="217" t="s">
        <v>576</v>
      </c>
      <c r="F416" s="217" t="s">
        <v>577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SUM(P417:P431)</f>
        <v>0</v>
      </c>
      <c r="Q416" s="211"/>
      <c r="R416" s="212">
        <f>SUM(R417:R431)</f>
        <v>0.075</v>
      </c>
      <c r="S416" s="211"/>
      <c r="T416" s="213">
        <f>SUM(T417:T431)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86</v>
      </c>
      <c r="AT416" s="215" t="s">
        <v>77</v>
      </c>
      <c r="AU416" s="215" t="s">
        <v>86</v>
      </c>
      <c r="AY416" s="214" t="s">
        <v>135</v>
      </c>
      <c r="BK416" s="216">
        <f>SUM(BK417:BK431)</f>
        <v>0</v>
      </c>
    </row>
    <row r="417" spans="1:65" s="2" customFormat="1" ht="14.4" customHeight="1">
      <c r="A417" s="39"/>
      <c r="B417" s="40"/>
      <c r="C417" s="219" t="s">
        <v>578</v>
      </c>
      <c r="D417" s="219" t="s">
        <v>137</v>
      </c>
      <c r="E417" s="220" t="s">
        <v>579</v>
      </c>
      <c r="F417" s="221" t="s">
        <v>580</v>
      </c>
      <c r="G417" s="222" t="s">
        <v>254</v>
      </c>
      <c r="H417" s="223">
        <v>300</v>
      </c>
      <c r="I417" s="224"/>
      <c r="J417" s="225">
        <f>ROUND(I417*H417,2)</f>
        <v>0</v>
      </c>
      <c r="K417" s="221" t="s">
        <v>1</v>
      </c>
      <c r="L417" s="45"/>
      <c r="M417" s="226" t="s">
        <v>1</v>
      </c>
      <c r="N417" s="227" t="s">
        <v>43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142</v>
      </c>
      <c r="AT417" s="230" t="s">
        <v>137</v>
      </c>
      <c r="AU417" s="230" t="s">
        <v>88</v>
      </c>
      <c r="AY417" s="18" t="s">
        <v>135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86</v>
      </c>
      <c r="BK417" s="231">
        <f>ROUND(I417*H417,2)</f>
        <v>0</v>
      </c>
      <c r="BL417" s="18" t="s">
        <v>142</v>
      </c>
      <c r="BM417" s="230" t="s">
        <v>581</v>
      </c>
    </row>
    <row r="418" spans="1:51" s="13" customFormat="1" ht="12">
      <c r="A418" s="13"/>
      <c r="B418" s="232"/>
      <c r="C418" s="233"/>
      <c r="D418" s="234" t="s">
        <v>144</v>
      </c>
      <c r="E418" s="235" t="s">
        <v>1</v>
      </c>
      <c r="F418" s="236" t="s">
        <v>147</v>
      </c>
      <c r="G418" s="233"/>
      <c r="H418" s="235" t="s">
        <v>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144</v>
      </c>
      <c r="AU418" s="242" t="s">
        <v>88</v>
      </c>
      <c r="AV418" s="13" t="s">
        <v>86</v>
      </c>
      <c r="AW418" s="13" t="s">
        <v>33</v>
      </c>
      <c r="AX418" s="13" t="s">
        <v>78</v>
      </c>
      <c r="AY418" s="242" t="s">
        <v>135</v>
      </c>
    </row>
    <row r="419" spans="1:51" s="14" customFormat="1" ht="12">
      <c r="A419" s="14"/>
      <c r="B419" s="243"/>
      <c r="C419" s="244"/>
      <c r="D419" s="234" t="s">
        <v>144</v>
      </c>
      <c r="E419" s="245" t="s">
        <v>1</v>
      </c>
      <c r="F419" s="246" t="s">
        <v>265</v>
      </c>
      <c r="G419" s="244"/>
      <c r="H419" s="247">
        <v>300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144</v>
      </c>
      <c r="AU419" s="253" t="s">
        <v>88</v>
      </c>
      <c r="AV419" s="14" t="s">
        <v>88</v>
      </c>
      <c r="AW419" s="14" t="s">
        <v>33</v>
      </c>
      <c r="AX419" s="14" t="s">
        <v>86</v>
      </c>
      <c r="AY419" s="253" t="s">
        <v>135</v>
      </c>
    </row>
    <row r="420" spans="1:51" s="13" customFormat="1" ht="12">
      <c r="A420" s="13"/>
      <c r="B420" s="232"/>
      <c r="C420" s="233"/>
      <c r="D420" s="234" t="s">
        <v>144</v>
      </c>
      <c r="E420" s="235" t="s">
        <v>1</v>
      </c>
      <c r="F420" s="236" t="s">
        <v>582</v>
      </c>
      <c r="G420" s="233"/>
      <c r="H420" s="235" t="s">
        <v>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144</v>
      </c>
      <c r="AU420" s="242" t="s">
        <v>88</v>
      </c>
      <c r="AV420" s="13" t="s">
        <v>86</v>
      </c>
      <c r="AW420" s="13" t="s">
        <v>33</v>
      </c>
      <c r="AX420" s="13" t="s">
        <v>78</v>
      </c>
      <c r="AY420" s="242" t="s">
        <v>135</v>
      </c>
    </row>
    <row r="421" spans="1:51" s="13" customFormat="1" ht="12">
      <c r="A421" s="13"/>
      <c r="B421" s="232"/>
      <c r="C421" s="233"/>
      <c r="D421" s="234" t="s">
        <v>144</v>
      </c>
      <c r="E421" s="235" t="s">
        <v>1</v>
      </c>
      <c r="F421" s="236" t="s">
        <v>583</v>
      </c>
      <c r="G421" s="233"/>
      <c r="H421" s="235" t="s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144</v>
      </c>
      <c r="AU421" s="242" t="s">
        <v>88</v>
      </c>
      <c r="AV421" s="13" t="s">
        <v>86</v>
      </c>
      <c r="AW421" s="13" t="s">
        <v>33</v>
      </c>
      <c r="AX421" s="13" t="s">
        <v>78</v>
      </c>
      <c r="AY421" s="242" t="s">
        <v>135</v>
      </c>
    </row>
    <row r="422" spans="1:65" s="2" customFormat="1" ht="14.4" customHeight="1">
      <c r="A422" s="39"/>
      <c r="B422" s="40"/>
      <c r="C422" s="219" t="s">
        <v>584</v>
      </c>
      <c r="D422" s="219" t="s">
        <v>137</v>
      </c>
      <c r="E422" s="220" t="s">
        <v>585</v>
      </c>
      <c r="F422" s="221" t="s">
        <v>586</v>
      </c>
      <c r="G422" s="222" t="s">
        <v>254</v>
      </c>
      <c r="H422" s="223">
        <v>300</v>
      </c>
      <c r="I422" s="224"/>
      <c r="J422" s="225">
        <f>ROUND(I422*H422,2)</f>
        <v>0</v>
      </c>
      <c r="K422" s="221" t="s">
        <v>141</v>
      </c>
      <c r="L422" s="45"/>
      <c r="M422" s="226" t="s">
        <v>1</v>
      </c>
      <c r="N422" s="227" t="s">
        <v>43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142</v>
      </c>
      <c r="AT422" s="230" t="s">
        <v>137</v>
      </c>
      <c r="AU422" s="230" t="s">
        <v>88</v>
      </c>
      <c r="AY422" s="18" t="s">
        <v>135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86</v>
      </c>
      <c r="BK422" s="231">
        <f>ROUND(I422*H422,2)</f>
        <v>0</v>
      </c>
      <c r="BL422" s="18" t="s">
        <v>142</v>
      </c>
      <c r="BM422" s="230" t="s">
        <v>587</v>
      </c>
    </row>
    <row r="423" spans="1:51" s="13" customFormat="1" ht="12">
      <c r="A423" s="13"/>
      <c r="B423" s="232"/>
      <c r="C423" s="233"/>
      <c r="D423" s="234" t="s">
        <v>144</v>
      </c>
      <c r="E423" s="235" t="s">
        <v>1</v>
      </c>
      <c r="F423" s="236" t="s">
        <v>147</v>
      </c>
      <c r="G423" s="233"/>
      <c r="H423" s="235" t="s">
        <v>1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144</v>
      </c>
      <c r="AU423" s="242" t="s">
        <v>88</v>
      </c>
      <c r="AV423" s="13" t="s">
        <v>86</v>
      </c>
      <c r="AW423" s="13" t="s">
        <v>33</v>
      </c>
      <c r="AX423" s="13" t="s">
        <v>78</v>
      </c>
      <c r="AY423" s="242" t="s">
        <v>135</v>
      </c>
    </row>
    <row r="424" spans="1:51" s="14" customFormat="1" ht="12">
      <c r="A424" s="14"/>
      <c r="B424" s="243"/>
      <c r="C424" s="244"/>
      <c r="D424" s="234" t="s">
        <v>144</v>
      </c>
      <c r="E424" s="245" t="s">
        <v>1</v>
      </c>
      <c r="F424" s="246" t="s">
        <v>265</v>
      </c>
      <c r="G424" s="244"/>
      <c r="H424" s="247">
        <v>300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144</v>
      </c>
      <c r="AU424" s="253" t="s">
        <v>88</v>
      </c>
      <c r="AV424" s="14" t="s">
        <v>88</v>
      </c>
      <c r="AW424" s="14" t="s">
        <v>33</v>
      </c>
      <c r="AX424" s="14" t="s">
        <v>86</v>
      </c>
      <c r="AY424" s="253" t="s">
        <v>135</v>
      </c>
    </row>
    <row r="425" spans="1:51" s="13" customFormat="1" ht="12">
      <c r="A425" s="13"/>
      <c r="B425" s="232"/>
      <c r="C425" s="233"/>
      <c r="D425" s="234" t="s">
        <v>144</v>
      </c>
      <c r="E425" s="235" t="s">
        <v>1</v>
      </c>
      <c r="F425" s="236" t="s">
        <v>582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144</v>
      </c>
      <c r="AU425" s="242" t="s">
        <v>88</v>
      </c>
      <c r="AV425" s="13" t="s">
        <v>86</v>
      </c>
      <c r="AW425" s="13" t="s">
        <v>33</v>
      </c>
      <c r="AX425" s="13" t="s">
        <v>78</v>
      </c>
      <c r="AY425" s="242" t="s">
        <v>135</v>
      </c>
    </row>
    <row r="426" spans="1:51" s="13" customFormat="1" ht="12">
      <c r="A426" s="13"/>
      <c r="B426" s="232"/>
      <c r="C426" s="233"/>
      <c r="D426" s="234" t="s">
        <v>144</v>
      </c>
      <c r="E426" s="235" t="s">
        <v>1</v>
      </c>
      <c r="F426" s="236" t="s">
        <v>583</v>
      </c>
      <c r="G426" s="233"/>
      <c r="H426" s="235" t="s">
        <v>1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2" t="s">
        <v>144</v>
      </c>
      <c r="AU426" s="242" t="s">
        <v>88</v>
      </c>
      <c r="AV426" s="13" t="s">
        <v>86</v>
      </c>
      <c r="AW426" s="13" t="s">
        <v>33</v>
      </c>
      <c r="AX426" s="13" t="s">
        <v>78</v>
      </c>
      <c r="AY426" s="242" t="s">
        <v>135</v>
      </c>
    </row>
    <row r="427" spans="1:65" s="2" customFormat="1" ht="14.4" customHeight="1">
      <c r="A427" s="39"/>
      <c r="B427" s="40"/>
      <c r="C427" s="219" t="s">
        <v>588</v>
      </c>
      <c r="D427" s="219" t="s">
        <v>137</v>
      </c>
      <c r="E427" s="220" t="s">
        <v>589</v>
      </c>
      <c r="F427" s="221" t="s">
        <v>590</v>
      </c>
      <c r="G427" s="222" t="s">
        <v>254</v>
      </c>
      <c r="H427" s="223">
        <v>300</v>
      </c>
      <c r="I427" s="224"/>
      <c r="J427" s="225">
        <f>ROUND(I427*H427,2)</f>
        <v>0</v>
      </c>
      <c r="K427" s="221" t="s">
        <v>141</v>
      </c>
      <c r="L427" s="45"/>
      <c r="M427" s="226" t="s">
        <v>1</v>
      </c>
      <c r="N427" s="227" t="s">
        <v>43</v>
      </c>
      <c r="O427" s="92"/>
      <c r="P427" s="228">
        <f>O427*H427</f>
        <v>0</v>
      </c>
      <c r="Q427" s="228">
        <v>0.00025</v>
      </c>
      <c r="R427" s="228">
        <f>Q427*H427</f>
        <v>0.075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142</v>
      </c>
      <c r="AT427" s="230" t="s">
        <v>137</v>
      </c>
      <c r="AU427" s="230" t="s">
        <v>88</v>
      </c>
      <c r="AY427" s="18" t="s">
        <v>135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86</v>
      </c>
      <c r="BK427" s="231">
        <f>ROUND(I427*H427,2)</f>
        <v>0</v>
      </c>
      <c r="BL427" s="18" t="s">
        <v>142</v>
      </c>
      <c r="BM427" s="230" t="s">
        <v>591</v>
      </c>
    </row>
    <row r="428" spans="1:51" s="13" customFormat="1" ht="12">
      <c r="A428" s="13"/>
      <c r="B428" s="232"/>
      <c r="C428" s="233"/>
      <c r="D428" s="234" t="s">
        <v>144</v>
      </c>
      <c r="E428" s="235" t="s">
        <v>1</v>
      </c>
      <c r="F428" s="236" t="s">
        <v>147</v>
      </c>
      <c r="G428" s="233"/>
      <c r="H428" s="235" t="s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144</v>
      </c>
      <c r="AU428" s="242" t="s">
        <v>88</v>
      </c>
      <c r="AV428" s="13" t="s">
        <v>86</v>
      </c>
      <c r="AW428" s="13" t="s">
        <v>33</v>
      </c>
      <c r="AX428" s="13" t="s">
        <v>78</v>
      </c>
      <c r="AY428" s="242" t="s">
        <v>135</v>
      </c>
    </row>
    <row r="429" spans="1:51" s="14" customFormat="1" ht="12">
      <c r="A429" s="14"/>
      <c r="B429" s="243"/>
      <c r="C429" s="244"/>
      <c r="D429" s="234" t="s">
        <v>144</v>
      </c>
      <c r="E429" s="245" t="s">
        <v>1</v>
      </c>
      <c r="F429" s="246" t="s">
        <v>265</v>
      </c>
      <c r="G429" s="244"/>
      <c r="H429" s="247">
        <v>300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144</v>
      </c>
      <c r="AU429" s="253" t="s">
        <v>88</v>
      </c>
      <c r="AV429" s="14" t="s">
        <v>88</v>
      </c>
      <c r="AW429" s="14" t="s">
        <v>33</v>
      </c>
      <c r="AX429" s="14" t="s">
        <v>86</v>
      </c>
      <c r="AY429" s="253" t="s">
        <v>135</v>
      </c>
    </row>
    <row r="430" spans="1:51" s="13" customFormat="1" ht="12">
      <c r="A430" s="13"/>
      <c r="B430" s="232"/>
      <c r="C430" s="233"/>
      <c r="D430" s="234" t="s">
        <v>144</v>
      </c>
      <c r="E430" s="235" t="s">
        <v>1</v>
      </c>
      <c r="F430" s="236" t="s">
        <v>582</v>
      </c>
      <c r="G430" s="233"/>
      <c r="H430" s="235" t="s">
        <v>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144</v>
      </c>
      <c r="AU430" s="242" t="s">
        <v>88</v>
      </c>
      <c r="AV430" s="13" t="s">
        <v>86</v>
      </c>
      <c r="AW430" s="13" t="s">
        <v>33</v>
      </c>
      <c r="AX430" s="13" t="s">
        <v>78</v>
      </c>
      <c r="AY430" s="242" t="s">
        <v>135</v>
      </c>
    </row>
    <row r="431" spans="1:51" s="13" customFormat="1" ht="12">
      <c r="A431" s="13"/>
      <c r="B431" s="232"/>
      <c r="C431" s="233"/>
      <c r="D431" s="234" t="s">
        <v>144</v>
      </c>
      <c r="E431" s="235" t="s">
        <v>1</v>
      </c>
      <c r="F431" s="236" t="s">
        <v>583</v>
      </c>
      <c r="G431" s="233"/>
      <c r="H431" s="235" t="s">
        <v>1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144</v>
      </c>
      <c r="AU431" s="242" t="s">
        <v>88</v>
      </c>
      <c r="AV431" s="13" t="s">
        <v>86</v>
      </c>
      <c r="AW431" s="13" t="s">
        <v>33</v>
      </c>
      <c r="AX431" s="13" t="s">
        <v>78</v>
      </c>
      <c r="AY431" s="242" t="s">
        <v>135</v>
      </c>
    </row>
    <row r="432" spans="1:63" s="12" customFormat="1" ht="22.8" customHeight="1">
      <c r="A432" s="12"/>
      <c r="B432" s="203"/>
      <c r="C432" s="204"/>
      <c r="D432" s="205" t="s">
        <v>77</v>
      </c>
      <c r="E432" s="217" t="s">
        <v>592</v>
      </c>
      <c r="F432" s="217" t="s">
        <v>593</v>
      </c>
      <c r="G432" s="204"/>
      <c r="H432" s="204"/>
      <c r="I432" s="207"/>
      <c r="J432" s="218">
        <f>BK432</f>
        <v>0</v>
      </c>
      <c r="K432" s="204"/>
      <c r="L432" s="209"/>
      <c r="M432" s="210"/>
      <c r="N432" s="211"/>
      <c r="O432" s="211"/>
      <c r="P432" s="212">
        <f>SUM(P433:P438)</f>
        <v>0</v>
      </c>
      <c r="Q432" s="211"/>
      <c r="R432" s="212">
        <f>SUM(R433:R438)</f>
        <v>0.8802</v>
      </c>
      <c r="S432" s="211"/>
      <c r="T432" s="213">
        <f>SUM(T433:T438)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4" t="s">
        <v>86</v>
      </c>
      <c r="AT432" s="215" t="s">
        <v>77</v>
      </c>
      <c r="AU432" s="215" t="s">
        <v>86</v>
      </c>
      <c r="AY432" s="214" t="s">
        <v>135</v>
      </c>
      <c r="BK432" s="216">
        <f>SUM(BK433:BK438)</f>
        <v>0</v>
      </c>
    </row>
    <row r="433" spans="1:65" s="2" customFormat="1" ht="14.4" customHeight="1">
      <c r="A433" s="39"/>
      <c r="B433" s="40"/>
      <c r="C433" s="219" t="s">
        <v>594</v>
      </c>
      <c r="D433" s="219" t="s">
        <v>137</v>
      </c>
      <c r="E433" s="220" t="s">
        <v>595</v>
      </c>
      <c r="F433" s="221" t="s">
        <v>596</v>
      </c>
      <c r="G433" s="222" t="s">
        <v>254</v>
      </c>
      <c r="H433" s="223">
        <v>135</v>
      </c>
      <c r="I433" s="224"/>
      <c r="J433" s="225">
        <f>ROUND(I433*H433,2)</f>
        <v>0</v>
      </c>
      <c r="K433" s="221" t="s">
        <v>141</v>
      </c>
      <c r="L433" s="45"/>
      <c r="M433" s="226" t="s">
        <v>1</v>
      </c>
      <c r="N433" s="227" t="s">
        <v>43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142</v>
      </c>
      <c r="AT433" s="230" t="s">
        <v>137</v>
      </c>
      <c r="AU433" s="230" t="s">
        <v>88</v>
      </c>
      <c r="AY433" s="18" t="s">
        <v>135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86</v>
      </c>
      <c r="BK433" s="231">
        <f>ROUND(I433*H433,2)</f>
        <v>0</v>
      </c>
      <c r="BL433" s="18" t="s">
        <v>142</v>
      </c>
      <c r="BM433" s="230" t="s">
        <v>597</v>
      </c>
    </row>
    <row r="434" spans="1:65" s="2" customFormat="1" ht="14.4" customHeight="1">
      <c r="A434" s="39"/>
      <c r="B434" s="40"/>
      <c r="C434" s="219" t="s">
        <v>598</v>
      </c>
      <c r="D434" s="219" t="s">
        <v>137</v>
      </c>
      <c r="E434" s="220" t="s">
        <v>537</v>
      </c>
      <c r="F434" s="221" t="s">
        <v>538</v>
      </c>
      <c r="G434" s="222" t="s">
        <v>254</v>
      </c>
      <c r="H434" s="223">
        <v>135</v>
      </c>
      <c r="I434" s="224"/>
      <c r="J434" s="225">
        <f>ROUND(I434*H434,2)</f>
        <v>0</v>
      </c>
      <c r="K434" s="221" t="s">
        <v>141</v>
      </c>
      <c r="L434" s="45"/>
      <c r="M434" s="226" t="s">
        <v>1</v>
      </c>
      <c r="N434" s="227" t="s">
        <v>43</v>
      </c>
      <c r="O434" s="92"/>
      <c r="P434" s="228">
        <f>O434*H434</f>
        <v>0</v>
      </c>
      <c r="Q434" s="228">
        <v>0.00652</v>
      </c>
      <c r="R434" s="228">
        <f>Q434*H434</f>
        <v>0.8802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142</v>
      </c>
      <c r="AT434" s="230" t="s">
        <v>137</v>
      </c>
      <c r="AU434" s="230" t="s">
        <v>88</v>
      </c>
      <c r="AY434" s="18" t="s">
        <v>135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86</v>
      </c>
      <c r="BK434" s="231">
        <f>ROUND(I434*H434,2)</f>
        <v>0</v>
      </c>
      <c r="BL434" s="18" t="s">
        <v>142</v>
      </c>
      <c r="BM434" s="230" t="s">
        <v>599</v>
      </c>
    </row>
    <row r="435" spans="1:65" s="2" customFormat="1" ht="14.4" customHeight="1">
      <c r="A435" s="39"/>
      <c r="B435" s="40"/>
      <c r="C435" s="219" t="s">
        <v>600</v>
      </c>
      <c r="D435" s="219" t="s">
        <v>137</v>
      </c>
      <c r="E435" s="220" t="s">
        <v>601</v>
      </c>
      <c r="F435" s="221" t="s">
        <v>602</v>
      </c>
      <c r="G435" s="222" t="s">
        <v>254</v>
      </c>
      <c r="H435" s="223">
        <v>135</v>
      </c>
      <c r="I435" s="224"/>
      <c r="J435" s="225">
        <f>ROUND(I435*H435,2)</f>
        <v>0</v>
      </c>
      <c r="K435" s="221" t="s">
        <v>141</v>
      </c>
      <c r="L435" s="45"/>
      <c r="M435" s="226" t="s">
        <v>1</v>
      </c>
      <c r="N435" s="227" t="s">
        <v>43</v>
      </c>
      <c r="O435" s="92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142</v>
      </c>
      <c r="AT435" s="230" t="s">
        <v>137</v>
      </c>
      <c r="AU435" s="230" t="s">
        <v>88</v>
      </c>
      <c r="AY435" s="18" t="s">
        <v>135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86</v>
      </c>
      <c r="BK435" s="231">
        <f>ROUND(I435*H435,2)</f>
        <v>0</v>
      </c>
      <c r="BL435" s="18" t="s">
        <v>142</v>
      </c>
      <c r="BM435" s="230" t="s">
        <v>603</v>
      </c>
    </row>
    <row r="436" spans="1:65" s="2" customFormat="1" ht="14.4" customHeight="1">
      <c r="A436" s="39"/>
      <c r="B436" s="40"/>
      <c r="C436" s="219" t="s">
        <v>604</v>
      </c>
      <c r="D436" s="219" t="s">
        <v>137</v>
      </c>
      <c r="E436" s="220" t="s">
        <v>573</v>
      </c>
      <c r="F436" s="221" t="s">
        <v>574</v>
      </c>
      <c r="G436" s="222" t="s">
        <v>254</v>
      </c>
      <c r="H436" s="223">
        <v>135</v>
      </c>
      <c r="I436" s="224"/>
      <c r="J436" s="225">
        <f>ROUND(I436*H436,2)</f>
        <v>0</v>
      </c>
      <c r="K436" s="221" t="s">
        <v>141</v>
      </c>
      <c r="L436" s="45"/>
      <c r="M436" s="226" t="s">
        <v>1</v>
      </c>
      <c r="N436" s="227" t="s">
        <v>43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142</v>
      </c>
      <c r="AT436" s="230" t="s">
        <v>137</v>
      </c>
      <c r="AU436" s="230" t="s">
        <v>88</v>
      </c>
      <c r="AY436" s="18" t="s">
        <v>135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86</v>
      </c>
      <c r="BK436" s="231">
        <f>ROUND(I436*H436,2)</f>
        <v>0</v>
      </c>
      <c r="BL436" s="18" t="s">
        <v>142</v>
      </c>
      <c r="BM436" s="230" t="s">
        <v>605</v>
      </c>
    </row>
    <row r="437" spans="1:51" s="13" customFormat="1" ht="12">
      <c r="A437" s="13"/>
      <c r="B437" s="232"/>
      <c r="C437" s="233"/>
      <c r="D437" s="234" t="s">
        <v>144</v>
      </c>
      <c r="E437" s="235" t="s">
        <v>1</v>
      </c>
      <c r="F437" s="236" t="s">
        <v>606</v>
      </c>
      <c r="G437" s="233"/>
      <c r="H437" s="235" t="s">
        <v>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144</v>
      </c>
      <c r="AU437" s="242" t="s">
        <v>88</v>
      </c>
      <c r="AV437" s="13" t="s">
        <v>86</v>
      </c>
      <c r="AW437" s="13" t="s">
        <v>33</v>
      </c>
      <c r="AX437" s="13" t="s">
        <v>78</v>
      </c>
      <c r="AY437" s="242" t="s">
        <v>135</v>
      </c>
    </row>
    <row r="438" spans="1:51" s="14" customFormat="1" ht="12">
      <c r="A438" s="14"/>
      <c r="B438" s="243"/>
      <c r="C438" s="244"/>
      <c r="D438" s="234" t="s">
        <v>144</v>
      </c>
      <c r="E438" s="245" t="s">
        <v>1</v>
      </c>
      <c r="F438" s="246" t="s">
        <v>263</v>
      </c>
      <c r="G438" s="244"/>
      <c r="H438" s="247">
        <v>135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144</v>
      </c>
      <c r="AU438" s="253" t="s">
        <v>88</v>
      </c>
      <c r="AV438" s="14" t="s">
        <v>88</v>
      </c>
      <c r="AW438" s="14" t="s">
        <v>33</v>
      </c>
      <c r="AX438" s="14" t="s">
        <v>86</v>
      </c>
      <c r="AY438" s="253" t="s">
        <v>135</v>
      </c>
    </row>
    <row r="439" spans="1:63" s="12" customFormat="1" ht="22.8" customHeight="1">
      <c r="A439" s="12"/>
      <c r="B439" s="203"/>
      <c r="C439" s="204"/>
      <c r="D439" s="205" t="s">
        <v>77</v>
      </c>
      <c r="E439" s="217" t="s">
        <v>189</v>
      </c>
      <c r="F439" s="217" t="s">
        <v>607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SUM(P440:P444)</f>
        <v>0</v>
      </c>
      <c r="Q439" s="211"/>
      <c r="R439" s="212">
        <f>SUM(R440:R444)</f>
        <v>0.69814</v>
      </c>
      <c r="S439" s="211"/>
      <c r="T439" s="213">
        <f>SUM(T440:T444)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4" t="s">
        <v>86</v>
      </c>
      <c r="AT439" s="215" t="s">
        <v>77</v>
      </c>
      <c r="AU439" s="215" t="s">
        <v>86</v>
      </c>
      <c r="AY439" s="214" t="s">
        <v>135</v>
      </c>
      <c r="BK439" s="216">
        <f>SUM(BK440:BK444)</f>
        <v>0</v>
      </c>
    </row>
    <row r="440" spans="1:65" s="2" customFormat="1" ht="14.4" customHeight="1">
      <c r="A440" s="39"/>
      <c r="B440" s="40"/>
      <c r="C440" s="219" t="s">
        <v>608</v>
      </c>
      <c r="D440" s="219" t="s">
        <v>137</v>
      </c>
      <c r="E440" s="220" t="s">
        <v>609</v>
      </c>
      <c r="F440" s="221" t="s">
        <v>610</v>
      </c>
      <c r="G440" s="222" t="s">
        <v>326</v>
      </c>
      <c r="H440" s="223">
        <v>1</v>
      </c>
      <c r="I440" s="224"/>
      <c r="J440" s="225">
        <f>ROUND(I440*H440,2)</f>
        <v>0</v>
      </c>
      <c r="K440" s="221" t="s">
        <v>141</v>
      </c>
      <c r="L440" s="45"/>
      <c r="M440" s="226" t="s">
        <v>1</v>
      </c>
      <c r="N440" s="227" t="s">
        <v>43</v>
      </c>
      <c r="O440" s="92"/>
      <c r="P440" s="228">
        <f>O440*H440</f>
        <v>0</v>
      </c>
      <c r="Q440" s="228">
        <v>0.4208</v>
      </c>
      <c r="R440" s="228">
        <f>Q440*H440</f>
        <v>0.4208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142</v>
      </c>
      <c r="AT440" s="230" t="s">
        <v>137</v>
      </c>
      <c r="AU440" s="230" t="s">
        <v>88</v>
      </c>
      <c r="AY440" s="18" t="s">
        <v>135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86</v>
      </c>
      <c r="BK440" s="231">
        <f>ROUND(I440*H440,2)</f>
        <v>0</v>
      </c>
      <c r="BL440" s="18" t="s">
        <v>142</v>
      </c>
      <c r="BM440" s="230" t="s">
        <v>611</v>
      </c>
    </row>
    <row r="441" spans="1:65" s="2" customFormat="1" ht="14.4" customHeight="1">
      <c r="A441" s="39"/>
      <c r="B441" s="40"/>
      <c r="C441" s="219" t="s">
        <v>612</v>
      </c>
      <c r="D441" s="219" t="s">
        <v>137</v>
      </c>
      <c r="E441" s="220" t="s">
        <v>613</v>
      </c>
      <c r="F441" s="221" t="s">
        <v>614</v>
      </c>
      <c r="G441" s="222" t="s">
        <v>326</v>
      </c>
      <c r="H441" s="223">
        <v>1</v>
      </c>
      <c r="I441" s="224"/>
      <c r="J441" s="225">
        <f>ROUND(I441*H441,2)</f>
        <v>0</v>
      </c>
      <c r="K441" s="221" t="s">
        <v>141</v>
      </c>
      <c r="L441" s="45"/>
      <c r="M441" s="226" t="s">
        <v>1</v>
      </c>
      <c r="N441" s="227" t="s">
        <v>43</v>
      </c>
      <c r="O441" s="92"/>
      <c r="P441" s="228">
        <f>O441*H441</f>
        <v>0</v>
      </c>
      <c r="Q441" s="228">
        <v>0.21734</v>
      </c>
      <c r="R441" s="228">
        <f>Q441*H441</f>
        <v>0.21734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142</v>
      </c>
      <c r="AT441" s="230" t="s">
        <v>137</v>
      </c>
      <c r="AU441" s="230" t="s">
        <v>88</v>
      </c>
      <c r="AY441" s="18" t="s">
        <v>135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86</v>
      </c>
      <c r="BK441" s="231">
        <f>ROUND(I441*H441,2)</f>
        <v>0</v>
      </c>
      <c r="BL441" s="18" t="s">
        <v>142</v>
      </c>
      <c r="BM441" s="230" t="s">
        <v>615</v>
      </c>
    </row>
    <row r="442" spans="1:51" s="13" customFormat="1" ht="12">
      <c r="A442" s="13"/>
      <c r="B442" s="232"/>
      <c r="C442" s="233"/>
      <c r="D442" s="234" t="s">
        <v>144</v>
      </c>
      <c r="E442" s="235" t="s">
        <v>1</v>
      </c>
      <c r="F442" s="236" t="s">
        <v>616</v>
      </c>
      <c r="G442" s="233"/>
      <c r="H442" s="235" t="s">
        <v>1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2" t="s">
        <v>144</v>
      </c>
      <c r="AU442" s="242" t="s">
        <v>88</v>
      </c>
      <c r="AV442" s="13" t="s">
        <v>86</v>
      </c>
      <c r="AW442" s="13" t="s">
        <v>33</v>
      </c>
      <c r="AX442" s="13" t="s">
        <v>78</v>
      </c>
      <c r="AY442" s="242" t="s">
        <v>135</v>
      </c>
    </row>
    <row r="443" spans="1:51" s="14" customFormat="1" ht="12">
      <c r="A443" s="14"/>
      <c r="B443" s="243"/>
      <c r="C443" s="244"/>
      <c r="D443" s="234" t="s">
        <v>144</v>
      </c>
      <c r="E443" s="245" t="s">
        <v>1</v>
      </c>
      <c r="F443" s="246" t="s">
        <v>86</v>
      </c>
      <c r="G443" s="244"/>
      <c r="H443" s="247">
        <v>1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144</v>
      </c>
      <c r="AU443" s="253" t="s">
        <v>88</v>
      </c>
      <c r="AV443" s="14" t="s">
        <v>88</v>
      </c>
      <c r="AW443" s="14" t="s">
        <v>33</v>
      </c>
      <c r="AX443" s="14" t="s">
        <v>86</v>
      </c>
      <c r="AY443" s="253" t="s">
        <v>135</v>
      </c>
    </row>
    <row r="444" spans="1:65" s="2" customFormat="1" ht="14.4" customHeight="1">
      <c r="A444" s="39"/>
      <c r="B444" s="40"/>
      <c r="C444" s="265" t="s">
        <v>617</v>
      </c>
      <c r="D444" s="265" t="s">
        <v>190</v>
      </c>
      <c r="E444" s="266" t="s">
        <v>618</v>
      </c>
      <c r="F444" s="267" t="s">
        <v>619</v>
      </c>
      <c r="G444" s="268" t="s">
        <v>326</v>
      </c>
      <c r="H444" s="269">
        <v>1</v>
      </c>
      <c r="I444" s="270"/>
      <c r="J444" s="271">
        <f>ROUND(I444*H444,2)</f>
        <v>0</v>
      </c>
      <c r="K444" s="267" t="s">
        <v>1</v>
      </c>
      <c r="L444" s="272"/>
      <c r="M444" s="273" t="s">
        <v>1</v>
      </c>
      <c r="N444" s="274" t="s">
        <v>43</v>
      </c>
      <c r="O444" s="92"/>
      <c r="P444" s="228">
        <f>O444*H444</f>
        <v>0</v>
      </c>
      <c r="Q444" s="228">
        <v>0.06</v>
      </c>
      <c r="R444" s="228">
        <f>Q444*H444</f>
        <v>0.06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189</v>
      </c>
      <c r="AT444" s="230" t="s">
        <v>190</v>
      </c>
      <c r="AU444" s="230" t="s">
        <v>88</v>
      </c>
      <c r="AY444" s="18" t="s">
        <v>135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86</v>
      </c>
      <c r="BK444" s="231">
        <f>ROUND(I444*H444,2)</f>
        <v>0</v>
      </c>
      <c r="BL444" s="18" t="s">
        <v>142</v>
      </c>
      <c r="BM444" s="230" t="s">
        <v>620</v>
      </c>
    </row>
    <row r="445" spans="1:63" s="12" customFormat="1" ht="22.8" customHeight="1">
      <c r="A445" s="12"/>
      <c r="B445" s="203"/>
      <c r="C445" s="204"/>
      <c r="D445" s="205" t="s">
        <v>77</v>
      </c>
      <c r="E445" s="217" t="s">
        <v>621</v>
      </c>
      <c r="F445" s="217" t="s">
        <v>622</v>
      </c>
      <c r="G445" s="204"/>
      <c r="H445" s="204"/>
      <c r="I445" s="207"/>
      <c r="J445" s="218">
        <f>BK445</f>
        <v>0</v>
      </c>
      <c r="K445" s="204"/>
      <c r="L445" s="209"/>
      <c r="M445" s="210"/>
      <c r="N445" s="211"/>
      <c r="O445" s="211"/>
      <c r="P445" s="212">
        <f>SUM(P446:P512)</f>
        <v>0</v>
      </c>
      <c r="Q445" s="211"/>
      <c r="R445" s="212">
        <f>SUM(R446:R512)</f>
        <v>55.123575</v>
      </c>
      <c r="S445" s="211"/>
      <c r="T445" s="213">
        <f>SUM(T446:T512)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4" t="s">
        <v>86</v>
      </c>
      <c r="AT445" s="215" t="s">
        <v>77</v>
      </c>
      <c r="AU445" s="215" t="s">
        <v>86</v>
      </c>
      <c r="AY445" s="214" t="s">
        <v>135</v>
      </c>
      <c r="BK445" s="216">
        <f>SUM(BK446:BK512)</f>
        <v>0</v>
      </c>
    </row>
    <row r="446" spans="1:65" s="2" customFormat="1" ht="14.4" customHeight="1">
      <c r="A446" s="39"/>
      <c r="B446" s="40"/>
      <c r="C446" s="219" t="s">
        <v>623</v>
      </c>
      <c r="D446" s="219" t="s">
        <v>137</v>
      </c>
      <c r="E446" s="220" t="s">
        <v>624</v>
      </c>
      <c r="F446" s="221" t="s">
        <v>625</v>
      </c>
      <c r="G446" s="222" t="s">
        <v>164</v>
      </c>
      <c r="H446" s="223">
        <v>258</v>
      </c>
      <c r="I446" s="224"/>
      <c r="J446" s="225">
        <f>ROUND(I446*H446,2)</f>
        <v>0</v>
      </c>
      <c r="K446" s="221" t="s">
        <v>141</v>
      </c>
      <c r="L446" s="45"/>
      <c r="M446" s="226" t="s">
        <v>1</v>
      </c>
      <c r="N446" s="227" t="s">
        <v>43</v>
      </c>
      <c r="O446" s="92"/>
      <c r="P446" s="228">
        <f>O446*H446</f>
        <v>0</v>
      </c>
      <c r="Q446" s="228">
        <v>0.1554</v>
      </c>
      <c r="R446" s="228">
        <f>Q446*H446</f>
        <v>40.0932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142</v>
      </c>
      <c r="AT446" s="230" t="s">
        <v>137</v>
      </c>
      <c r="AU446" s="230" t="s">
        <v>88</v>
      </c>
      <c r="AY446" s="18" t="s">
        <v>135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86</v>
      </c>
      <c r="BK446" s="231">
        <f>ROUND(I446*H446,2)</f>
        <v>0</v>
      </c>
      <c r="BL446" s="18" t="s">
        <v>142</v>
      </c>
      <c r="BM446" s="230" t="s">
        <v>626</v>
      </c>
    </row>
    <row r="447" spans="1:51" s="13" customFormat="1" ht="12">
      <c r="A447" s="13"/>
      <c r="B447" s="232"/>
      <c r="C447" s="233"/>
      <c r="D447" s="234" t="s">
        <v>144</v>
      </c>
      <c r="E447" s="235" t="s">
        <v>1</v>
      </c>
      <c r="F447" s="236" t="s">
        <v>627</v>
      </c>
      <c r="G447" s="233"/>
      <c r="H447" s="235" t="s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144</v>
      </c>
      <c r="AU447" s="242" t="s">
        <v>88</v>
      </c>
      <c r="AV447" s="13" t="s">
        <v>86</v>
      </c>
      <c r="AW447" s="13" t="s">
        <v>33</v>
      </c>
      <c r="AX447" s="13" t="s">
        <v>78</v>
      </c>
      <c r="AY447" s="242" t="s">
        <v>135</v>
      </c>
    </row>
    <row r="448" spans="1:51" s="13" customFormat="1" ht="12">
      <c r="A448" s="13"/>
      <c r="B448" s="232"/>
      <c r="C448" s="233"/>
      <c r="D448" s="234" t="s">
        <v>144</v>
      </c>
      <c r="E448" s="235" t="s">
        <v>1</v>
      </c>
      <c r="F448" s="236" t="s">
        <v>628</v>
      </c>
      <c r="G448" s="233"/>
      <c r="H448" s="235" t="s">
        <v>1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144</v>
      </c>
      <c r="AU448" s="242" t="s">
        <v>88</v>
      </c>
      <c r="AV448" s="13" t="s">
        <v>86</v>
      </c>
      <c r="AW448" s="13" t="s">
        <v>33</v>
      </c>
      <c r="AX448" s="13" t="s">
        <v>78</v>
      </c>
      <c r="AY448" s="242" t="s">
        <v>135</v>
      </c>
    </row>
    <row r="449" spans="1:51" s="14" customFormat="1" ht="12">
      <c r="A449" s="14"/>
      <c r="B449" s="243"/>
      <c r="C449" s="244"/>
      <c r="D449" s="234" t="s">
        <v>144</v>
      </c>
      <c r="E449" s="245" t="s">
        <v>1</v>
      </c>
      <c r="F449" s="246" t="s">
        <v>629</v>
      </c>
      <c r="G449" s="244"/>
      <c r="H449" s="247">
        <v>70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144</v>
      </c>
      <c r="AU449" s="253" t="s">
        <v>88</v>
      </c>
      <c r="AV449" s="14" t="s">
        <v>88</v>
      </c>
      <c r="AW449" s="14" t="s">
        <v>33</v>
      </c>
      <c r="AX449" s="14" t="s">
        <v>78</v>
      </c>
      <c r="AY449" s="253" t="s">
        <v>135</v>
      </c>
    </row>
    <row r="450" spans="1:51" s="16" customFormat="1" ht="12">
      <c r="A450" s="16"/>
      <c r="B450" s="275"/>
      <c r="C450" s="276"/>
      <c r="D450" s="234" t="s">
        <v>144</v>
      </c>
      <c r="E450" s="277" t="s">
        <v>1</v>
      </c>
      <c r="F450" s="278" t="s">
        <v>490</v>
      </c>
      <c r="G450" s="276"/>
      <c r="H450" s="279">
        <v>70</v>
      </c>
      <c r="I450" s="280"/>
      <c r="J450" s="276"/>
      <c r="K450" s="276"/>
      <c r="L450" s="281"/>
      <c r="M450" s="282"/>
      <c r="N450" s="283"/>
      <c r="O450" s="283"/>
      <c r="P450" s="283"/>
      <c r="Q450" s="283"/>
      <c r="R450" s="283"/>
      <c r="S450" s="283"/>
      <c r="T450" s="284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85" t="s">
        <v>144</v>
      </c>
      <c r="AU450" s="285" t="s">
        <v>88</v>
      </c>
      <c r="AV450" s="16" t="s">
        <v>156</v>
      </c>
      <c r="AW450" s="16" t="s">
        <v>33</v>
      </c>
      <c r="AX450" s="16" t="s">
        <v>78</v>
      </c>
      <c r="AY450" s="285" t="s">
        <v>135</v>
      </c>
    </row>
    <row r="451" spans="1:51" s="13" customFormat="1" ht="12">
      <c r="A451" s="13"/>
      <c r="B451" s="232"/>
      <c r="C451" s="233"/>
      <c r="D451" s="234" t="s">
        <v>144</v>
      </c>
      <c r="E451" s="235" t="s">
        <v>1</v>
      </c>
      <c r="F451" s="236" t="s">
        <v>630</v>
      </c>
      <c r="G451" s="233"/>
      <c r="H451" s="235" t="s">
        <v>1</v>
      </c>
      <c r="I451" s="237"/>
      <c r="J451" s="233"/>
      <c r="K451" s="233"/>
      <c r="L451" s="238"/>
      <c r="M451" s="239"/>
      <c r="N451" s="240"/>
      <c r="O451" s="240"/>
      <c r="P451" s="240"/>
      <c r="Q451" s="240"/>
      <c r="R451" s="240"/>
      <c r="S451" s="240"/>
      <c r="T451" s="24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2" t="s">
        <v>144</v>
      </c>
      <c r="AU451" s="242" t="s">
        <v>88</v>
      </c>
      <c r="AV451" s="13" t="s">
        <v>86</v>
      </c>
      <c r="AW451" s="13" t="s">
        <v>33</v>
      </c>
      <c r="AX451" s="13" t="s">
        <v>78</v>
      </c>
      <c r="AY451" s="242" t="s">
        <v>135</v>
      </c>
    </row>
    <row r="452" spans="1:51" s="14" customFormat="1" ht="12">
      <c r="A452" s="14"/>
      <c r="B452" s="243"/>
      <c r="C452" s="244"/>
      <c r="D452" s="234" t="s">
        <v>144</v>
      </c>
      <c r="E452" s="245" t="s">
        <v>1</v>
      </c>
      <c r="F452" s="246" t="s">
        <v>492</v>
      </c>
      <c r="G452" s="244"/>
      <c r="H452" s="247">
        <v>4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144</v>
      </c>
      <c r="AU452" s="253" t="s">
        <v>88</v>
      </c>
      <c r="AV452" s="14" t="s">
        <v>88</v>
      </c>
      <c r="AW452" s="14" t="s">
        <v>33</v>
      </c>
      <c r="AX452" s="14" t="s">
        <v>78</v>
      </c>
      <c r="AY452" s="253" t="s">
        <v>135</v>
      </c>
    </row>
    <row r="453" spans="1:51" s="16" customFormat="1" ht="12">
      <c r="A453" s="16"/>
      <c r="B453" s="275"/>
      <c r="C453" s="276"/>
      <c r="D453" s="234" t="s">
        <v>144</v>
      </c>
      <c r="E453" s="277" t="s">
        <v>1</v>
      </c>
      <c r="F453" s="278" t="s">
        <v>493</v>
      </c>
      <c r="G453" s="276"/>
      <c r="H453" s="279">
        <v>4</v>
      </c>
      <c r="I453" s="280"/>
      <c r="J453" s="276"/>
      <c r="K453" s="276"/>
      <c r="L453" s="281"/>
      <c r="M453" s="282"/>
      <c r="N453" s="283"/>
      <c r="O453" s="283"/>
      <c r="P453" s="283"/>
      <c r="Q453" s="283"/>
      <c r="R453" s="283"/>
      <c r="S453" s="283"/>
      <c r="T453" s="284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85" t="s">
        <v>144</v>
      </c>
      <c r="AU453" s="285" t="s">
        <v>88</v>
      </c>
      <c r="AV453" s="16" t="s">
        <v>156</v>
      </c>
      <c r="AW453" s="16" t="s">
        <v>33</v>
      </c>
      <c r="AX453" s="16" t="s">
        <v>78</v>
      </c>
      <c r="AY453" s="285" t="s">
        <v>135</v>
      </c>
    </row>
    <row r="454" spans="1:51" s="13" customFormat="1" ht="12">
      <c r="A454" s="13"/>
      <c r="B454" s="232"/>
      <c r="C454" s="233"/>
      <c r="D454" s="234" t="s">
        <v>144</v>
      </c>
      <c r="E454" s="235" t="s">
        <v>1</v>
      </c>
      <c r="F454" s="236" t="s">
        <v>631</v>
      </c>
      <c r="G454" s="233"/>
      <c r="H454" s="235" t="s">
        <v>1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144</v>
      </c>
      <c r="AU454" s="242" t="s">
        <v>88</v>
      </c>
      <c r="AV454" s="13" t="s">
        <v>86</v>
      </c>
      <c r="AW454" s="13" t="s">
        <v>33</v>
      </c>
      <c r="AX454" s="13" t="s">
        <v>78</v>
      </c>
      <c r="AY454" s="242" t="s">
        <v>135</v>
      </c>
    </row>
    <row r="455" spans="1:51" s="14" customFormat="1" ht="12">
      <c r="A455" s="14"/>
      <c r="B455" s="243"/>
      <c r="C455" s="244"/>
      <c r="D455" s="234" t="s">
        <v>144</v>
      </c>
      <c r="E455" s="245" t="s">
        <v>1</v>
      </c>
      <c r="F455" s="246" t="s">
        <v>632</v>
      </c>
      <c r="G455" s="244"/>
      <c r="H455" s="247">
        <v>56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144</v>
      </c>
      <c r="AU455" s="253" t="s">
        <v>88</v>
      </c>
      <c r="AV455" s="14" t="s">
        <v>88</v>
      </c>
      <c r="AW455" s="14" t="s">
        <v>33</v>
      </c>
      <c r="AX455" s="14" t="s">
        <v>78</v>
      </c>
      <c r="AY455" s="253" t="s">
        <v>135</v>
      </c>
    </row>
    <row r="456" spans="1:51" s="16" customFormat="1" ht="12">
      <c r="A456" s="16"/>
      <c r="B456" s="275"/>
      <c r="C456" s="276"/>
      <c r="D456" s="234" t="s">
        <v>144</v>
      </c>
      <c r="E456" s="277" t="s">
        <v>1</v>
      </c>
      <c r="F456" s="278" t="s">
        <v>633</v>
      </c>
      <c r="G456" s="276"/>
      <c r="H456" s="279">
        <v>56</v>
      </c>
      <c r="I456" s="280"/>
      <c r="J456" s="276"/>
      <c r="K456" s="276"/>
      <c r="L456" s="281"/>
      <c r="M456" s="282"/>
      <c r="N456" s="283"/>
      <c r="O456" s="283"/>
      <c r="P456" s="283"/>
      <c r="Q456" s="283"/>
      <c r="R456" s="283"/>
      <c r="S456" s="283"/>
      <c r="T456" s="284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85" t="s">
        <v>144</v>
      </c>
      <c r="AU456" s="285" t="s">
        <v>88</v>
      </c>
      <c r="AV456" s="16" t="s">
        <v>156</v>
      </c>
      <c r="AW456" s="16" t="s">
        <v>33</v>
      </c>
      <c r="AX456" s="16" t="s">
        <v>78</v>
      </c>
      <c r="AY456" s="285" t="s">
        <v>135</v>
      </c>
    </row>
    <row r="457" spans="1:51" s="13" customFormat="1" ht="12">
      <c r="A457" s="13"/>
      <c r="B457" s="232"/>
      <c r="C457" s="233"/>
      <c r="D457" s="234" t="s">
        <v>144</v>
      </c>
      <c r="E457" s="235" t="s">
        <v>1</v>
      </c>
      <c r="F457" s="236" t="s">
        <v>634</v>
      </c>
      <c r="G457" s="233"/>
      <c r="H457" s="235" t="s">
        <v>1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144</v>
      </c>
      <c r="AU457" s="242" t="s">
        <v>88</v>
      </c>
      <c r="AV457" s="13" t="s">
        <v>86</v>
      </c>
      <c r="AW457" s="13" t="s">
        <v>33</v>
      </c>
      <c r="AX457" s="13" t="s">
        <v>78</v>
      </c>
      <c r="AY457" s="242" t="s">
        <v>135</v>
      </c>
    </row>
    <row r="458" spans="1:51" s="14" customFormat="1" ht="12">
      <c r="A458" s="14"/>
      <c r="B458" s="243"/>
      <c r="C458" s="244"/>
      <c r="D458" s="234" t="s">
        <v>144</v>
      </c>
      <c r="E458" s="245" t="s">
        <v>1</v>
      </c>
      <c r="F458" s="246" t="s">
        <v>635</v>
      </c>
      <c r="G458" s="244"/>
      <c r="H458" s="247">
        <v>125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3" t="s">
        <v>144</v>
      </c>
      <c r="AU458" s="253" t="s">
        <v>88</v>
      </c>
      <c r="AV458" s="14" t="s">
        <v>88</v>
      </c>
      <c r="AW458" s="14" t="s">
        <v>33</v>
      </c>
      <c r="AX458" s="14" t="s">
        <v>78</v>
      </c>
      <c r="AY458" s="253" t="s">
        <v>135</v>
      </c>
    </row>
    <row r="459" spans="1:51" s="16" customFormat="1" ht="12">
      <c r="A459" s="16"/>
      <c r="B459" s="275"/>
      <c r="C459" s="276"/>
      <c r="D459" s="234" t="s">
        <v>144</v>
      </c>
      <c r="E459" s="277" t="s">
        <v>1</v>
      </c>
      <c r="F459" s="278" t="s">
        <v>636</v>
      </c>
      <c r="G459" s="276"/>
      <c r="H459" s="279">
        <v>125</v>
      </c>
      <c r="I459" s="280"/>
      <c r="J459" s="276"/>
      <c r="K459" s="276"/>
      <c r="L459" s="281"/>
      <c r="M459" s="282"/>
      <c r="N459" s="283"/>
      <c r="O459" s="283"/>
      <c r="P459" s="283"/>
      <c r="Q459" s="283"/>
      <c r="R459" s="283"/>
      <c r="S459" s="283"/>
      <c r="T459" s="284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85" t="s">
        <v>144</v>
      </c>
      <c r="AU459" s="285" t="s">
        <v>88</v>
      </c>
      <c r="AV459" s="16" t="s">
        <v>156</v>
      </c>
      <c r="AW459" s="16" t="s">
        <v>33</v>
      </c>
      <c r="AX459" s="16" t="s">
        <v>78</v>
      </c>
      <c r="AY459" s="285" t="s">
        <v>135</v>
      </c>
    </row>
    <row r="460" spans="1:51" s="13" customFormat="1" ht="12">
      <c r="A460" s="13"/>
      <c r="B460" s="232"/>
      <c r="C460" s="233"/>
      <c r="D460" s="234" t="s">
        <v>144</v>
      </c>
      <c r="E460" s="235" t="s">
        <v>1</v>
      </c>
      <c r="F460" s="236" t="s">
        <v>637</v>
      </c>
      <c r="G460" s="233"/>
      <c r="H460" s="235" t="s">
        <v>1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144</v>
      </c>
      <c r="AU460" s="242" t="s">
        <v>88</v>
      </c>
      <c r="AV460" s="13" t="s">
        <v>86</v>
      </c>
      <c r="AW460" s="13" t="s">
        <v>33</v>
      </c>
      <c r="AX460" s="13" t="s">
        <v>78</v>
      </c>
      <c r="AY460" s="242" t="s">
        <v>135</v>
      </c>
    </row>
    <row r="461" spans="1:51" s="14" customFormat="1" ht="12">
      <c r="A461" s="14"/>
      <c r="B461" s="243"/>
      <c r="C461" s="244"/>
      <c r="D461" s="234" t="s">
        <v>144</v>
      </c>
      <c r="E461" s="245" t="s">
        <v>1</v>
      </c>
      <c r="F461" s="246" t="s">
        <v>638</v>
      </c>
      <c r="G461" s="244"/>
      <c r="H461" s="247">
        <v>3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3" t="s">
        <v>144</v>
      </c>
      <c r="AU461" s="253" t="s">
        <v>88</v>
      </c>
      <c r="AV461" s="14" t="s">
        <v>88</v>
      </c>
      <c r="AW461" s="14" t="s">
        <v>33</v>
      </c>
      <c r="AX461" s="14" t="s">
        <v>78</v>
      </c>
      <c r="AY461" s="253" t="s">
        <v>135</v>
      </c>
    </row>
    <row r="462" spans="1:51" s="16" customFormat="1" ht="12">
      <c r="A462" s="16"/>
      <c r="B462" s="275"/>
      <c r="C462" s="276"/>
      <c r="D462" s="234" t="s">
        <v>144</v>
      </c>
      <c r="E462" s="277" t="s">
        <v>1</v>
      </c>
      <c r="F462" s="278" t="s">
        <v>639</v>
      </c>
      <c r="G462" s="276"/>
      <c r="H462" s="279">
        <v>3</v>
      </c>
      <c r="I462" s="280"/>
      <c r="J462" s="276"/>
      <c r="K462" s="276"/>
      <c r="L462" s="281"/>
      <c r="M462" s="282"/>
      <c r="N462" s="283"/>
      <c r="O462" s="283"/>
      <c r="P462" s="283"/>
      <c r="Q462" s="283"/>
      <c r="R462" s="283"/>
      <c r="S462" s="283"/>
      <c r="T462" s="284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285" t="s">
        <v>144</v>
      </c>
      <c r="AU462" s="285" t="s">
        <v>88</v>
      </c>
      <c r="AV462" s="16" t="s">
        <v>156</v>
      </c>
      <c r="AW462" s="16" t="s">
        <v>33</v>
      </c>
      <c r="AX462" s="16" t="s">
        <v>78</v>
      </c>
      <c r="AY462" s="285" t="s">
        <v>135</v>
      </c>
    </row>
    <row r="463" spans="1:51" s="15" customFormat="1" ht="12">
      <c r="A463" s="15"/>
      <c r="B463" s="254"/>
      <c r="C463" s="255"/>
      <c r="D463" s="234" t="s">
        <v>144</v>
      </c>
      <c r="E463" s="256" t="s">
        <v>1</v>
      </c>
      <c r="F463" s="257" t="s">
        <v>152</v>
      </c>
      <c r="G463" s="255"/>
      <c r="H463" s="258">
        <v>258</v>
      </c>
      <c r="I463" s="259"/>
      <c r="J463" s="255"/>
      <c r="K463" s="255"/>
      <c r="L463" s="260"/>
      <c r="M463" s="261"/>
      <c r="N463" s="262"/>
      <c r="O463" s="262"/>
      <c r="P463" s="262"/>
      <c r="Q463" s="262"/>
      <c r="R463" s="262"/>
      <c r="S463" s="262"/>
      <c r="T463" s="263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4" t="s">
        <v>144</v>
      </c>
      <c r="AU463" s="264" t="s">
        <v>88</v>
      </c>
      <c r="AV463" s="15" t="s">
        <v>142</v>
      </c>
      <c r="AW463" s="15" t="s">
        <v>33</v>
      </c>
      <c r="AX463" s="15" t="s">
        <v>86</v>
      </c>
      <c r="AY463" s="264" t="s">
        <v>135</v>
      </c>
    </row>
    <row r="464" spans="1:65" s="2" customFormat="1" ht="14.4" customHeight="1">
      <c r="A464" s="39"/>
      <c r="B464" s="40"/>
      <c r="C464" s="265" t="s">
        <v>640</v>
      </c>
      <c r="D464" s="265" t="s">
        <v>190</v>
      </c>
      <c r="E464" s="266" t="s">
        <v>641</v>
      </c>
      <c r="F464" s="267" t="s">
        <v>642</v>
      </c>
      <c r="G464" s="268" t="s">
        <v>164</v>
      </c>
      <c r="H464" s="269">
        <v>71</v>
      </c>
      <c r="I464" s="270"/>
      <c r="J464" s="271">
        <f>ROUND(I464*H464,2)</f>
        <v>0</v>
      </c>
      <c r="K464" s="267" t="s">
        <v>141</v>
      </c>
      <c r="L464" s="272"/>
      <c r="M464" s="273" t="s">
        <v>1</v>
      </c>
      <c r="N464" s="274" t="s">
        <v>43</v>
      </c>
      <c r="O464" s="92"/>
      <c r="P464" s="228">
        <f>O464*H464</f>
        <v>0</v>
      </c>
      <c r="Q464" s="228">
        <v>0.08</v>
      </c>
      <c r="R464" s="228">
        <f>Q464*H464</f>
        <v>5.68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189</v>
      </c>
      <c r="AT464" s="230" t="s">
        <v>190</v>
      </c>
      <c r="AU464" s="230" t="s">
        <v>88</v>
      </c>
      <c r="AY464" s="18" t="s">
        <v>135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86</v>
      </c>
      <c r="BK464" s="231">
        <f>ROUND(I464*H464,2)</f>
        <v>0</v>
      </c>
      <c r="BL464" s="18" t="s">
        <v>142</v>
      </c>
      <c r="BM464" s="230" t="s">
        <v>643</v>
      </c>
    </row>
    <row r="465" spans="1:51" s="13" customFormat="1" ht="12">
      <c r="A465" s="13"/>
      <c r="B465" s="232"/>
      <c r="C465" s="233"/>
      <c r="D465" s="234" t="s">
        <v>144</v>
      </c>
      <c r="E465" s="235" t="s">
        <v>1</v>
      </c>
      <c r="F465" s="236" t="s">
        <v>644</v>
      </c>
      <c r="G465" s="233"/>
      <c r="H465" s="235" t="s">
        <v>1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144</v>
      </c>
      <c r="AU465" s="242" t="s">
        <v>88</v>
      </c>
      <c r="AV465" s="13" t="s">
        <v>86</v>
      </c>
      <c r="AW465" s="13" t="s">
        <v>33</v>
      </c>
      <c r="AX465" s="13" t="s">
        <v>78</v>
      </c>
      <c r="AY465" s="242" t="s">
        <v>135</v>
      </c>
    </row>
    <row r="466" spans="1:51" s="14" customFormat="1" ht="12">
      <c r="A466" s="14"/>
      <c r="B466" s="243"/>
      <c r="C466" s="244"/>
      <c r="D466" s="234" t="s">
        <v>144</v>
      </c>
      <c r="E466" s="245" t="s">
        <v>1</v>
      </c>
      <c r="F466" s="246" t="s">
        <v>645</v>
      </c>
      <c r="G466" s="244"/>
      <c r="H466" s="247">
        <v>71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144</v>
      </c>
      <c r="AU466" s="253" t="s">
        <v>88</v>
      </c>
      <c r="AV466" s="14" t="s">
        <v>88</v>
      </c>
      <c r="AW466" s="14" t="s">
        <v>33</v>
      </c>
      <c r="AX466" s="14" t="s">
        <v>86</v>
      </c>
      <c r="AY466" s="253" t="s">
        <v>135</v>
      </c>
    </row>
    <row r="467" spans="1:65" s="2" customFormat="1" ht="14.4" customHeight="1">
      <c r="A467" s="39"/>
      <c r="B467" s="40"/>
      <c r="C467" s="265" t="s">
        <v>646</v>
      </c>
      <c r="D467" s="265" t="s">
        <v>190</v>
      </c>
      <c r="E467" s="266" t="s">
        <v>647</v>
      </c>
      <c r="F467" s="267" t="s">
        <v>648</v>
      </c>
      <c r="G467" s="268" t="s">
        <v>164</v>
      </c>
      <c r="H467" s="269">
        <v>4.1</v>
      </c>
      <c r="I467" s="270"/>
      <c r="J467" s="271">
        <f>ROUND(I467*H467,2)</f>
        <v>0</v>
      </c>
      <c r="K467" s="267" t="s">
        <v>1</v>
      </c>
      <c r="L467" s="272"/>
      <c r="M467" s="273" t="s">
        <v>1</v>
      </c>
      <c r="N467" s="274" t="s">
        <v>43</v>
      </c>
      <c r="O467" s="92"/>
      <c r="P467" s="228">
        <f>O467*H467</f>
        <v>0</v>
      </c>
      <c r="Q467" s="228">
        <v>0.061</v>
      </c>
      <c r="R467" s="228">
        <f>Q467*H467</f>
        <v>0.2501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189</v>
      </c>
      <c r="AT467" s="230" t="s">
        <v>190</v>
      </c>
      <c r="AU467" s="230" t="s">
        <v>88</v>
      </c>
      <c r="AY467" s="18" t="s">
        <v>135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86</v>
      </c>
      <c r="BK467" s="231">
        <f>ROUND(I467*H467,2)</f>
        <v>0</v>
      </c>
      <c r="BL467" s="18" t="s">
        <v>142</v>
      </c>
      <c r="BM467" s="230" t="s">
        <v>649</v>
      </c>
    </row>
    <row r="468" spans="1:51" s="13" customFormat="1" ht="12">
      <c r="A468" s="13"/>
      <c r="B468" s="232"/>
      <c r="C468" s="233"/>
      <c r="D468" s="234" t="s">
        <v>144</v>
      </c>
      <c r="E468" s="235" t="s">
        <v>1</v>
      </c>
      <c r="F468" s="236" t="s">
        <v>650</v>
      </c>
      <c r="G468" s="233"/>
      <c r="H468" s="235" t="s">
        <v>1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144</v>
      </c>
      <c r="AU468" s="242" t="s">
        <v>88</v>
      </c>
      <c r="AV468" s="13" t="s">
        <v>86</v>
      </c>
      <c r="AW468" s="13" t="s">
        <v>33</v>
      </c>
      <c r="AX468" s="13" t="s">
        <v>78</v>
      </c>
      <c r="AY468" s="242" t="s">
        <v>135</v>
      </c>
    </row>
    <row r="469" spans="1:51" s="14" customFormat="1" ht="12">
      <c r="A469" s="14"/>
      <c r="B469" s="243"/>
      <c r="C469" s="244"/>
      <c r="D469" s="234" t="s">
        <v>144</v>
      </c>
      <c r="E469" s="245" t="s">
        <v>1</v>
      </c>
      <c r="F469" s="246" t="s">
        <v>651</v>
      </c>
      <c r="G469" s="244"/>
      <c r="H469" s="247">
        <v>4.1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144</v>
      </c>
      <c r="AU469" s="253" t="s">
        <v>88</v>
      </c>
      <c r="AV469" s="14" t="s">
        <v>88</v>
      </c>
      <c r="AW469" s="14" t="s">
        <v>33</v>
      </c>
      <c r="AX469" s="14" t="s">
        <v>86</v>
      </c>
      <c r="AY469" s="253" t="s">
        <v>135</v>
      </c>
    </row>
    <row r="470" spans="1:65" s="2" customFormat="1" ht="14.4" customHeight="1">
      <c r="A470" s="39"/>
      <c r="B470" s="40"/>
      <c r="C470" s="265" t="s">
        <v>652</v>
      </c>
      <c r="D470" s="265" t="s">
        <v>190</v>
      </c>
      <c r="E470" s="266" t="s">
        <v>653</v>
      </c>
      <c r="F470" s="267" t="s">
        <v>654</v>
      </c>
      <c r="G470" s="268" t="s">
        <v>164</v>
      </c>
      <c r="H470" s="269">
        <v>57</v>
      </c>
      <c r="I470" s="270"/>
      <c r="J470" s="271">
        <f>ROUND(I470*H470,2)</f>
        <v>0</v>
      </c>
      <c r="K470" s="267" t="s">
        <v>141</v>
      </c>
      <c r="L470" s="272"/>
      <c r="M470" s="273" t="s">
        <v>1</v>
      </c>
      <c r="N470" s="274" t="s">
        <v>43</v>
      </c>
      <c r="O470" s="92"/>
      <c r="P470" s="228">
        <f>O470*H470</f>
        <v>0</v>
      </c>
      <c r="Q470" s="228">
        <v>0.0483</v>
      </c>
      <c r="R470" s="228">
        <f>Q470*H470</f>
        <v>2.7531000000000003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189</v>
      </c>
      <c r="AT470" s="230" t="s">
        <v>190</v>
      </c>
      <c r="AU470" s="230" t="s">
        <v>88</v>
      </c>
      <c r="AY470" s="18" t="s">
        <v>135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86</v>
      </c>
      <c r="BK470" s="231">
        <f>ROUND(I470*H470,2)</f>
        <v>0</v>
      </c>
      <c r="BL470" s="18" t="s">
        <v>142</v>
      </c>
      <c r="BM470" s="230" t="s">
        <v>655</v>
      </c>
    </row>
    <row r="471" spans="1:51" s="13" customFormat="1" ht="12">
      <c r="A471" s="13"/>
      <c r="B471" s="232"/>
      <c r="C471" s="233"/>
      <c r="D471" s="234" t="s">
        <v>144</v>
      </c>
      <c r="E471" s="235" t="s">
        <v>1</v>
      </c>
      <c r="F471" s="236" t="s">
        <v>656</v>
      </c>
      <c r="G471" s="233"/>
      <c r="H471" s="235" t="s">
        <v>1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144</v>
      </c>
      <c r="AU471" s="242" t="s">
        <v>88</v>
      </c>
      <c r="AV471" s="13" t="s">
        <v>86</v>
      </c>
      <c r="AW471" s="13" t="s">
        <v>33</v>
      </c>
      <c r="AX471" s="13" t="s">
        <v>78</v>
      </c>
      <c r="AY471" s="242" t="s">
        <v>135</v>
      </c>
    </row>
    <row r="472" spans="1:51" s="14" customFormat="1" ht="12">
      <c r="A472" s="14"/>
      <c r="B472" s="243"/>
      <c r="C472" s="244"/>
      <c r="D472" s="234" t="s">
        <v>144</v>
      </c>
      <c r="E472" s="245" t="s">
        <v>1</v>
      </c>
      <c r="F472" s="246" t="s">
        <v>657</v>
      </c>
      <c r="G472" s="244"/>
      <c r="H472" s="247">
        <v>57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144</v>
      </c>
      <c r="AU472" s="253" t="s">
        <v>88</v>
      </c>
      <c r="AV472" s="14" t="s">
        <v>88</v>
      </c>
      <c r="AW472" s="14" t="s">
        <v>33</v>
      </c>
      <c r="AX472" s="14" t="s">
        <v>86</v>
      </c>
      <c r="AY472" s="253" t="s">
        <v>135</v>
      </c>
    </row>
    <row r="473" spans="1:65" s="2" customFormat="1" ht="14.4" customHeight="1">
      <c r="A473" s="39"/>
      <c r="B473" s="40"/>
      <c r="C473" s="265" t="s">
        <v>658</v>
      </c>
      <c r="D473" s="265" t="s">
        <v>190</v>
      </c>
      <c r="E473" s="266" t="s">
        <v>659</v>
      </c>
      <c r="F473" s="267" t="s">
        <v>660</v>
      </c>
      <c r="G473" s="268" t="s">
        <v>164</v>
      </c>
      <c r="H473" s="269">
        <v>127</v>
      </c>
      <c r="I473" s="270"/>
      <c r="J473" s="271">
        <f>ROUND(I473*H473,2)</f>
        <v>0</v>
      </c>
      <c r="K473" s="267" t="s">
        <v>141</v>
      </c>
      <c r="L473" s="272"/>
      <c r="M473" s="273" t="s">
        <v>1</v>
      </c>
      <c r="N473" s="274" t="s">
        <v>43</v>
      </c>
      <c r="O473" s="92"/>
      <c r="P473" s="228">
        <f>O473*H473</f>
        <v>0</v>
      </c>
      <c r="Q473" s="228">
        <v>0.046</v>
      </c>
      <c r="R473" s="228">
        <f>Q473*H473</f>
        <v>5.842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189</v>
      </c>
      <c r="AT473" s="230" t="s">
        <v>190</v>
      </c>
      <c r="AU473" s="230" t="s">
        <v>88</v>
      </c>
      <c r="AY473" s="18" t="s">
        <v>135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86</v>
      </c>
      <c r="BK473" s="231">
        <f>ROUND(I473*H473,2)</f>
        <v>0</v>
      </c>
      <c r="BL473" s="18" t="s">
        <v>142</v>
      </c>
      <c r="BM473" s="230" t="s">
        <v>661</v>
      </c>
    </row>
    <row r="474" spans="1:51" s="13" customFormat="1" ht="12">
      <c r="A474" s="13"/>
      <c r="B474" s="232"/>
      <c r="C474" s="233"/>
      <c r="D474" s="234" t="s">
        <v>144</v>
      </c>
      <c r="E474" s="235" t="s">
        <v>1</v>
      </c>
      <c r="F474" s="236" t="s">
        <v>662</v>
      </c>
      <c r="G474" s="233"/>
      <c r="H474" s="235" t="s">
        <v>1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144</v>
      </c>
      <c r="AU474" s="242" t="s">
        <v>88</v>
      </c>
      <c r="AV474" s="13" t="s">
        <v>86</v>
      </c>
      <c r="AW474" s="13" t="s">
        <v>33</v>
      </c>
      <c r="AX474" s="13" t="s">
        <v>78</v>
      </c>
      <c r="AY474" s="242" t="s">
        <v>135</v>
      </c>
    </row>
    <row r="475" spans="1:51" s="14" customFormat="1" ht="12">
      <c r="A475" s="14"/>
      <c r="B475" s="243"/>
      <c r="C475" s="244"/>
      <c r="D475" s="234" t="s">
        <v>144</v>
      </c>
      <c r="E475" s="245" t="s">
        <v>1</v>
      </c>
      <c r="F475" s="246" t="s">
        <v>663</v>
      </c>
      <c r="G475" s="244"/>
      <c r="H475" s="247">
        <v>127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144</v>
      </c>
      <c r="AU475" s="253" t="s">
        <v>88</v>
      </c>
      <c r="AV475" s="14" t="s">
        <v>88</v>
      </c>
      <c r="AW475" s="14" t="s">
        <v>33</v>
      </c>
      <c r="AX475" s="14" t="s">
        <v>86</v>
      </c>
      <c r="AY475" s="253" t="s">
        <v>135</v>
      </c>
    </row>
    <row r="476" spans="1:65" s="2" customFormat="1" ht="14.4" customHeight="1">
      <c r="A476" s="39"/>
      <c r="B476" s="40"/>
      <c r="C476" s="265" t="s">
        <v>664</v>
      </c>
      <c r="D476" s="265" t="s">
        <v>190</v>
      </c>
      <c r="E476" s="266" t="s">
        <v>665</v>
      </c>
      <c r="F476" s="267" t="s">
        <v>666</v>
      </c>
      <c r="G476" s="268" t="s">
        <v>326</v>
      </c>
      <c r="H476" s="269">
        <v>6</v>
      </c>
      <c r="I476" s="270"/>
      <c r="J476" s="271">
        <f>ROUND(I476*H476,2)</f>
        <v>0</v>
      </c>
      <c r="K476" s="267" t="s">
        <v>1</v>
      </c>
      <c r="L476" s="272"/>
      <c r="M476" s="273" t="s">
        <v>1</v>
      </c>
      <c r="N476" s="274" t="s">
        <v>43</v>
      </c>
      <c r="O476" s="92"/>
      <c r="P476" s="228">
        <f>O476*H476</f>
        <v>0</v>
      </c>
      <c r="Q476" s="228">
        <v>0.061</v>
      </c>
      <c r="R476" s="228">
        <f>Q476*H476</f>
        <v>0.366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189</v>
      </c>
      <c r="AT476" s="230" t="s">
        <v>190</v>
      </c>
      <c r="AU476" s="230" t="s">
        <v>88</v>
      </c>
      <c r="AY476" s="18" t="s">
        <v>135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86</v>
      </c>
      <c r="BK476" s="231">
        <f>ROUND(I476*H476,2)</f>
        <v>0</v>
      </c>
      <c r="BL476" s="18" t="s">
        <v>142</v>
      </c>
      <c r="BM476" s="230" t="s">
        <v>667</v>
      </c>
    </row>
    <row r="477" spans="1:51" s="13" customFormat="1" ht="12">
      <c r="A477" s="13"/>
      <c r="B477" s="232"/>
      <c r="C477" s="233"/>
      <c r="D477" s="234" t="s">
        <v>144</v>
      </c>
      <c r="E477" s="235" t="s">
        <v>1</v>
      </c>
      <c r="F477" s="236" t="s">
        <v>668</v>
      </c>
      <c r="G477" s="233"/>
      <c r="H477" s="235" t="s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144</v>
      </c>
      <c r="AU477" s="242" t="s">
        <v>88</v>
      </c>
      <c r="AV477" s="13" t="s">
        <v>86</v>
      </c>
      <c r="AW477" s="13" t="s">
        <v>33</v>
      </c>
      <c r="AX477" s="13" t="s">
        <v>78</v>
      </c>
      <c r="AY477" s="242" t="s">
        <v>135</v>
      </c>
    </row>
    <row r="478" spans="1:51" s="14" customFormat="1" ht="12">
      <c r="A478" s="14"/>
      <c r="B478" s="243"/>
      <c r="C478" s="244"/>
      <c r="D478" s="234" t="s">
        <v>144</v>
      </c>
      <c r="E478" s="245" t="s">
        <v>1</v>
      </c>
      <c r="F478" s="246" t="s">
        <v>669</v>
      </c>
      <c r="G478" s="244"/>
      <c r="H478" s="247">
        <v>6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3" t="s">
        <v>144</v>
      </c>
      <c r="AU478" s="253" t="s">
        <v>88</v>
      </c>
      <c r="AV478" s="14" t="s">
        <v>88</v>
      </c>
      <c r="AW478" s="14" t="s">
        <v>33</v>
      </c>
      <c r="AX478" s="14" t="s">
        <v>86</v>
      </c>
      <c r="AY478" s="253" t="s">
        <v>135</v>
      </c>
    </row>
    <row r="479" spans="1:65" s="2" customFormat="1" ht="14.4" customHeight="1">
      <c r="A479" s="39"/>
      <c r="B479" s="40"/>
      <c r="C479" s="219" t="s">
        <v>670</v>
      </c>
      <c r="D479" s="219" t="s">
        <v>137</v>
      </c>
      <c r="E479" s="220" t="s">
        <v>671</v>
      </c>
      <c r="F479" s="221" t="s">
        <v>672</v>
      </c>
      <c r="G479" s="222" t="s">
        <v>164</v>
      </c>
      <c r="H479" s="223">
        <v>15</v>
      </c>
      <c r="I479" s="224"/>
      <c r="J479" s="225">
        <f>ROUND(I479*H479,2)</f>
        <v>0</v>
      </c>
      <c r="K479" s="221" t="s">
        <v>141</v>
      </c>
      <c r="L479" s="45"/>
      <c r="M479" s="226" t="s">
        <v>1</v>
      </c>
      <c r="N479" s="227" t="s">
        <v>43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142</v>
      </c>
      <c r="AT479" s="230" t="s">
        <v>137</v>
      </c>
      <c r="AU479" s="230" t="s">
        <v>88</v>
      </c>
      <c r="AY479" s="18" t="s">
        <v>135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86</v>
      </c>
      <c r="BK479" s="231">
        <f>ROUND(I479*H479,2)</f>
        <v>0</v>
      </c>
      <c r="BL479" s="18" t="s">
        <v>142</v>
      </c>
      <c r="BM479" s="230" t="s">
        <v>673</v>
      </c>
    </row>
    <row r="480" spans="1:51" s="13" customFormat="1" ht="12">
      <c r="A480" s="13"/>
      <c r="B480" s="232"/>
      <c r="C480" s="233"/>
      <c r="D480" s="234" t="s">
        <v>144</v>
      </c>
      <c r="E480" s="235" t="s">
        <v>1</v>
      </c>
      <c r="F480" s="236" t="s">
        <v>674</v>
      </c>
      <c r="G480" s="233"/>
      <c r="H480" s="235" t="s">
        <v>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144</v>
      </c>
      <c r="AU480" s="242" t="s">
        <v>88</v>
      </c>
      <c r="AV480" s="13" t="s">
        <v>86</v>
      </c>
      <c r="AW480" s="13" t="s">
        <v>33</v>
      </c>
      <c r="AX480" s="13" t="s">
        <v>78</v>
      </c>
      <c r="AY480" s="242" t="s">
        <v>135</v>
      </c>
    </row>
    <row r="481" spans="1:51" s="13" customFormat="1" ht="12">
      <c r="A481" s="13"/>
      <c r="B481" s="232"/>
      <c r="C481" s="233"/>
      <c r="D481" s="234" t="s">
        <v>144</v>
      </c>
      <c r="E481" s="235" t="s">
        <v>1</v>
      </c>
      <c r="F481" s="236" t="s">
        <v>147</v>
      </c>
      <c r="G481" s="233"/>
      <c r="H481" s="235" t="s">
        <v>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2" t="s">
        <v>144</v>
      </c>
      <c r="AU481" s="242" t="s">
        <v>88</v>
      </c>
      <c r="AV481" s="13" t="s">
        <v>86</v>
      </c>
      <c r="AW481" s="13" t="s">
        <v>33</v>
      </c>
      <c r="AX481" s="13" t="s">
        <v>78</v>
      </c>
      <c r="AY481" s="242" t="s">
        <v>135</v>
      </c>
    </row>
    <row r="482" spans="1:51" s="14" customFormat="1" ht="12">
      <c r="A482" s="14"/>
      <c r="B482" s="243"/>
      <c r="C482" s="244"/>
      <c r="D482" s="234" t="s">
        <v>144</v>
      </c>
      <c r="E482" s="245" t="s">
        <v>1</v>
      </c>
      <c r="F482" s="246" t="s">
        <v>675</v>
      </c>
      <c r="G482" s="244"/>
      <c r="H482" s="247">
        <v>15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3" t="s">
        <v>144</v>
      </c>
      <c r="AU482" s="253" t="s">
        <v>88</v>
      </c>
      <c r="AV482" s="14" t="s">
        <v>88</v>
      </c>
      <c r="AW482" s="14" t="s">
        <v>33</v>
      </c>
      <c r="AX482" s="14" t="s">
        <v>86</v>
      </c>
      <c r="AY482" s="253" t="s">
        <v>135</v>
      </c>
    </row>
    <row r="483" spans="1:65" s="2" customFormat="1" ht="14.4" customHeight="1">
      <c r="A483" s="39"/>
      <c r="B483" s="40"/>
      <c r="C483" s="219" t="s">
        <v>621</v>
      </c>
      <c r="D483" s="219" t="s">
        <v>137</v>
      </c>
      <c r="E483" s="220" t="s">
        <v>676</v>
      </c>
      <c r="F483" s="221" t="s">
        <v>677</v>
      </c>
      <c r="G483" s="222" t="s">
        <v>164</v>
      </c>
      <c r="H483" s="223">
        <v>15</v>
      </c>
      <c r="I483" s="224"/>
      <c r="J483" s="225">
        <f>ROUND(I483*H483,2)</f>
        <v>0</v>
      </c>
      <c r="K483" s="221" t="s">
        <v>141</v>
      </c>
      <c r="L483" s="45"/>
      <c r="M483" s="226" t="s">
        <v>1</v>
      </c>
      <c r="N483" s="227" t="s">
        <v>43</v>
      </c>
      <c r="O483" s="92"/>
      <c r="P483" s="228">
        <f>O483*H483</f>
        <v>0</v>
      </c>
      <c r="Q483" s="228">
        <v>0.00061</v>
      </c>
      <c r="R483" s="228">
        <f>Q483*H483</f>
        <v>0.00915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142</v>
      </c>
      <c r="AT483" s="230" t="s">
        <v>137</v>
      </c>
      <c r="AU483" s="230" t="s">
        <v>88</v>
      </c>
      <c r="AY483" s="18" t="s">
        <v>135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86</v>
      </c>
      <c r="BK483" s="231">
        <f>ROUND(I483*H483,2)</f>
        <v>0</v>
      </c>
      <c r="BL483" s="18" t="s">
        <v>142</v>
      </c>
      <c r="BM483" s="230" t="s">
        <v>678</v>
      </c>
    </row>
    <row r="484" spans="1:65" s="2" customFormat="1" ht="14.4" customHeight="1">
      <c r="A484" s="39"/>
      <c r="B484" s="40"/>
      <c r="C484" s="219" t="s">
        <v>679</v>
      </c>
      <c r="D484" s="219" t="s">
        <v>137</v>
      </c>
      <c r="E484" s="220" t="s">
        <v>680</v>
      </c>
      <c r="F484" s="221" t="s">
        <v>681</v>
      </c>
      <c r="G484" s="222" t="s">
        <v>164</v>
      </c>
      <c r="H484" s="223">
        <v>135</v>
      </c>
      <c r="I484" s="224"/>
      <c r="J484" s="225">
        <f>ROUND(I484*H484,2)</f>
        <v>0</v>
      </c>
      <c r="K484" s="221" t="s">
        <v>1</v>
      </c>
      <c r="L484" s="45"/>
      <c r="M484" s="226" t="s">
        <v>1</v>
      </c>
      <c r="N484" s="227" t="s">
        <v>43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142</v>
      </c>
      <c r="AT484" s="230" t="s">
        <v>137</v>
      </c>
      <c r="AU484" s="230" t="s">
        <v>88</v>
      </c>
      <c r="AY484" s="18" t="s">
        <v>135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86</v>
      </c>
      <c r="BK484" s="231">
        <f>ROUND(I484*H484,2)</f>
        <v>0</v>
      </c>
      <c r="BL484" s="18" t="s">
        <v>142</v>
      </c>
      <c r="BM484" s="230" t="s">
        <v>682</v>
      </c>
    </row>
    <row r="485" spans="1:51" s="13" customFormat="1" ht="12">
      <c r="A485" s="13"/>
      <c r="B485" s="232"/>
      <c r="C485" s="233"/>
      <c r="D485" s="234" t="s">
        <v>144</v>
      </c>
      <c r="E485" s="235" t="s">
        <v>1</v>
      </c>
      <c r="F485" s="236" t="s">
        <v>683</v>
      </c>
      <c r="G485" s="233"/>
      <c r="H485" s="235" t="s">
        <v>1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2" t="s">
        <v>144</v>
      </c>
      <c r="AU485" s="242" t="s">
        <v>88</v>
      </c>
      <c r="AV485" s="13" t="s">
        <v>86</v>
      </c>
      <c r="AW485" s="13" t="s">
        <v>33</v>
      </c>
      <c r="AX485" s="13" t="s">
        <v>78</v>
      </c>
      <c r="AY485" s="242" t="s">
        <v>135</v>
      </c>
    </row>
    <row r="486" spans="1:51" s="14" customFormat="1" ht="12">
      <c r="A486" s="14"/>
      <c r="B486" s="243"/>
      <c r="C486" s="244"/>
      <c r="D486" s="234" t="s">
        <v>144</v>
      </c>
      <c r="E486" s="245" t="s">
        <v>1</v>
      </c>
      <c r="F486" s="246" t="s">
        <v>263</v>
      </c>
      <c r="G486" s="244"/>
      <c r="H486" s="247">
        <v>135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3" t="s">
        <v>144</v>
      </c>
      <c r="AU486" s="253" t="s">
        <v>88</v>
      </c>
      <c r="AV486" s="14" t="s">
        <v>88</v>
      </c>
      <c r="AW486" s="14" t="s">
        <v>33</v>
      </c>
      <c r="AX486" s="14" t="s">
        <v>86</v>
      </c>
      <c r="AY486" s="253" t="s">
        <v>135</v>
      </c>
    </row>
    <row r="487" spans="1:65" s="2" customFormat="1" ht="14.4" customHeight="1">
      <c r="A487" s="39"/>
      <c r="B487" s="40"/>
      <c r="C487" s="265" t="s">
        <v>684</v>
      </c>
      <c r="D487" s="265" t="s">
        <v>190</v>
      </c>
      <c r="E487" s="266" t="s">
        <v>685</v>
      </c>
      <c r="F487" s="267" t="s">
        <v>686</v>
      </c>
      <c r="G487" s="268" t="s">
        <v>164</v>
      </c>
      <c r="H487" s="269">
        <v>135</v>
      </c>
      <c r="I487" s="270"/>
      <c r="J487" s="271">
        <f>ROUND(I487*H487,2)</f>
        <v>0</v>
      </c>
      <c r="K487" s="267" t="s">
        <v>1</v>
      </c>
      <c r="L487" s="272"/>
      <c r="M487" s="273" t="s">
        <v>1</v>
      </c>
      <c r="N487" s="274" t="s">
        <v>43</v>
      </c>
      <c r="O487" s="92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189</v>
      </c>
      <c r="AT487" s="230" t="s">
        <v>190</v>
      </c>
      <c r="AU487" s="230" t="s">
        <v>88</v>
      </c>
      <c r="AY487" s="18" t="s">
        <v>135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86</v>
      </c>
      <c r="BK487" s="231">
        <f>ROUND(I487*H487,2)</f>
        <v>0</v>
      </c>
      <c r="BL487" s="18" t="s">
        <v>142</v>
      </c>
      <c r="BM487" s="230" t="s">
        <v>687</v>
      </c>
    </row>
    <row r="488" spans="1:65" s="2" customFormat="1" ht="14.4" customHeight="1">
      <c r="A488" s="39"/>
      <c r="B488" s="40"/>
      <c r="C488" s="219" t="s">
        <v>688</v>
      </c>
      <c r="D488" s="219" t="s">
        <v>137</v>
      </c>
      <c r="E488" s="220" t="s">
        <v>689</v>
      </c>
      <c r="F488" s="221" t="s">
        <v>690</v>
      </c>
      <c r="G488" s="222" t="s">
        <v>326</v>
      </c>
      <c r="H488" s="223">
        <v>1</v>
      </c>
      <c r="I488" s="224"/>
      <c r="J488" s="225">
        <f>ROUND(I488*H488,2)</f>
        <v>0</v>
      </c>
      <c r="K488" s="221" t="s">
        <v>1</v>
      </c>
      <c r="L488" s="45"/>
      <c r="M488" s="226" t="s">
        <v>1</v>
      </c>
      <c r="N488" s="227" t="s">
        <v>43</v>
      </c>
      <c r="O488" s="92"/>
      <c r="P488" s="228">
        <f>O488*H488</f>
        <v>0</v>
      </c>
      <c r="Q488" s="228">
        <v>0.0007</v>
      </c>
      <c r="R488" s="228">
        <f>Q488*H488</f>
        <v>0.0007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142</v>
      </c>
      <c r="AT488" s="230" t="s">
        <v>137</v>
      </c>
      <c r="AU488" s="230" t="s">
        <v>88</v>
      </c>
      <c r="AY488" s="18" t="s">
        <v>135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86</v>
      </c>
      <c r="BK488" s="231">
        <f>ROUND(I488*H488,2)</f>
        <v>0</v>
      </c>
      <c r="BL488" s="18" t="s">
        <v>142</v>
      </c>
      <c r="BM488" s="230" t="s">
        <v>691</v>
      </c>
    </row>
    <row r="489" spans="1:51" s="13" customFormat="1" ht="12">
      <c r="A489" s="13"/>
      <c r="B489" s="232"/>
      <c r="C489" s="233"/>
      <c r="D489" s="234" t="s">
        <v>144</v>
      </c>
      <c r="E489" s="235" t="s">
        <v>1</v>
      </c>
      <c r="F489" s="236" t="s">
        <v>692</v>
      </c>
      <c r="G489" s="233"/>
      <c r="H489" s="235" t="s">
        <v>1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2" t="s">
        <v>144</v>
      </c>
      <c r="AU489" s="242" t="s">
        <v>88</v>
      </c>
      <c r="AV489" s="13" t="s">
        <v>86</v>
      </c>
      <c r="AW489" s="13" t="s">
        <v>33</v>
      </c>
      <c r="AX489" s="13" t="s">
        <v>78</v>
      </c>
      <c r="AY489" s="242" t="s">
        <v>135</v>
      </c>
    </row>
    <row r="490" spans="1:51" s="14" customFormat="1" ht="12">
      <c r="A490" s="14"/>
      <c r="B490" s="243"/>
      <c r="C490" s="244"/>
      <c r="D490" s="234" t="s">
        <v>144</v>
      </c>
      <c r="E490" s="245" t="s">
        <v>1</v>
      </c>
      <c r="F490" s="246" t="s">
        <v>86</v>
      </c>
      <c r="G490" s="244"/>
      <c r="H490" s="247">
        <v>1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144</v>
      </c>
      <c r="AU490" s="253" t="s">
        <v>88</v>
      </c>
      <c r="AV490" s="14" t="s">
        <v>88</v>
      </c>
      <c r="AW490" s="14" t="s">
        <v>33</v>
      </c>
      <c r="AX490" s="14" t="s">
        <v>86</v>
      </c>
      <c r="AY490" s="253" t="s">
        <v>135</v>
      </c>
    </row>
    <row r="491" spans="1:65" s="2" customFormat="1" ht="14.4" customHeight="1">
      <c r="A491" s="39"/>
      <c r="B491" s="40"/>
      <c r="C491" s="265" t="s">
        <v>693</v>
      </c>
      <c r="D491" s="265" t="s">
        <v>190</v>
      </c>
      <c r="E491" s="266" t="s">
        <v>694</v>
      </c>
      <c r="F491" s="267" t="s">
        <v>695</v>
      </c>
      <c r="G491" s="268" t="s">
        <v>326</v>
      </c>
      <c r="H491" s="269">
        <v>1</v>
      </c>
      <c r="I491" s="270"/>
      <c r="J491" s="271">
        <f>ROUND(I491*H491,2)</f>
        <v>0</v>
      </c>
      <c r="K491" s="267" t="s">
        <v>141</v>
      </c>
      <c r="L491" s="272"/>
      <c r="M491" s="273" t="s">
        <v>1</v>
      </c>
      <c r="N491" s="274" t="s">
        <v>43</v>
      </c>
      <c r="O491" s="92"/>
      <c r="P491" s="228">
        <f>O491*H491</f>
        <v>0</v>
      </c>
      <c r="Q491" s="228">
        <v>0.0035</v>
      </c>
      <c r="R491" s="228">
        <f>Q491*H491</f>
        <v>0.0035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189</v>
      </c>
      <c r="AT491" s="230" t="s">
        <v>190</v>
      </c>
      <c r="AU491" s="230" t="s">
        <v>88</v>
      </c>
      <c r="AY491" s="18" t="s">
        <v>135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86</v>
      </c>
      <c r="BK491" s="231">
        <f>ROUND(I491*H491,2)</f>
        <v>0</v>
      </c>
      <c r="BL491" s="18" t="s">
        <v>142</v>
      </c>
      <c r="BM491" s="230" t="s">
        <v>696</v>
      </c>
    </row>
    <row r="492" spans="1:51" s="13" customFormat="1" ht="12">
      <c r="A492" s="13"/>
      <c r="B492" s="232"/>
      <c r="C492" s="233"/>
      <c r="D492" s="234" t="s">
        <v>144</v>
      </c>
      <c r="E492" s="235" t="s">
        <v>1</v>
      </c>
      <c r="F492" s="236" t="s">
        <v>697</v>
      </c>
      <c r="G492" s="233"/>
      <c r="H492" s="235" t="s">
        <v>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144</v>
      </c>
      <c r="AU492" s="242" t="s">
        <v>88</v>
      </c>
      <c r="AV492" s="13" t="s">
        <v>86</v>
      </c>
      <c r="AW492" s="13" t="s">
        <v>33</v>
      </c>
      <c r="AX492" s="13" t="s">
        <v>78</v>
      </c>
      <c r="AY492" s="242" t="s">
        <v>135</v>
      </c>
    </row>
    <row r="493" spans="1:51" s="14" customFormat="1" ht="12">
      <c r="A493" s="14"/>
      <c r="B493" s="243"/>
      <c r="C493" s="244"/>
      <c r="D493" s="234" t="s">
        <v>144</v>
      </c>
      <c r="E493" s="245" t="s">
        <v>1</v>
      </c>
      <c r="F493" s="246" t="s">
        <v>86</v>
      </c>
      <c r="G493" s="244"/>
      <c r="H493" s="247">
        <v>1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3" t="s">
        <v>144</v>
      </c>
      <c r="AU493" s="253" t="s">
        <v>88</v>
      </c>
      <c r="AV493" s="14" t="s">
        <v>88</v>
      </c>
      <c r="AW493" s="14" t="s">
        <v>33</v>
      </c>
      <c r="AX493" s="14" t="s">
        <v>86</v>
      </c>
      <c r="AY493" s="253" t="s">
        <v>135</v>
      </c>
    </row>
    <row r="494" spans="1:65" s="2" customFormat="1" ht="14.4" customHeight="1">
      <c r="A494" s="39"/>
      <c r="B494" s="40"/>
      <c r="C494" s="219" t="s">
        <v>698</v>
      </c>
      <c r="D494" s="219" t="s">
        <v>137</v>
      </c>
      <c r="E494" s="220" t="s">
        <v>699</v>
      </c>
      <c r="F494" s="221" t="s">
        <v>700</v>
      </c>
      <c r="G494" s="222" t="s">
        <v>326</v>
      </c>
      <c r="H494" s="223">
        <v>1</v>
      </c>
      <c r="I494" s="224"/>
      <c r="J494" s="225">
        <f>ROUND(I494*H494,2)</f>
        <v>0</v>
      </c>
      <c r="K494" s="221" t="s">
        <v>141</v>
      </c>
      <c r="L494" s="45"/>
      <c r="M494" s="226" t="s">
        <v>1</v>
      </c>
      <c r="N494" s="227" t="s">
        <v>43</v>
      </c>
      <c r="O494" s="92"/>
      <c r="P494" s="228">
        <f>O494*H494</f>
        <v>0</v>
      </c>
      <c r="Q494" s="228">
        <v>0.11241</v>
      </c>
      <c r="R494" s="228">
        <f>Q494*H494</f>
        <v>0.11241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142</v>
      </c>
      <c r="AT494" s="230" t="s">
        <v>137</v>
      </c>
      <c r="AU494" s="230" t="s">
        <v>88</v>
      </c>
      <c r="AY494" s="18" t="s">
        <v>135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86</v>
      </c>
      <c r="BK494" s="231">
        <f>ROUND(I494*H494,2)</f>
        <v>0</v>
      </c>
      <c r="BL494" s="18" t="s">
        <v>142</v>
      </c>
      <c r="BM494" s="230" t="s">
        <v>701</v>
      </c>
    </row>
    <row r="495" spans="1:51" s="13" customFormat="1" ht="12">
      <c r="A495" s="13"/>
      <c r="B495" s="232"/>
      <c r="C495" s="233"/>
      <c r="D495" s="234" t="s">
        <v>144</v>
      </c>
      <c r="E495" s="235" t="s">
        <v>1</v>
      </c>
      <c r="F495" s="236" t="s">
        <v>702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144</v>
      </c>
      <c r="AU495" s="242" t="s">
        <v>88</v>
      </c>
      <c r="AV495" s="13" t="s">
        <v>86</v>
      </c>
      <c r="AW495" s="13" t="s">
        <v>33</v>
      </c>
      <c r="AX495" s="13" t="s">
        <v>78</v>
      </c>
      <c r="AY495" s="242" t="s">
        <v>135</v>
      </c>
    </row>
    <row r="496" spans="1:51" s="14" customFormat="1" ht="12">
      <c r="A496" s="14"/>
      <c r="B496" s="243"/>
      <c r="C496" s="244"/>
      <c r="D496" s="234" t="s">
        <v>144</v>
      </c>
      <c r="E496" s="245" t="s">
        <v>1</v>
      </c>
      <c r="F496" s="246" t="s">
        <v>86</v>
      </c>
      <c r="G496" s="244"/>
      <c r="H496" s="247">
        <v>1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144</v>
      </c>
      <c r="AU496" s="253" t="s">
        <v>88</v>
      </c>
      <c r="AV496" s="14" t="s">
        <v>88</v>
      </c>
      <c r="AW496" s="14" t="s">
        <v>33</v>
      </c>
      <c r="AX496" s="14" t="s">
        <v>86</v>
      </c>
      <c r="AY496" s="253" t="s">
        <v>135</v>
      </c>
    </row>
    <row r="497" spans="1:51" s="13" customFormat="1" ht="12">
      <c r="A497" s="13"/>
      <c r="B497" s="232"/>
      <c r="C497" s="233"/>
      <c r="D497" s="234" t="s">
        <v>144</v>
      </c>
      <c r="E497" s="235" t="s">
        <v>1</v>
      </c>
      <c r="F497" s="236" t="s">
        <v>703</v>
      </c>
      <c r="G497" s="233"/>
      <c r="H497" s="235" t="s">
        <v>1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144</v>
      </c>
      <c r="AU497" s="242" t="s">
        <v>88</v>
      </c>
      <c r="AV497" s="13" t="s">
        <v>86</v>
      </c>
      <c r="AW497" s="13" t="s">
        <v>33</v>
      </c>
      <c r="AX497" s="13" t="s">
        <v>78</v>
      </c>
      <c r="AY497" s="242" t="s">
        <v>135</v>
      </c>
    </row>
    <row r="498" spans="1:51" s="13" customFormat="1" ht="12">
      <c r="A498" s="13"/>
      <c r="B498" s="232"/>
      <c r="C498" s="233"/>
      <c r="D498" s="234" t="s">
        <v>144</v>
      </c>
      <c r="E498" s="235" t="s">
        <v>1</v>
      </c>
      <c r="F498" s="236" t="s">
        <v>704</v>
      </c>
      <c r="G498" s="233"/>
      <c r="H498" s="235" t="s">
        <v>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144</v>
      </c>
      <c r="AU498" s="242" t="s">
        <v>88</v>
      </c>
      <c r="AV498" s="13" t="s">
        <v>86</v>
      </c>
      <c r="AW498" s="13" t="s">
        <v>33</v>
      </c>
      <c r="AX498" s="13" t="s">
        <v>78</v>
      </c>
      <c r="AY498" s="242" t="s">
        <v>135</v>
      </c>
    </row>
    <row r="499" spans="1:51" s="13" customFormat="1" ht="12">
      <c r="A499" s="13"/>
      <c r="B499" s="232"/>
      <c r="C499" s="233"/>
      <c r="D499" s="234" t="s">
        <v>144</v>
      </c>
      <c r="E499" s="235" t="s">
        <v>1</v>
      </c>
      <c r="F499" s="236" t="s">
        <v>705</v>
      </c>
      <c r="G499" s="233"/>
      <c r="H499" s="235" t="s">
        <v>1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144</v>
      </c>
      <c r="AU499" s="242" t="s">
        <v>88</v>
      </c>
      <c r="AV499" s="13" t="s">
        <v>86</v>
      </c>
      <c r="AW499" s="13" t="s">
        <v>33</v>
      </c>
      <c r="AX499" s="13" t="s">
        <v>78</v>
      </c>
      <c r="AY499" s="242" t="s">
        <v>135</v>
      </c>
    </row>
    <row r="500" spans="1:65" s="2" customFormat="1" ht="14.4" customHeight="1">
      <c r="A500" s="39"/>
      <c r="B500" s="40"/>
      <c r="C500" s="265" t="s">
        <v>706</v>
      </c>
      <c r="D500" s="265" t="s">
        <v>190</v>
      </c>
      <c r="E500" s="266" t="s">
        <v>707</v>
      </c>
      <c r="F500" s="267" t="s">
        <v>708</v>
      </c>
      <c r="G500" s="268" t="s">
        <v>326</v>
      </c>
      <c r="H500" s="269">
        <v>1</v>
      </c>
      <c r="I500" s="270"/>
      <c r="J500" s="271">
        <f>ROUND(I500*H500,2)</f>
        <v>0</v>
      </c>
      <c r="K500" s="267" t="s">
        <v>141</v>
      </c>
      <c r="L500" s="272"/>
      <c r="M500" s="273" t="s">
        <v>1</v>
      </c>
      <c r="N500" s="274" t="s">
        <v>43</v>
      </c>
      <c r="O500" s="92"/>
      <c r="P500" s="228">
        <f>O500*H500</f>
        <v>0</v>
      </c>
      <c r="Q500" s="228">
        <v>0.0065</v>
      </c>
      <c r="R500" s="228">
        <f>Q500*H500</f>
        <v>0.0065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189</v>
      </c>
      <c r="AT500" s="230" t="s">
        <v>190</v>
      </c>
      <c r="AU500" s="230" t="s">
        <v>88</v>
      </c>
      <c r="AY500" s="18" t="s">
        <v>135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86</v>
      </c>
      <c r="BK500" s="231">
        <f>ROUND(I500*H500,2)</f>
        <v>0</v>
      </c>
      <c r="BL500" s="18" t="s">
        <v>142</v>
      </c>
      <c r="BM500" s="230" t="s">
        <v>709</v>
      </c>
    </row>
    <row r="501" spans="1:65" s="2" customFormat="1" ht="14.4" customHeight="1">
      <c r="A501" s="39"/>
      <c r="B501" s="40"/>
      <c r="C501" s="219" t="s">
        <v>710</v>
      </c>
      <c r="D501" s="219" t="s">
        <v>137</v>
      </c>
      <c r="E501" s="220" t="s">
        <v>711</v>
      </c>
      <c r="F501" s="221" t="s">
        <v>712</v>
      </c>
      <c r="G501" s="222" t="s">
        <v>164</v>
      </c>
      <c r="H501" s="223">
        <v>14</v>
      </c>
      <c r="I501" s="224"/>
      <c r="J501" s="225">
        <f>ROUND(I501*H501,2)</f>
        <v>0</v>
      </c>
      <c r="K501" s="221" t="s">
        <v>141</v>
      </c>
      <c r="L501" s="45"/>
      <c r="M501" s="226" t="s">
        <v>1</v>
      </c>
      <c r="N501" s="227" t="s">
        <v>43</v>
      </c>
      <c r="O501" s="92"/>
      <c r="P501" s="228">
        <f>O501*H501</f>
        <v>0</v>
      </c>
      <c r="Q501" s="228">
        <v>8E-05</v>
      </c>
      <c r="R501" s="228">
        <f>Q501*H501</f>
        <v>0.0011200000000000001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142</v>
      </c>
      <c r="AT501" s="230" t="s">
        <v>137</v>
      </c>
      <c r="AU501" s="230" t="s">
        <v>88</v>
      </c>
      <c r="AY501" s="18" t="s">
        <v>135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86</v>
      </c>
      <c r="BK501" s="231">
        <f>ROUND(I501*H501,2)</f>
        <v>0</v>
      </c>
      <c r="BL501" s="18" t="s">
        <v>142</v>
      </c>
      <c r="BM501" s="230" t="s">
        <v>713</v>
      </c>
    </row>
    <row r="502" spans="1:51" s="13" customFormat="1" ht="12">
      <c r="A502" s="13"/>
      <c r="B502" s="232"/>
      <c r="C502" s="233"/>
      <c r="D502" s="234" t="s">
        <v>144</v>
      </c>
      <c r="E502" s="235" t="s">
        <v>1</v>
      </c>
      <c r="F502" s="236" t="s">
        <v>147</v>
      </c>
      <c r="G502" s="233"/>
      <c r="H502" s="235" t="s">
        <v>1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144</v>
      </c>
      <c r="AU502" s="242" t="s">
        <v>88</v>
      </c>
      <c r="AV502" s="13" t="s">
        <v>86</v>
      </c>
      <c r="AW502" s="13" t="s">
        <v>33</v>
      </c>
      <c r="AX502" s="13" t="s">
        <v>78</v>
      </c>
      <c r="AY502" s="242" t="s">
        <v>135</v>
      </c>
    </row>
    <row r="503" spans="1:51" s="14" customFormat="1" ht="12">
      <c r="A503" s="14"/>
      <c r="B503" s="243"/>
      <c r="C503" s="244"/>
      <c r="D503" s="234" t="s">
        <v>144</v>
      </c>
      <c r="E503" s="245" t="s">
        <v>1</v>
      </c>
      <c r="F503" s="246" t="s">
        <v>714</v>
      </c>
      <c r="G503" s="244"/>
      <c r="H503" s="247">
        <v>14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144</v>
      </c>
      <c r="AU503" s="253" t="s">
        <v>88</v>
      </c>
      <c r="AV503" s="14" t="s">
        <v>88</v>
      </c>
      <c r="AW503" s="14" t="s">
        <v>33</v>
      </c>
      <c r="AX503" s="14" t="s">
        <v>86</v>
      </c>
      <c r="AY503" s="253" t="s">
        <v>135</v>
      </c>
    </row>
    <row r="504" spans="1:65" s="2" customFormat="1" ht="14.4" customHeight="1">
      <c r="A504" s="39"/>
      <c r="B504" s="40"/>
      <c r="C504" s="219" t="s">
        <v>715</v>
      </c>
      <c r="D504" s="219" t="s">
        <v>137</v>
      </c>
      <c r="E504" s="220" t="s">
        <v>716</v>
      </c>
      <c r="F504" s="221" t="s">
        <v>717</v>
      </c>
      <c r="G504" s="222" t="s">
        <v>254</v>
      </c>
      <c r="H504" s="223">
        <v>9.5</v>
      </c>
      <c r="I504" s="224"/>
      <c r="J504" s="225">
        <f>ROUND(I504*H504,2)</f>
        <v>0</v>
      </c>
      <c r="K504" s="221" t="s">
        <v>141</v>
      </c>
      <c r="L504" s="45"/>
      <c r="M504" s="226" t="s">
        <v>1</v>
      </c>
      <c r="N504" s="227" t="s">
        <v>43</v>
      </c>
      <c r="O504" s="92"/>
      <c r="P504" s="228">
        <f>O504*H504</f>
        <v>0</v>
      </c>
      <c r="Q504" s="228">
        <v>0.0006</v>
      </c>
      <c r="R504" s="228">
        <f>Q504*H504</f>
        <v>0.005699999999999999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142</v>
      </c>
      <c r="AT504" s="230" t="s">
        <v>137</v>
      </c>
      <c r="AU504" s="230" t="s">
        <v>88</v>
      </c>
      <c r="AY504" s="18" t="s">
        <v>135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86</v>
      </c>
      <c r="BK504" s="231">
        <f>ROUND(I504*H504,2)</f>
        <v>0</v>
      </c>
      <c r="BL504" s="18" t="s">
        <v>142</v>
      </c>
      <c r="BM504" s="230" t="s">
        <v>718</v>
      </c>
    </row>
    <row r="505" spans="1:51" s="13" customFormat="1" ht="12">
      <c r="A505" s="13"/>
      <c r="B505" s="232"/>
      <c r="C505" s="233"/>
      <c r="D505" s="234" t="s">
        <v>144</v>
      </c>
      <c r="E505" s="235" t="s">
        <v>1</v>
      </c>
      <c r="F505" s="236" t="s">
        <v>147</v>
      </c>
      <c r="G505" s="233"/>
      <c r="H505" s="235" t="s">
        <v>1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144</v>
      </c>
      <c r="AU505" s="242" t="s">
        <v>88</v>
      </c>
      <c r="AV505" s="13" t="s">
        <v>86</v>
      </c>
      <c r="AW505" s="13" t="s">
        <v>33</v>
      </c>
      <c r="AX505" s="13" t="s">
        <v>78</v>
      </c>
      <c r="AY505" s="242" t="s">
        <v>135</v>
      </c>
    </row>
    <row r="506" spans="1:51" s="13" customFormat="1" ht="12">
      <c r="A506" s="13"/>
      <c r="B506" s="232"/>
      <c r="C506" s="233"/>
      <c r="D506" s="234" t="s">
        <v>144</v>
      </c>
      <c r="E506" s="235" t="s">
        <v>1</v>
      </c>
      <c r="F506" s="236" t="s">
        <v>719</v>
      </c>
      <c r="G506" s="233"/>
      <c r="H506" s="235" t="s">
        <v>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144</v>
      </c>
      <c r="AU506" s="242" t="s">
        <v>88</v>
      </c>
      <c r="AV506" s="13" t="s">
        <v>86</v>
      </c>
      <c r="AW506" s="13" t="s">
        <v>33</v>
      </c>
      <c r="AX506" s="13" t="s">
        <v>78</v>
      </c>
      <c r="AY506" s="242" t="s">
        <v>135</v>
      </c>
    </row>
    <row r="507" spans="1:51" s="14" customFormat="1" ht="12">
      <c r="A507" s="14"/>
      <c r="B507" s="243"/>
      <c r="C507" s="244"/>
      <c r="D507" s="234" t="s">
        <v>144</v>
      </c>
      <c r="E507" s="245" t="s">
        <v>1</v>
      </c>
      <c r="F507" s="246" t="s">
        <v>720</v>
      </c>
      <c r="G507" s="244"/>
      <c r="H507" s="247">
        <v>8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3" t="s">
        <v>144</v>
      </c>
      <c r="AU507" s="253" t="s">
        <v>88</v>
      </c>
      <c r="AV507" s="14" t="s">
        <v>88</v>
      </c>
      <c r="AW507" s="14" t="s">
        <v>33</v>
      </c>
      <c r="AX507" s="14" t="s">
        <v>78</v>
      </c>
      <c r="AY507" s="253" t="s">
        <v>135</v>
      </c>
    </row>
    <row r="508" spans="1:51" s="13" customFormat="1" ht="12">
      <c r="A508" s="13"/>
      <c r="B508" s="232"/>
      <c r="C508" s="233"/>
      <c r="D508" s="234" t="s">
        <v>144</v>
      </c>
      <c r="E508" s="235" t="s">
        <v>1</v>
      </c>
      <c r="F508" s="236" t="s">
        <v>721</v>
      </c>
      <c r="G508" s="233"/>
      <c r="H508" s="235" t="s">
        <v>1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144</v>
      </c>
      <c r="AU508" s="242" t="s">
        <v>88</v>
      </c>
      <c r="AV508" s="13" t="s">
        <v>86</v>
      </c>
      <c r="AW508" s="13" t="s">
        <v>33</v>
      </c>
      <c r="AX508" s="13" t="s">
        <v>78</v>
      </c>
      <c r="AY508" s="242" t="s">
        <v>135</v>
      </c>
    </row>
    <row r="509" spans="1:51" s="14" customFormat="1" ht="12">
      <c r="A509" s="14"/>
      <c r="B509" s="243"/>
      <c r="C509" s="244"/>
      <c r="D509" s="234" t="s">
        <v>144</v>
      </c>
      <c r="E509" s="245" t="s">
        <v>1</v>
      </c>
      <c r="F509" s="246" t="s">
        <v>722</v>
      </c>
      <c r="G509" s="244"/>
      <c r="H509" s="247">
        <v>1.5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144</v>
      </c>
      <c r="AU509" s="253" t="s">
        <v>88</v>
      </c>
      <c r="AV509" s="14" t="s">
        <v>88</v>
      </c>
      <c r="AW509" s="14" t="s">
        <v>33</v>
      </c>
      <c r="AX509" s="14" t="s">
        <v>78</v>
      </c>
      <c r="AY509" s="253" t="s">
        <v>135</v>
      </c>
    </row>
    <row r="510" spans="1:51" s="15" customFormat="1" ht="12">
      <c r="A510" s="15"/>
      <c r="B510" s="254"/>
      <c r="C510" s="255"/>
      <c r="D510" s="234" t="s">
        <v>144</v>
      </c>
      <c r="E510" s="256" t="s">
        <v>1</v>
      </c>
      <c r="F510" s="257" t="s">
        <v>152</v>
      </c>
      <c r="G510" s="255"/>
      <c r="H510" s="258">
        <v>9.5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4" t="s">
        <v>144</v>
      </c>
      <c r="AU510" s="264" t="s">
        <v>88</v>
      </c>
      <c r="AV510" s="15" t="s">
        <v>142</v>
      </c>
      <c r="AW510" s="15" t="s">
        <v>33</v>
      </c>
      <c r="AX510" s="15" t="s">
        <v>86</v>
      </c>
      <c r="AY510" s="264" t="s">
        <v>135</v>
      </c>
    </row>
    <row r="511" spans="1:65" s="2" customFormat="1" ht="14.4" customHeight="1">
      <c r="A511" s="39"/>
      <c r="B511" s="40"/>
      <c r="C511" s="219" t="s">
        <v>723</v>
      </c>
      <c r="D511" s="219" t="s">
        <v>137</v>
      </c>
      <c r="E511" s="220" t="s">
        <v>724</v>
      </c>
      <c r="F511" s="221" t="s">
        <v>725</v>
      </c>
      <c r="G511" s="222" t="s">
        <v>164</v>
      </c>
      <c r="H511" s="223">
        <v>14</v>
      </c>
      <c r="I511" s="224"/>
      <c r="J511" s="225">
        <f>ROUND(I511*H511,2)</f>
        <v>0</v>
      </c>
      <c r="K511" s="221" t="s">
        <v>141</v>
      </c>
      <c r="L511" s="45"/>
      <c r="M511" s="226" t="s">
        <v>1</v>
      </c>
      <c r="N511" s="227" t="s">
        <v>43</v>
      </c>
      <c r="O511" s="92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142</v>
      </c>
      <c r="AT511" s="230" t="s">
        <v>137</v>
      </c>
      <c r="AU511" s="230" t="s">
        <v>88</v>
      </c>
      <c r="AY511" s="18" t="s">
        <v>135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86</v>
      </c>
      <c r="BK511" s="231">
        <f>ROUND(I511*H511,2)</f>
        <v>0</v>
      </c>
      <c r="BL511" s="18" t="s">
        <v>142</v>
      </c>
      <c r="BM511" s="230" t="s">
        <v>726</v>
      </c>
    </row>
    <row r="512" spans="1:65" s="2" customFormat="1" ht="14.4" customHeight="1">
      <c r="A512" s="39"/>
      <c r="B512" s="40"/>
      <c r="C512" s="219" t="s">
        <v>727</v>
      </c>
      <c r="D512" s="219" t="s">
        <v>137</v>
      </c>
      <c r="E512" s="220" t="s">
        <v>728</v>
      </c>
      <c r="F512" s="221" t="s">
        <v>729</v>
      </c>
      <c r="G512" s="222" t="s">
        <v>254</v>
      </c>
      <c r="H512" s="223">
        <v>9.5</v>
      </c>
      <c r="I512" s="224"/>
      <c r="J512" s="225">
        <f>ROUND(I512*H512,2)</f>
        <v>0</v>
      </c>
      <c r="K512" s="221" t="s">
        <v>141</v>
      </c>
      <c r="L512" s="45"/>
      <c r="M512" s="226" t="s">
        <v>1</v>
      </c>
      <c r="N512" s="227" t="s">
        <v>43</v>
      </c>
      <c r="O512" s="92"/>
      <c r="P512" s="228">
        <f>O512*H512</f>
        <v>0</v>
      </c>
      <c r="Q512" s="228">
        <v>1E-05</v>
      </c>
      <c r="R512" s="228">
        <f>Q512*H512</f>
        <v>9.5E-05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142</v>
      </c>
      <c r="AT512" s="230" t="s">
        <v>137</v>
      </c>
      <c r="AU512" s="230" t="s">
        <v>88</v>
      </c>
      <c r="AY512" s="18" t="s">
        <v>135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86</v>
      </c>
      <c r="BK512" s="231">
        <f>ROUND(I512*H512,2)</f>
        <v>0</v>
      </c>
      <c r="BL512" s="18" t="s">
        <v>142</v>
      </c>
      <c r="BM512" s="230" t="s">
        <v>730</v>
      </c>
    </row>
    <row r="513" spans="1:63" s="12" customFormat="1" ht="22.8" customHeight="1">
      <c r="A513" s="12"/>
      <c r="B513" s="203"/>
      <c r="C513" s="204"/>
      <c r="D513" s="205" t="s">
        <v>77</v>
      </c>
      <c r="E513" s="217" t="s">
        <v>698</v>
      </c>
      <c r="F513" s="217" t="s">
        <v>731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SUM(P514:P528)</f>
        <v>0</v>
      </c>
      <c r="Q513" s="211"/>
      <c r="R513" s="212">
        <f>SUM(R514:R528)</f>
        <v>0</v>
      </c>
      <c r="S513" s="211"/>
      <c r="T513" s="213">
        <f>SUM(T514:T528)</f>
        <v>3.145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86</v>
      </c>
      <c r="AT513" s="215" t="s">
        <v>77</v>
      </c>
      <c r="AU513" s="215" t="s">
        <v>86</v>
      </c>
      <c r="AY513" s="214" t="s">
        <v>135</v>
      </c>
      <c r="BK513" s="216">
        <f>SUM(BK514:BK528)</f>
        <v>0</v>
      </c>
    </row>
    <row r="514" spans="1:65" s="2" customFormat="1" ht="14.4" customHeight="1">
      <c r="A514" s="39"/>
      <c r="B514" s="40"/>
      <c r="C514" s="219" t="s">
        <v>732</v>
      </c>
      <c r="D514" s="219" t="s">
        <v>137</v>
      </c>
      <c r="E514" s="220" t="s">
        <v>733</v>
      </c>
      <c r="F514" s="221" t="s">
        <v>734</v>
      </c>
      <c r="G514" s="222" t="s">
        <v>326</v>
      </c>
      <c r="H514" s="223">
        <v>1</v>
      </c>
      <c r="I514" s="224"/>
      <c r="J514" s="225">
        <f>ROUND(I514*H514,2)</f>
        <v>0</v>
      </c>
      <c r="K514" s="221" t="s">
        <v>141</v>
      </c>
      <c r="L514" s="45"/>
      <c r="M514" s="226" t="s">
        <v>1</v>
      </c>
      <c r="N514" s="227" t="s">
        <v>43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0.1</v>
      </c>
      <c r="T514" s="229">
        <f>S514*H514</f>
        <v>0.1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142</v>
      </c>
      <c r="AT514" s="230" t="s">
        <v>137</v>
      </c>
      <c r="AU514" s="230" t="s">
        <v>88</v>
      </c>
      <c r="AY514" s="18" t="s">
        <v>135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86</v>
      </c>
      <c r="BK514" s="231">
        <f>ROUND(I514*H514,2)</f>
        <v>0</v>
      </c>
      <c r="BL514" s="18" t="s">
        <v>142</v>
      </c>
      <c r="BM514" s="230" t="s">
        <v>735</v>
      </c>
    </row>
    <row r="515" spans="1:51" s="13" customFormat="1" ht="12">
      <c r="A515" s="13"/>
      <c r="B515" s="232"/>
      <c r="C515" s="233"/>
      <c r="D515" s="234" t="s">
        <v>144</v>
      </c>
      <c r="E515" s="235" t="s">
        <v>1</v>
      </c>
      <c r="F515" s="236" t="s">
        <v>736</v>
      </c>
      <c r="G515" s="233"/>
      <c r="H515" s="235" t="s">
        <v>1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144</v>
      </c>
      <c r="AU515" s="242" t="s">
        <v>88</v>
      </c>
      <c r="AV515" s="13" t="s">
        <v>86</v>
      </c>
      <c r="AW515" s="13" t="s">
        <v>33</v>
      </c>
      <c r="AX515" s="13" t="s">
        <v>78</v>
      </c>
      <c r="AY515" s="242" t="s">
        <v>135</v>
      </c>
    </row>
    <row r="516" spans="1:51" s="14" customFormat="1" ht="12">
      <c r="A516" s="14"/>
      <c r="B516" s="243"/>
      <c r="C516" s="244"/>
      <c r="D516" s="234" t="s">
        <v>144</v>
      </c>
      <c r="E516" s="245" t="s">
        <v>1</v>
      </c>
      <c r="F516" s="246" t="s">
        <v>86</v>
      </c>
      <c r="G516" s="244"/>
      <c r="H516" s="247">
        <v>1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144</v>
      </c>
      <c r="AU516" s="253" t="s">
        <v>88</v>
      </c>
      <c r="AV516" s="14" t="s">
        <v>88</v>
      </c>
      <c r="AW516" s="14" t="s">
        <v>33</v>
      </c>
      <c r="AX516" s="14" t="s">
        <v>86</v>
      </c>
      <c r="AY516" s="253" t="s">
        <v>135</v>
      </c>
    </row>
    <row r="517" spans="1:65" s="2" customFormat="1" ht="14.4" customHeight="1">
      <c r="A517" s="39"/>
      <c r="B517" s="40"/>
      <c r="C517" s="219" t="s">
        <v>737</v>
      </c>
      <c r="D517" s="219" t="s">
        <v>137</v>
      </c>
      <c r="E517" s="220" t="s">
        <v>738</v>
      </c>
      <c r="F517" s="221" t="s">
        <v>739</v>
      </c>
      <c r="G517" s="222" t="s">
        <v>326</v>
      </c>
      <c r="H517" s="223">
        <v>1</v>
      </c>
      <c r="I517" s="224"/>
      <c r="J517" s="225">
        <f>ROUND(I517*H517,2)</f>
        <v>0</v>
      </c>
      <c r="K517" s="221" t="s">
        <v>1</v>
      </c>
      <c r="L517" s="45"/>
      <c r="M517" s="226" t="s">
        <v>1</v>
      </c>
      <c r="N517" s="227" t="s">
        <v>43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0.5</v>
      </c>
      <c r="T517" s="229">
        <f>S517*H517</f>
        <v>0.5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142</v>
      </c>
      <c r="AT517" s="230" t="s">
        <v>137</v>
      </c>
      <c r="AU517" s="230" t="s">
        <v>88</v>
      </c>
      <c r="AY517" s="18" t="s">
        <v>135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86</v>
      </c>
      <c r="BK517" s="231">
        <f>ROUND(I517*H517,2)</f>
        <v>0</v>
      </c>
      <c r="BL517" s="18" t="s">
        <v>142</v>
      </c>
      <c r="BM517" s="230" t="s">
        <v>740</v>
      </c>
    </row>
    <row r="518" spans="1:65" s="2" customFormat="1" ht="14.4" customHeight="1">
      <c r="A518" s="39"/>
      <c r="B518" s="40"/>
      <c r="C518" s="219" t="s">
        <v>741</v>
      </c>
      <c r="D518" s="219" t="s">
        <v>137</v>
      </c>
      <c r="E518" s="220" t="s">
        <v>742</v>
      </c>
      <c r="F518" s="221" t="s">
        <v>743</v>
      </c>
      <c r="G518" s="222" t="s">
        <v>326</v>
      </c>
      <c r="H518" s="223">
        <v>2</v>
      </c>
      <c r="I518" s="224"/>
      <c r="J518" s="225">
        <f>ROUND(I518*H518,2)</f>
        <v>0</v>
      </c>
      <c r="K518" s="221" t="s">
        <v>141</v>
      </c>
      <c r="L518" s="45"/>
      <c r="M518" s="226" t="s">
        <v>1</v>
      </c>
      <c r="N518" s="227" t="s">
        <v>43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0.482</v>
      </c>
      <c r="T518" s="229">
        <f>S518*H518</f>
        <v>0.964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142</v>
      </c>
      <c r="AT518" s="230" t="s">
        <v>137</v>
      </c>
      <c r="AU518" s="230" t="s">
        <v>88</v>
      </c>
      <c r="AY518" s="18" t="s">
        <v>135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86</v>
      </c>
      <c r="BK518" s="231">
        <f>ROUND(I518*H518,2)</f>
        <v>0</v>
      </c>
      <c r="BL518" s="18" t="s">
        <v>142</v>
      </c>
      <c r="BM518" s="230" t="s">
        <v>744</v>
      </c>
    </row>
    <row r="519" spans="1:51" s="13" customFormat="1" ht="12">
      <c r="A519" s="13"/>
      <c r="B519" s="232"/>
      <c r="C519" s="233"/>
      <c r="D519" s="234" t="s">
        <v>144</v>
      </c>
      <c r="E519" s="235" t="s">
        <v>1</v>
      </c>
      <c r="F519" s="236" t="s">
        <v>745</v>
      </c>
      <c r="G519" s="233"/>
      <c r="H519" s="235" t="s">
        <v>1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2" t="s">
        <v>144</v>
      </c>
      <c r="AU519" s="242" t="s">
        <v>88</v>
      </c>
      <c r="AV519" s="13" t="s">
        <v>86</v>
      </c>
      <c r="AW519" s="13" t="s">
        <v>33</v>
      </c>
      <c r="AX519" s="13" t="s">
        <v>78</v>
      </c>
      <c r="AY519" s="242" t="s">
        <v>135</v>
      </c>
    </row>
    <row r="520" spans="1:51" s="14" customFormat="1" ht="12">
      <c r="A520" s="14"/>
      <c r="B520" s="243"/>
      <c r="C520" s="244"/>
      <c r="D520" s="234" t="s">
        <v>144</v>
      </c>
      <c r="E520" s="245" t="s">
        <v>1</v>
      </c>
      <c r="F520" s="246" t="s">
        <v>88</v>
      </c>
      <c r="G520" s="244"/>
      <c r="H520" s="247">
        <v>2</v>
      </c>
      <c r="I520" s="248"/>
      <c r="J520" s="244"/>
      <c r="K520" s="244"/>
      <c r="L520" s="249"/>
      <c r="M520" s="250"/>
      <c r="N520" s="251"/>
      <c r="O520" s="251"/>
      <c r="P520" s="251"/>
      <c r="Q520" s="251"/>
      <c r="R520" s="251"/>
      <c r="S520" s="251"/>
      <c r="T520" s="25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3" t="s">
        <v>144</v>
      </c>
      <c r="AU520" s="253" t="s">
        <v>88</v>
      </c>
      <c r="AV520" s="14" t="s">
        <v>88</v>
      </c>
      <c r="AW520" s="14" t="s">
        <v>33</v>
      </c>
      <c r="AX520" s="14" t="s">
        <v>86</v>
      </c>
      <c r="AY520" s="253" t="s">
        <v>135</v>
      </c>
    </row>
    <row r="521" spans="1:65" s="2" customFormat="1" ht="14.4" customHeight="1">
      <c r="A521" s="39"/>
      <c r="B521" s="40"/>
      <c r="C521" s="219" t="s">
        <v>746</v>
      </c>
      <c r="D521" s="219" t="s">
        <v>137</v>
      </c>
      <c r="E521" s="220" t="s">
        <v>747</v>
      </c>
      <c r="F521" s="221" t="s">
        <v>748</v>
      </c>
      <c r="G521" s="222" t="s">
        <v>164</v>
      </c>
      <c r="H521" s="223">
        <v>25</v>
      </c>
      <c r="I521" s="224"/>
      <c r="J521" s="225">
        <f>ROUND(I521*H521,2)</f>
        <v>0</v>
      </c>
      <c r="K521" s="221" t="s">
        <v>141</v>
      </c>
      <c r="L521" s="45"/>
      <c r="M521" s="226" t="s">
        <v>1</v>
      </c>
      <c r="N521" s="227" t="s">
        <v>43</v>
      </c>
      <c r="O521" s="92"/>
      <c r="P521" s="228">
        <f>O521*H521</f>
        <v>0</v>
      </c>
      <c r="Q521" s="228">
        <v>0</v>
      </c>
      <c r="R521" s="228">
        <f>Q521*H521</f>
        <v>0</v>
      </c>
      <c r="S521" s="228">
        <v>0.00348</v>
      </c>
      <c r="T521" s="229">
        <f>S521*H521</f>
        <v>0.087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142</v>
      </c>
      <c r="AT521" s="230" t="s">
        <v>137</v>
      </c>
      <c r="AU521" s="230" t="s">
        <v>88</v>
      </c>
      <c r="AY521" s="18" t="s">
        <v>135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86</v>
      </c>
      <c r="BK521" s="231">
        <f>ROUND(I521*H521,2)</f>
        <v>0</v>
      </c>
      <c r="BL521" s="18" t="s">
        <v>142</v>
      </c>
      <c r="BM521" s="230" t="s">
        <v>749</v>
      </c>
    </row>
    <row r="522" spans="1:65" s="2" customFormat="1" ht="14.4" customHeight="1">
      <c r="A522" s="39"/>
      <c r="B522" s="40"/>
      <c r="C522" s="219" t="s">
        <v>750</v>
      </c>
      <c r="D522" s="219" t="s">
        <v>137</v>
      </c>
      <c r="E522" s="220" t="s">
        <v>751</v>
      </c>
      <c r="F522" s="221" t="s">
        <v>752</v>
      </c>
      <c r="G522" s="222" t="s">
        <v>326</v>
      </c>
      <c r="H522" s="223">
        <v>20</v>
      </c>
      <c r="I522" s="224"/>
      <c r="J522" s="225">
        <f>ROUND(I522*H522,2)</f>
        <v>0</v>
      </c>
      <c r="K522" s="221" t="s">
        <v>1</v>
      </c>
      <c r="L522" s="45"/>
      <c r="M522" s="226" t="s">
        <v>1</v>
      </c>
      <c r="N522" s="227" t="s">
        <v>43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0.0657</v>
      </c>
      <c r="T522" s="229">
        <f>S522*H522</f>
        <v>1.3139999999999998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142</v>
      </c>
      <c r="AT522" s="230" t="s">
        <v>137</v>
      </c>
      <c r="AU522" s="230" t="s">
        <v>88</v>
      </c>
      <c r="AY522" s="18" t="s">
        <v>135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86</v>
      </c>
      <c r="BK522" s="231">
        <f>ROUND(I522*H522,2)</f>
        <v>0</v>
      </c>
      <c r="BL522" s="18" t="s">
        <v>142</v>
      </c>
      <c r="BM522" s="230" t="s">
        <v>753</v>
      </c>
    </row>
    <row r="523" spans="1:51" s="13" customFormat="1" ht="12">
      <c r="A523" s="13"/>
      <c r="B523" s="232"/>
      <c r="C523" s="233"/>
      <c r="D523" s="234" t="s">
        <v>144</v>
      </c>
      <c r="E523" s="235" t="s">
        <v>1</v>
      </c>
      <c r="F523" s="236" t="s">
        <v>754</v>
      </c>
      <c r="G523" s="233"/>
      <c r="H523" s="235" t="s">
        <v>1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144</v>
      </c>
      <c r="AU523" s="242" t="s">
        <v>88</v>
      </c>
      <c r="AV523" s="13" t="s">
        <v>86</v>
      </c>
      <c r="AW523" s="13" t="s">
        <v>33</v>
      </c>
      <c r="AX523" s="13" t="s">
        <v>78</v>
      </c>
      <c r="AY523" s="242" t="s">
        <v>135</v>
      </c>
    </row>
    <row r="524" spans="1:51" s="14" customFormat="1" ht="12">
      <c r="A524" s="14"/>
      <c r="B524" s="243"/>
      <c r="C524" s="244"/>
      <c r="D524" s="234" t="s">
        <v>144</v>
      </c>
      <c r="E524" s="245" t="s">
        <v>1</v>
      </c>
      <c r="F524" s="246" t="s">
        <v>230</v>
      </c>
      <c r="G524" s="244"/>
      <c r="H524" s="247">
        <v>12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144</v>
      </c>
      <c r="AU524" s="253" t="s">
        <v>88</v>
      </c>
      <c r="AV524" s="14" t="s">
        <v>88</v>
      </c>
      <c r="AW524" s="14" t="s">
        <v>33</v>
      </c>
      <c r="AX524" s="14" t="s">
        <v>78</v>
      </c>
      <c r="AY524" s="253" t="s">
        <v>135</v>
      </c>
    </row>
    <row r="525" spans="1:51" s="13" customFormat="1" ht="12">
      <c r="A525" s="13"/>
      <c r="B525" s="232"/>
      <c r="C525" s="233"/>
      <c r="D525" s="234" t="s">
        <v>144</v>
      </c>
      <c r="E525" s="235" t="s">
        <v>1</v>
      </c>
      <c r="F525" s="236" t="s">
        <v>755</v>
      </c>
      <c r="G525" s="233"/>
      <c r="H525" s="235" t="s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144</v>
      </c>
      <c r="AU525" s="242" t="s">
        <v>88</v>
      </c>
      <c r="AV525" s="13" t="s">
        <v>86</v>
      </c>
      <c r="AW525" s="13" t="s">
        <v>33</v>
      </c>
      <c r="AX525" s="13" t="s">
        <v>78</v>
      </c>
      <c r="AY525" s="242" t="s">
        <v>135</v>
      </c>
    </row>
    <row r="526" spans="1:51" s="14" customFormat="1" ht="12">
      <c r="A526" s="14"/>
      <c r="B526" s="243"/>
      <c r="C526" s="244"/>
      <c r="D526" s="234" t="s">
        <v>144</v>
      </c>
      <c r="E526" s="245" t="s">
        <v>1</v>
      </c>
      <c r="F526" s="246" t="s">
        <v>189</v>
      </c>
      <c r="G526" s="244"/>
      <c r="H526" s="247">
        <v>8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144</v>
      </c>
      <c r="AU526" s="253" t="s">
        <v>88</v>
      </c>
      <c r="AV526" s="14" t="s">
        <v>88</v>
      </c>
      <c r="AW526" s="14" t="s">
        <v>33</v>
      </c>
      <c r="AX526" s="14" t="s">
        <v>78</v>
      </c>
      <c r="AY526" s="253" t="s">
        <v>135</v>
      </c>
    </row>
    <row r="527" spans="1:51" s="15" customFormat="1" ht="12">
      <c r="A527" s="15"/>
      <c r="B527" s="254"/>
      <c r="C527" s="255"/>
      <c r="D527" s="234" t="s">
        <v>144</v>
      </c>
      <c r="E527" s="256" t="s">
        <v>1</v>
      </c>
      <c r="F527" s="257" t="s">
        <v>152</v>
      </c>
      <c r="G527" s="255"/>
      <c r="H527" s="258">
        <v>20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4" t="s">
        <v>144</v>
      </c>
      <c r="AU527" s="264" t="s">
        <v>88</v>
      </c>
      <c r="AV527" s="15" t="s">
        <v>142</v>
      </c>
      <c r="AW527" s="15" t="s">
        <v>33</v>
      </c>
      <c r="AX527" s="15" t="s">
        <v>86</v>
      </c>
      <c r="AY527" s="264" t="s">
        <v>135</v>
      </c>
    </row>
    <row r="528" spans="1:65" s="2" customFormat="1" ht="14.4" customHeight="1">
      <c r="A528" s="39"/>
      <c r="B528" s="40"/>
      <c r="C528" s="219" t="s">
        <v>756</v>
      </c>
      <c r="D528" s="219" t="s">
        <v>137</v>
      </c>
      <c r="E528" s="220" t="s">
        <v>757</v>
      </c>
      <c r="F528" s="221" t="s">
        <v>758</v>
      </c>
      <c r="G528" s="222" t="s">
        <v>326</v>
      </c>
      <c r="H528" s="223">
        <v>2</v>
      </c>
      <c r="I528" s="224"/>
      <c r="J528" s="225">
        <f>ROUND(I528*H528,2)</f>
        <v>0</v>
      </c>
      <c r="K528" s="221" t="s">
        <v>1</v>
      </c>
      <c r="L528" s="45"/>
      <c r="M528" s="226" t="s">
        <v>1</v>
      </c>
      <c r="N528" s="227" t="s">
        <v>43</v>
      </c>
      <c r="O528" s="92"/>
      <c r="P528" s="228">
        <f>O528*H528</f>
        <v>0</v>
      </c>
      <c r="Q528" s="228">
        <v>0</v>
      </c>
      <c r="R528" s="228">
        <f>Q528*H528</f>
        <v>0</v>
      </c>
      <c r="S528" s="228">
        <v>0.09</v>
      </c>
      <c r="T528" s="229">
        <f>S528*H528</f>
        <v>0.18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142</v>
      </c>
      <c r="AT528" s="230" t="s">
        <v>137</v>
      </c>
      <c r="AU528" s="230" t="s">
        <v>88</v>
      </c>
      <c r="AY528" s="18" t="s">
        <v>135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86</v>
      </c>
      <c r="BK528" s="231">
        <f>ROUND(I528*H528,2)</f>
        <v>0</v>
      </c>
      <c r="BL528" s="18" t="s">
        <v>142</v>
      </c>
      <c r="BM528" s="230" t="s">
        <v>759</v>
      </c>
    </row>
    <row r="529" spans="1:63" s="12" customFormat="1" ht="22.8" customHeight="1">
      <c r="A529" s="12"/>
      <c r="B529" s="203"/>
      <c r="C529" s="204"/>
      <c r="D529" s="205" t="s">
        <v>77</v>
      </c>
      <c r="E529" s="217" t="s">
        <v>760</v>
      </c>
      <c r="F529" s="217" t="s">
        <v>761</v>
      </c>
      <c r="G529" s="204"/>
      <c r="H529" s="204"/>
      <c r="I529" s="207"/>
      <c r="J529" s="218">
        <f>BK529</f>
        <v>0</v>
      </c>
      <c r="K529" s="204"/>
      <c r="L529" s="209"/>
      <c r="M529" s="210"/>
      <c r="N529" s="211"/>
      <c r="O529" s="211"/>
      <c r="P529" s="212">
        <f>SUM(P530:P560)</f>
        <v>0</v>
      </c>
      <c r="Q529" s="211"/>
      <c r="R529" s="212">
        <f>SUM(R530:R560)</f>
        <v>0</v>
      </c>
      <c r="S529" s="211"/>
      <c r="T529" s="213">
        <f>SUM(T530:T560)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14" t="s">
        <v>86</v>
      </c>
      <c r="AT529" s="215" t="s">
        <v>77</v>
      </c>
      <c r="AU529" s="215" t="s">
        <v>86</v>
      </c>
      <c r="AY529" s="214" t="s">
        <v>135</v>
      </c>
      <c r="BK529" s="216">
        <f>SUM(BK530:BK560)</f>
        <v>0</v>
      </c>
    </row>
    <row r="530" spans="1:65" s="2" customFormat="1" ht="14.4" customHeight="1">
      <c r="A530" s="39"/>
      <c r="B530" s="40"/>
      <c r="C530" s="219" t="s">
        <v>762</v>
      </c>
      <c r="D530" s="219" t="s">
        <v>137</v>
      </c>
      <c r="E530" s="220" t="s">
        <v>763</v>
      </c>
      <c r="F530" s="221" t="s">
        <v>764</v>
      </c>
      <c r="G530" s="222" t="s">
        <v>193</v>
      </c>
      <c r="H530" s="223">
        <v>107.8</v>
      </c>
      <c r="I530" s="224"/>
      <c r="J530" s="225">
        <f>ROUND(I530*H530,2)</f>
        <v>0</v>
      </c>
      <c r="K530" s="221" t="s">
        <v>141</v>
      </c>
      <c r="L530" s="45"/>
      <c r="M530" s="226" t="s">
        <v>1</v>
      </c>
      <c r="N530" s="227" t="s">
        <v>43</v>
      </c>
      <c r="O530" s="92"/>
      <c r="P530" s="228">
        <f>O530*H530</f>
        <v>0</v>
      </c>
      <c r="Q530" s="228">
        <v>0</v>
      </c>
      <c r="R530" s="228">
        <f>Q530*H530</f>
        <v>0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142</v>
      </c>
      <c r="AT530" s="230" t="s">
        <v>137</v>
      </c>
      <c r="AU530" s="230" t="s">
        <v>88</v>
      </c>
      <c r="AY530" s="18" t="s">
        <v>135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86</v>
      </c>
      <c r="BK530" s="231">
        <f>ROUND(I530*H530,2)</f>
        <v>0</v>
      </c>
      <c r="BL530" s="18" t="s">
        <v>142</v>
      </c>
      <c r="BM530" s="230" t="s">
        <v>765</v>
      </c>
    </row>
    <row r="531" spans="1:51" s="13" customFormat="1" ht="12">
      <c r="A531" s="13"/>
      <c r="B531" s="232"/>
      <c r="C531" s="233"/>
      <c r="D531" s="234" t="s">
        <v>144</v>
      </c>
      <c r="E531" s="235" t="s">
        <v>1</v>
      </c>
      <c r="F531" s="236" t="s">
        <v>766</v>
      </c>
      <c r="G531" s="233"/>
      <c r="H531" s="235" t="s">
        <v>1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144</v>
      </c>
      <c r="AU531" s="242" t="s">
        <v>88</v>
      </c>
      <c r="AV531" s="13" t="s">
        <v>86</v>
      </c>
      <c r="AW531" s="13" t="s">
        <v>33</v>
      </c>
      <c r="AX531" s="13" t="s">
        <v>78</v>
      </c>
      <c r="AY531" s="242" t="s">
        <v>135</v>
      </c>
    </row>
    <row r="532" spans="1:51" s="14" customFormat="1" ht="12">
      <c r="A532" s="14"/>
      <c r="B532" s="243"/>
      <c r="C532" s="244"/>
      <c r="D532" s="234" t="s">
        <v>144</v>
      </c>
      <c r="E532" s="245" t="s">
        <v>1</v>
      </c>
      <c r="F532" s="246" t="s">
        <v>767</v>
      </c>
      <c r="G532" s="244"/>
      <c r="H532" s="247">
        <v>107.8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3" t="s">
        <v>144</v>
      </c>
      <c r="AU532" s="253" t="s">
        <v>88</v>
      </c>
      <c r="AV532" s="14" t="s">
        <v>88</v>
      </c>
      <c r="AW532" s="14" t="s">
        <v>33</v>
      </c>
      <c r="AX532" s="14" t="s">
        <v>86</v>
      </c>
      <c r="AY532" s="253" t="s">
        <v>135</v>
      </c>
    </row>
    <row r="533" spans="1:65" s="2" customFormat="1" ht="14.4" customHeight="1">
      <c r="A533" s="39"/>
      <c r="B533" s="40"/>
      <c r="C533" s="219" t="s">
        <v>768</v>
      </c>
      <c r="D533" s="219" t="s">
        <v>137</v>
      </c>
      <c r="E533" s="220" t="s">
        <v>769</v>
      </c>
      <c r="F533" s="221" t="s">
        <v>770</v>
      </c>
      <c r="G533" s="222" t="s">
        <v>193</v>
      </c>
      <c r="H533" s="223">
        <v>1509.2</v>
      </c>
      <c r="I533" s="224"/>
      <c r="J533" s="225">
        <f>ROUND(I533*H533,2)</f>
        <v>0</v>
      </c>
      <c r="K533" s="221" t="s">
        <v>141</v>
      </c>
      <c r="L533" s="45"/>
      <c r="M533" s="226" t="s">
        <v>1</v>
      </c>
      <c r="N533" s="227" t="s">
        <v>43</v>
      </c>
      <c r="O533" s="92"/>
      <c r="P533" s="228">
        <f>O533*H533</f>
        <v>0</v>
      </c>
      <c r="Q533" s="228">
        <v>0</v>
      </c>
      <c r="R533" s="228">
        <f>Q533*H533</f>
        <v>0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142</v>
      </c>
      <c r="AT533" s="230" t="s">
        <v>137</v>
      </c>
      <c r="AU533" s="230" t="s">
        <v>88</v>
      </c>
      <c r="AY533" s="18" t="s">
        <v>135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86</v>
      </c>
      <c r="BK533" s="231">
        <f>ROUND(I533*H533,2)</f>
        <v>0</v>
      </c>
      <c r="BL533" s="18" t="s">
        <v>142</v>
      </c>
      <c r="BM533" s="230" t="s">
        <v>771</v>
      </c>
    </row>
    <row r="534" spans="1:51" s="13" customFormat="1" ht="12">
      <c r="A534" s="13"/>
      <c r="B534" s="232"/>
      <c r="C534" s="233"/>
      <c r="D534" s="234" t="s">
        <v>144</v>
      </c>
      <c r="E534" s="235" t="s">
        <v>1</v>
      </c>
      <c r="F534" s="236" t="s">
        <v>228</v>
      </c>
      <c r="G534" s="233"/>
      <c r="H534" s="235" t="s">
        <v>1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144</v>
      </c>
      <c r="AU534" s="242" t="s">
        <v>88</v>
      </c>
      <c r="AV534" s="13" t="s">
        <v>86</v>
      </c>
      <c r="AW534" s="13" t="s">
        <v>33</v>
      </c>
      <c r="AX534" s="13" t="s">
        <v>78</v>
      </c>
      <c r="AY534" s="242" t="s">
        <v>135</v>
      </c>
    </row>
    <row r="535" spans="1:51" s="14" customFormat="1" ht="12">
      <c r="A535" s="14"/>
      <c r="B535" s="243"/>
      <c r="C535" s="244"/>
      <c r="D535" s="234" t="s">
        <v>144</v>
      </c>
      <c r="E535" s="245" t="s">
        <v>1</v>
      </c>
      <c r="F535" s="246" t="s">
        <v>772</v>
      </c>
      <c r="G535" s="244"/>
      <c r="H535" s="247">
        <v>1509.2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144</v>
      </c>
      <c r="AU535" s="253" t="s">
        <v>88</v>
      </c>
      <c r="AV535" s="14" t="s">
        <v>88</v>
      </c>
      <c r="AW535" s="14" t="s">
        <v>33</v>
      </c>
      <c r="AX535" s="14" t="s">
        <v>86</v>
      </c>
      <c r="AY535" s="253" t="s">
        <v>135</v>
      </c>
    </row>
    <row r="536" spans="1:65" s="2" customFormat="1" ht="14.4" customHeight="1">
      <c r="A536" s="39"/>
      <c r="B536" s="40"/>
      <c r="C536" s="219" t="s">
        <v>773</v>
      </c>
      <c r="D536" s="219" t="s">
        <v>137</v>
      </c>
      <c r="E536" s="220" t="s">
        <v>774</v>
      </c>
      <c r="F536" s="221" t="s">
        <v>775</v>
      </c>
      <c r="G536" s="222" t="s">
        <v>193</v>
      </c>
      <c r="H536" s="223">
        <v>11.5</v>
      </c>
      <c r="I536" s="224"/>
      <c r="J536" s="225">
        <f>ROUND(I536*H536,2)</f>
        <v>0</v>
      </c>
      <c r="K536" s="221" t="s">
        <v>141</v>
      </c>
      <c r="L536" s="45"/>
      <c r="M536" s="226" t="s">
        <v>1</v>
      </c>
      <c r="N536" s="227" t="s">
        <v>43</v>
      </c>
      <c r="O536" s="92"/>
      <c r="P536" s="228">
        <f>O536*H536</f>
        <v>0</v>
      </c>
      <c r="Q536" s="228">
        <v>0</v>
      </c>
      <c r="R536" s="228">
        <f>Q536*H536</f>
        <v>0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142</v>
      </c>
      <c r="AT536" s="230" t="s">
        <v>137</v>
      </c>
      <c r="AU536" s="230" t="s">
        <v>88</v>
      </c>
      <c r="AY536" s="18" t="s">
        <v>135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86</v>
      </c>
      <c r="BK536" s="231">
        <f>ROUND(I536*H536,2)</f>
        <v>0</v>
      </c>
      <c r="BL536" s="18" t="s">
        <v>142</v>
      </c>
      <c r="BM536" s="230" t="s">
        <v>776</v>
      </c>
    </row>
    <row r="537" spans="1:51" s="13" customFormat="1" ht="12">
      <c r="A537" s="13"/>
      <c r="B537" s="232"/>
      <c r="C537" s="233"/>
      <c r="D537" s="234" t="s">
        <v>144</v>
      </c>
      <c r="E537" s="235" t="s">
        <v>1</v>
      </c>
      <c r="F537" s="236" t="s">
        <v>777</v>
      </c>
      <c r="G537" s="233"/>
      <c r="H537" s="235" t="s">
        <v>1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144</v>
      </c>
      <c r="AU537" s="242" t="s">
        <v>88</v>
      </c>
      <c r="AV537" s="13" t="s">
        <v>86</v>
      </c>
      <c r="AW537" s="13" t="s">
        <v>33</v>
      </c>
      <c r="AX537" s="13" t="s">
        <v>78</v>
      </c>
      <c r="AY537" s="242" t="s">
        <v>135</v>
      </c>
    </row>
    <row r="538" spans="1:51" s="14" customFormat="1" ht="12">
      <c r="A538" s="14"/>
      <c r="B538" s="243"/>
      <c r="C538" s="244"/>
      <c r="D538" s="234" t="s">
        <v>144</v>
      </c>
      <c r="E538" s="245" t="s">
        <v>1</v>
      </c>
      <c r="F538" s="246" t="s">
        <v>778</v>
      </c>
      <c r="G538" s="244"/>
      <c r="H538" s="247">
        <v>5.125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144</v>
      </c>
      <c r="AU538" s="253" t="s">
        <v>88</v>
      </c>
      <c r="AV538" s="14" t="s">
        <v>88</v>
      </c>
      <c r="AW538" s="14" t="s">
        <v>33</v>
      </c>
      <c r="AX538" s="14" t="s">
        <v>78</v>
      </c>
      <c r="AY538" s="253" t="s">
        <v>135</v>
      </c>
    </row>
    <row r="539" spans="1:51" s="13" customFormat="1" ht="12">
      <c r="A539" s="13"/>
      <c r="B539" s="232"/>
      <c r="C539" s="233"/>
      <c r="D539" s="234" t="s">
        <v>144</v>
      </c>
      <c r="E539" s="235" t="s">
        <v>1</v>
      </c>
      <c r="F539" s="236" t="s">
        <v>779</v>
      </c>
      <c r="G539" s="233"/>
      <c r="H539" s="235" t="s">
        <v>1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144</v>
      </c>
      <c r="AU539" s="242" t="s">
        <v>88</v>
      </c>
      <c r="AV539" s="13" t="s">
        <v>86</v>
      </c>
      <c r="AW539" s="13" t="s">
        <v>33</v>
      </c>
      <c r="AX539" s="13" t="s">
        <v>78</v>
      </c>
      <c r="AY539" s="242" t="s">
        <v>135</v>
      </c>
    </row>
    <row r="540" spans="1:51" s="14" customFormat="1" ht="12">
      <c r="A540" s="14"/>
      <c r="B540" s="243"/>
      <c r="C540" s="244"/>
      <c r="D540" s="234" t="s">
        <v>144</v>
      </c>
      <c r="E540" s="245" t="s">
        <v>1</v>
      </c>
      <c r="F540" s="246" t="s">
        <v>780</v>
      </c>
      <c r="G540" s="244"/>
      <c r="H540" s="247">
        <v>6.375</v>
      </c>
      <c r="I540" s="248"/>
      <c r="J540" s="244"/>
      <c r="K540" s="244"/>
      <c r="L540" s="249"/>
      <c r="M540" s="250"/>
      <c r="N540" s="251"/>
      <c r="O540" s="251"/>
      <c r="P540" s="251"/>
      <c r="Q540" s="251"/>
      <c r="R540" s="251"/>
      <c r="S540" s="251"/>
      <c r="T540" s="25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3" t="s">
        <v>144</v>
      </c>
      <c r="AU540" s="253" t="s">
        <v>88</v>
      </c>
      <c r="AV540" s="14" t="s">
        <v>88</v>
      </c>
      <c r="AW540" s="14" t="s">
        <v>33</v>
      </c>
      <c r="AX540" s="14" t="s">
        <v>78</v>
      </c>
      <c r="AY540" s="253" t="s">
        <v>135</v>
      </c>
    </row>
    <row r="541" spans="1:51" s="15" customFormat="1" ht="12">
      <c r="A541" s="15"/>
      <c r="B541" s="254"/>
      <c r="C541" s="255"/>
      <c r="D541" s="234" t="s">
        <v>144</v>
      </c>
      <c r="E541" s="256" t="s">
        <v>1</v>
      </c>
      <c r="F541" s="257" t="s">
        <v>152</v>
      </c>
      <c r="G541" s="255"/>
      <c r="H541" s="258">
        <v>11.5</v>
      </c>
      <c r="I541" s="259"/>
      <c r="J541" s="255"/>
      <c r="K541" s="255"/>
      <c r="L541" s="260"/>
      <c r="M541" s="261"/>
      <c r="N541" s="262"/>
      <c r="O541" s="262"/>
      <c r="P541" s="262"/>
      <c r="Q541" s="262"/>
      <c r="R541" s="262"/>
      <c r="S541" s="262"/>
      <c r="T541" s="263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4" t="s">
        <v>144</v>
      </c>
      <c r="AU541" s="264" t="s">
        <v>88</v>
      </c>
      <c r="AV541" s="15" t="s">
        <v>142</v>
      </c>
      <c r="AW541" s="15" t="s">
        <v>33</v>
      </c>
      <c r="AX541" s="15" t="s">
        <v>86</v>
      </c>
      <c r="AY541" s="264" t="s">
        <v>135</v>
      </c>
    </row>
    <row r="542" spans="1:65" s="2" customFormat="1" ht="14.4" customHeight="1">
      <c r="A542" s="39"/>
      <c r="B542" s="40"/>
      <c r="C542" s="219" t="s">
        <v>781</v>
      </c>
      <c r="D542" s="219" t="s">
        <v>137</v>
      </c>
      <c r="E542" s="220" t="s">
        <v>782</v>
      </c>
      <c r="F542" s="221" t="s">
        <v>783</v>
      </c>
      <c r="G542" s="222" t="s">
        <v>193</v>
      </c>
      <c r="H542" s="223">
        <v>161</v>
      </c>
      <c r="I542" s="224"/>
      <c r="J542" s="225">
        <f>ROUND(I542*H542,2)</f>
        <v>0</v>
      </c>
      <c r="K542" s="221" t="s">
        <v>141</v>
      </c>
      <c r="L542" s="45"/>
      <c r="M542" s="226" t="s">
        <v>1</v>
      </c>
      <c r="N542" s="227" t="s">
        <v>43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142</v>
      </c>
      <c r="AT542" s="230" t="s">
        <v>137</v>
      </c>
      <c r="AU542" s="230" t="s">
        <v>88</v>
      </c>
      <c r="AY542" s="18" t="s">
        <v>135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86</v>
      </c>
      <c r="BK542" s="231">
        <f>ROUND(I542*H542,2)</f>
        <v>0</v>
      </c>
      <c r="BL542" s="18" t="s">
        <v>142</v>
      </c>
      <c r="BM542" s="230" t="s">
        <v>784</v>
      </c>
    </row>
    <row r="543" spans="1:51" s="13" customFormat="1" ht="12">
      <c r="A543" s="13"/>
      <c r="B543" s="232"/>
      <c r="C543" s="233"/>
      <c r="D543" s="234" t="s">
        <v>144</v>
      </c>
      <c r="E543" s="235" t="s">
        <v>1</v>
      </c>
      <c r="F543" s="236" t="s">
        <v>785</v>
      </c>
      <c r="G543" s="233"/>
      <c r="H543" s="235" t="s">
        <v>1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144</v>
      </c>
      <c r="AU543" s="242" t="s">
        <v>88</v>
      </c>
      <c r="AV543" s="13" t="s">
        <v>86</v>
      </c>
      <c r="AW543" s="13" t="s">
        <v>33</v>
      </c>
      <c r="AX543" s="13" t="s">
        <v>78</v>
      </c>
      <c r="AY543" s="242" t="s">
        <v>135</v>
      </c>
    </row>
    <row r="544" spans="1:51" s="14" customFormat="1" ht="12">
      <c r="A544" s="14"/>
      <c r="B544" s="243"/>
      <c r="C544" s="244"/>
      <c r="D544" s="234" t="s">
        <v>144</v>
      </c>
      <c r="E544" s="245" t="s">
        <v>1</v>
      </c>
      <c r="F544" s="246" t="s">
        <v>786</v>
      </c>
      <c r="G544" s="244"/>
      <c r="H544" s="247">
        <v>161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144</v>
      </c>
      <c r="AU544" s="253" t="s">
        <v>88</v>
      </c>
      <c r="AV544" s="14" t="s">
        <v>88</v>
      </c>
      <c r="AW544" s="14" t="s">
        <v>33</v>
      </c>
      <c r="AX544" s="14" t="s">
        <v>86</v>
      </c>
      <c r="AY544" s="253" t="s">
        <v>135</v>
      </c>
    </row>
    <row r="545" spans="1:65" s="2" customFormat="1" ht="14.4" customHeight="1">
      <c r="A545" s="39"/>
      <c r="B545" s="40"/>
      <c r="C545" s="219" t="s">
        <v>787</v>
      </c>
      <c r="D545" s="219" t="s">
        <v>137</v>
      </c>
      <c r="E545" s="220" t="s">
        <v>788</v>
      </c>
      <c r="F545" s="221" t="s">
        <v>789</v>
      </c>
      <c r="G545" s="222" t="s">
        <v>193</v>
      </c>
      <c r="H545" s="223">
        <v>11.5</v>
      </c>
      <c r="I545" s="224"/>
      <c r="J545" s="225">
        <f>ROUND(I545*H545,2)</f>
        <v>0</v>
      </c>
      <c r="K545" s="221" t="s">
        <v>1</v>
      </c>
      <c r="L545" s="45"/>
      <c r="M545" s="226" t="s">
        <v>1</v>
      </c>
      <c r="N545" s="227" t="s">
        <v>43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142</v>
      </c>
      <c r="AT545" s="230" t="s">
        <v>137</v>
      </c>
      <c r="AU545" s="230" t="s">
        <v>88</v>
      </c>
      <c r="AY545" s="18" t="s">
        <v>135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86</v>
      </c>
      <c r="BK545" s="231">
        <f>ROUND(I545*H545,2)</f>
        <v>0</v>
      </c>
      <c r="BL545" s="18" t="s">
        <v>142</v>
      </c>
      <c r="BM545" s="230" t="s">
        <v>790</v>
      </c>
    </row>
    <row r="546" spans="1:51" s="13" customFormat="1" ht="12">
      <c r="A546" s="13"/>
      <c r="B546" s="232"/>
      <c r="C546" s="233"/>
      <c r="D546" s="234" t="s">
        <v>144</v>
      </c>
      <c r="E546" s="235" t="s">
        <v>1</v>
      </c>
      <c r="F546" s="236" t="s">
        <v>777</v>
      </c>
      <c r="G546" s="233"/>
      <c r="H546" s="235" t="s">
        <v>1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144</v>
      </c>
      <c r="AU546" s="242" t="s">
        <v>88</v>
      </c>
      <c r="AV546" s="13" t="s">
        <v>86</v>
      </c>
      <c r="AW546" s="13" t="s">
        <v>33</v>
      </c>
      <c r="AX546" s="13" t="s">
        <v>78</v>
      </c>
      <c r="AY546" s="242" t="s">
        <v>135</v>
      </c>
    </row>
    <row r="547" spans="1:51" s="14" customFormat="1" ht="12">
      <c r="A547" s="14"/>
      <c r="B547" s="243"/>
      <c r="C547" s="244"/>
      <c r="D547" s="234" t="s">
        <v>144</v>
      </c>
      <c r="E547" s="245" t="s">
        <v>1</v>
      </c>
      <c r="F547" s="246" t="s">
        <v>778</v>
      </c>
      <c r="G547" s="244"/>
      <c r="H547" s="247">
        <v>5.125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3" t="s">
        <v>144</v>
      </c>
      <c r="AU547" s="253" t="s">
        <v>88</v>
      </c>
      <c r="AV547" s="14" t="s">
        <v>88</v>
      </c>
      <c r="AW547" s="14" t="s">
        <v>33</v>
      </c>
      <c r="AX547" s="14" t="s">
        <v>78</v>
      </c>
      <c r="AY547" s="253" t="s">
        <v>135</v>
      </c>
    </row>
    <row r="548" spans="1:51" s="13" customFormat="1" ht="12">
      <c r="A548" s="13"/>
      <c r="B548" s="232"/>
      <c r="C548" s="233"/>
      <c r="D548" s="234" t="s">
        <v>144</v>
      </c>
      <c r="E548" s="235" t="s">
        <v>1</v>
      </c>
      <c r="F548" s="236" t="s">
        <v>779</v>
      </c>
      <c r="G548" s="233"/>
      <c r="H548" s="235" t="s">
        <v>1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144</v>
      </c>
      <c r="AU548" s="242" t="s">
        <v>88</v>
      </c>
      <c r="AV548" s="13" t="s">
        <v>86</v>
      </c>
      <c r="AW548" s="13" t="s">
        <v>33</v>
      </c>
      <c r="AX548" s="13" t="s">
        <v>78</v>
      </c>
      <c r="AY548" s="242" t="s">
        <v>135</v>
      </c>
    </row>
    <row r="549" spans="1:51" s="14" customFormat="1" ht="12">
      <c r="A549" s="14"/>
      <c r="B549" s="243"/>
      <c r="C549" s="244"/>
      <c r="D549" s="234" t="s">
        <v>144</v>
      </c>
      <c r="E549" s="245" t="s">
        <v>1</v>
      </c>
      <c r="F549" s="246" t="s">
        <v>780</v>
      </c>
      <c r="G549" s="244"/>
      <c r="H549" s="247">
        <v>6.375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3" t="s">
        <v>144</v>
      </c>
      <c r="AU549" s="253" t="s">
        <v>88</v>
      </c>
      <c r="AV549" s="14" t="s">
        <v>88</v>
      </c>
      <c r="AW549" s="14" t="s">
        <v>33</v>
      </c>
      <c r="AX549" s="14" t="s">
        <v>78</v>
      </c>
      <c r="AY549" s="253" t="s">
        <v>135</v>
      </c>
    </row>
    <row r="550" spans="1:51" s="15" customFormat="1" ht="12">
      <c r="A550" s="15"/>
      <c r="B550" s="254"/>
      <c r="C550" s="255"/>
      <c r="D550" s="234" t="s">
        <v>144</v>
      </c>
      <c r="E550" s="256" t="s">
        <v>1</v>
      </c>
      <c r="F550" s="257" t="s">
        <v>152</v>
      </c>
      <c r="G550" s="255"/>
      <c r="H550" s="258">
        <v>11.5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4" t="s">
        <v>144</v>
      </c>
      <c r="AU550" s="264" t="s">
        <v>88</v>
      </c>
      <c r="AV550" s="15" t="s">
        <v>142</v>
      </c>
      <c r="AW550" s="15" t="s">
        <v>33</v>
      </c>
      <c r="AX550" s="15" t="s">
        <v>86</v>
      </c>
      <c r="AY550" s="264" t="s">
        <v>135</v>
      </c>
    </row>
    <row r="551" spans="1:65" s="2" customFormat="1" ht="14.4" customHeight="1">
      <c r="A551" s="39"/>
      <c r="B551" s="40"/>
      <c r="C551" s="219" t="s">
        <v>791</v>
      </c>
      <c r="D551" s="219" t="s">
        <v>137</v>
      </c>
      <c r="E551" s="220" t="s">
        <v>792</v>
      </c>
      <c r="F551" s="221" t="s">
        <v>793</v>
      </c>
      <c r="G551" s="222" t="s">
        <v>193</v>
      </c>
      <c r="H551" s="223">
        <v>107.8</v>
      </c>
      <c r="I551" s="224"/>
      <c r="J551" s="225">
        <f>ROUND(I551*H551,2)</f>
        <v>0</v>
      </c>
      <c r="K551" s="221" t="s">
        <v>1</v>
      </c>
      <c r="L551" s="45"/>
      <c r="M551" s="226" t="s">
        <v>1</v>
      </c>
      <c r="N551" s="227" t="s">
        <v>43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</v>
      </c>
      <c r="T551" s="22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142</v>
      </c>
      <c r="AT551" s="230" t="s">
        <v>137</v>
      </c>
      <c r="AU551" s="230" t="s">
        <v>88</v>
      </c>
      <c r="AY551" s="18" t="s">
        <v>135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86</v>
      </c>
      <c r="BK551" s="231">
        <f>ROUND(I551*H551,2)</f>
        <v>0</v>
      </c>
      <c r="BL551" s="18" t="s">
        <v>142</v>
      </c>
      <c r="BM551" s="230" t="s">
        <v>794</v>
      </c>
    </row>
    <row r="552" spans="1:51" s="13" customFormat="1" ht="12">
      <c r="A552" s="13"/>
      <c r="B552" s="232"/>
      <c r="C552" s="233"/>
      <c r="D552" s="234" t="s">
        <v>144</v>
      </c>
      <c r="E552" s="235" t="s">
        <v>1</v>
      </c>
      <c r="F552" s="236" t="s">
        <v>766</v>
      </c>
      <c r="G552" s="233"/>
      <c r="H552" s="235" t="s">
        <v>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144</v>
      </c>
      <c r="AU552" s="242" t="s">
        <v>88</v>
      </c>
      <c r="AV552" s="13" t="s">
        <v>86</v>
      </c>
      <c r="AW552" s="13" t="s">
        <v>33</v>
      </c>
      <c r="AX552" s="13" t="s">
        <v>78</v>
      </c>
      <c r="AY552" s="242" t="s">
        <v>135</v>
      </c>
    </row>
    <row r="553" spans="1:51" s="14" customFormat="1" ht="12">
      <c r="A553" s="14"/>
      <c r="B553" s="243"/>
      <c r="C553" s="244"/>
      <c r="D553" s="234" t="s">
        <v>144</v>
      </c>
      <c r="E553" s="245" t="s">
        <v>1</v>
      </c>
      <c r="F553" s="246" t="s">
        <v>767</v>
      </c>
      <c r="G553" s="244"/>
      <c r="H553" s="247">
        <v>107.8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144</v>
      </c>
      <c r="AU553" s="253" t="s">
        <v>88</v>
      </c>
      <c r="AV553" s="14" t="s">
        <v>88</v>
      </c>
      <c r="AW553" s="14" t="s">
        <v>33</v>
      </c>
      <c r="AX553" s="14" t="s">
        <v>86</v>
      </c>
      <c r="AY553" s="253" t="s">
        <v>135</v>
      </c>
    </row>
    <row r="554" spans="1:65" s="2" customFormat="1" ht="14.4" customHeight="1">
      <c r="A554" s="39"/>
      <c r="B554" s="40"/>
      <c r="C554" s="219" t="s">
        <v>795</v>
      </c>
      <c r="D554" s="219" t="s">
        <v>137</v>
      </c>
      <c r="E554" s="220" t="s">
        <v>796</v>
      </c>
      <c r="F554" s="221" t="s">
        <v>797</v>
      </c>
      <c r="G554" s="222" t="s">
        <v>193</v>
      </c>
      <c r="H554" s="223">
        <v>3.145</v>
      </c>
      <c r="I554" s="224"/>
      <c r="J554" s="225">
        <f>ROUND(I554*H554,2)</f>
        <v>0</v>
      </c>
      <c r="K554" s="221" t="s">
        <v>141</v>
      </c>
      <c r="L554" s="45"/>
      <c r="M554" s="226" t="s">
        <v>1</v>
      </c>
      <c r="N554" s="227" t="s">
        <v>43</v>
      </c>
      <c r="O554" s="92"/>
      <c r="P554" s="228">
        <f>O554*H554</f>
        <v>0</v>
      </c>
      <c r="Q554" s="228">
        <v>0</v>
      </c>
      <c r="R554" s="228">
        <f>Q554*H554</f>
        <v>0</v>
      </c>
      <c r="S554" s="228">
        <v>0</v>
      </c>
      <c r="T554" s="22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0" t="s">
        <v>142</v>
      </c>
      <c r="AT554" s="230" t="s">
        <v>137</v>
      </c>
      <c r="AU554" s="230" t="s">
        <v>88</v>
      </c>
      <c r="AY554" s="18" t="s">
        <v>135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18" t="s">
        <v>86</v>
      </c>
      <c r="BK554" s="231">
        <f>ROUND(I554*H554,2)</f>
        <v>0</v>
      </c>
      <c r="BL554" s="18" t="s">
        <v>142</v>
      </c>
      <c r="BM554" s="230" t="s">
        <v>798</v>
      </c>
    </row>
    <row r="555" spans="1:51" s="13" customFormat="1" ht="12">
      <c r="A555" s="13"/>
      <c r="B555" s="232"/>
      <c r="C555" s="233"/>
      <c r="D555" s="234" t="s">
        <v>144</v>
      </c>
      <c r="E555" s="235" t="s">
        <v>1</v>
      </c>
      <c r="F555" s="236" t="s">
        <v>799</v>
      </c>
      <c r="G555" s="233"/>
      <c r="H555" s="235" t="s">
        <v>1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144</v>
      </c>
      <c r="AU555" s="242" t="s">
        <v>88</v>
      </c>
      <c r="AV555" s="13" t="s">
        <v>86</v>
      </c>
      <c r="AW555" s="13" t="s">
        <v>33</v>
      </c>
      <c r="AX555" s="13" t="s">
        <v>78</v>
      </c>
      <c r="AY555" s="242" t="s">
        <v>135</v>
      </c>
    </row>
    <row r="556" spans="1:51" s="14" customFormat="1" ht="12">
      <c r="A556" s="14"/>
      <c r="B556" s="243"/>
      <c r="C556" s="244"/>
      <c r="D556" s="234" t="s">
        <v>144</v>
      </c>
      <c r="E556" s="245" t="s">
        <v>1</v>
      </c>
      <c r="F556" s="246" t="s">
        <v>800</v>
      </c>
      <c r="G556" s="244"/>
      <c r="H556" s="247">
        <v>3.145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144</v>
      </c>
      <c r="AU556" s="253" t="s">
        <v>88</v>
      </c>
      <c r="AV556" s="14" t="s">
        <v>88</v>
      </c>
      <c r="AW556" s="14" t="s">
        <v>33</v>
      </c>
      <c r="AX556" s="14" t="s">
        <v>86</v>
      </c>
      <c r="AY556" s="253" t="s">
        <v>135</v>
      </c>
    </row>
    <row r="557" spans="1:65" s="2" customFormat="1" ht="14.4" customHeight="1">
      <c r="A557" s="39"/>
      <c r="B557" s="40"/>
      <c r="C557" s="219" t="s">
        <v>801</v>
      </c>
      <c r="D557" s="219" t="s">
        <v>137</v>
      </c>
      <c r="E557" s="220" t="s">
        <v>802</v>
      </c>
      <c r="F557" s="221" t="s">
        <v>803</v>
      </c>
      <c r="G557" s="222" t="s">
        <v>193</v>
      </c>
      <c r="H557" s="223">
        <v>44.03</v>
      </c>
      <c r="I557" s="224"/>
      <c r="J557" s="225">
        <f>ROUND(I557*H557,2)</f>
        <v>0</v>
      </c>
      <c r="K557" s="221" t="s">
        <v>141</v>
      </c>
      <c r="L557" s="45"/>
      <c r="M557" s="226" t="s">
        <v>1</v>
      </c>
      <c r="N557" s="227" t="s">
        <v>43</v>
      </c>
      <c r="O557" s="92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142</v>
      </c>
      <c r="AT557" s="230" t="s">
        <v>137</v>
      </c>
      <c r="AU557" s="230" t="s">
        <v>88</v>
      </c>
      <c r="AY557" s="18" t="s">
        <v>135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86</v>
      </c>
      <c r="BK557" s="231">
        <f>ROUND(I557*H557,2)</f>
        <v>0</v>
      </c>
      <c r="BL557" s="18" t="s">
        <v>142</v>
      </c>
      <c r="BM557" s="230" t="s">
        <v>804</v>
      </c>
    </row>
    <row r="558" spans="1:51" s="13" customFormat="1" ht="12">
      <c r="A558" s="13"/>
      <c r="B558" s="232"/>
      <c r="C558" s="233"/>
      <c r="D558" s="234" t="s">
        <v>144</v>
      </c>
      <c r="E558" s="235" t="s">
        <v>1</v>
      </c>
      <c r="F558" s="236" t="s">
        <v>228</v>
      </c>
      <c r="G558" s="233"/>
      <c r="H558" s="235" t="s">
        <v>1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2" t="s">
        <v>144</v>
      </c>
      <c r="AU558" s="242" t="s">
        <v>88</v>
      </c>
      <c r="AV558" s="13" t="s">
        <v>86</v>
      </c>
      <c r="AW558" s="13" t="s">
        <v>33</v>
      </c>
      <c r="AX558" s="13" t="s">
        <v>78</v>
      </c>
      <c r="AY558" s="242" t="s">
        <v>135</v>
      </c>
    </row>
    <row r="559" spans="1:51" s="14" customFormat="1" ht="12">
      <c r="A559" s="14"/>
      <c r="B559" s="243"/>
      <c r="C559" s="244"/>
      <c r="D559" s="234" t="s">
        <v>144</v>
      </c>
      <c r="E559" s="245" t="s">
        <v>1</v>
      </c>
      <c r="F559" s="246" t="s">
        <v>805</v>
      </c>
      <c r="G559" s="244"/>
      <c r="H559" s="247">
        <v>44.03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144</v>
      </c>
      <c r="AU559" s="253" t="s">
        <v>88</v>
      </c>
      <c r="AV559" s="14" t="s">
        <v>88</v>
      </c>
      <c r="AW559" s="14" t="s">
        <v>33</v>
      </c>
      <c r="AX559" s="14" t="s">
        <v>86</v>
      </c>
      <c r="AY559" s="253" t="s">
        <v>135</v>
      </c>
    </row>
    <row r="560" spans="1:65" s="2" customFormat="1" ht="14.4" customHeight="1">
      <c r="A560" s="39"/>
      <c r="B560" s="40"/>
      <c r="C560" s="219" t="s">
        <v>806</v>
      </c>
      <c r="D560" s="219" t="s">
        <v>137</v>
      </c>
      <c r="E560" s="220" t="s">
        <v>807</v>
      </c>
      <c r="F560" s="221" t="s">
        <v>808</v>
      </c>
      <c r="G560" s="222" t="s">
        <v>193</v>
      </c>
      <c r="H560" s="223">
        <v>3.145</v>
      </c>
      <c r="I560" s="224"/>
      <c r="J560" s="225">
        <f>ROUND(I560*H560,2)</f>
        <v>0</v>
      </c>
      <c r="K560" s="221" t="s">
        <v>141</v>
      </c>
      <c r="L560" s="45"/>
      <c r="M560" s="226" t="s">
        <v>1</v>
      </c>
      <c r="N560" s="227" t="s">
        <v>43</v>
      </c>
      <c r="O560" s="92"/>
      <c r="P560" s="228">
        <f>O560*H560</f>
        <v>0</v>
      </c>
      <c r="Q560" s="228">
        <v>0</v>
      </c>
      <c r="R560" s="228">
        <f>Q560*H560</f>
        <v>0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142</v>
      </c>
      <c r="AT560" s="230" t="s">
        <v>137</v>
      </c>
      <c r="AU560" s="230" t="s">
        <v>88</v>
      </c>
      <c r="AY560" s="18" t="s">
        <v>135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86</v>
      </c>
      <c r="BK560" s="231">
        <f>ROUND(I560*H560,2)</f>
        <v>0</v>
      </c>
      <c r="BL560" s="18" t="s">
        <v>142</v>
      </c>
      <c r="BM560" s="230" t="s">
        <v>809</v>
      </c>
    </row>
    <row r="561" spans="1:63" s="12" customFormat="1" ht="22.8" customHeight="1">
      <c r="A561" s="12"/>
      <c r="B561" s="203"/>
      <c r="C561" s="204"/>
      <c r="D561" s="205" t="s">
        <v>77</v>
      </c>
      <c r="E561" s="217" t="s">
        <v>810</v>
      </c>
      <c r="F561" s="217" t="s">
        <v>811</v>
      </c>
      <c r="G561" s="204"/>
      <c r="H561" s="204"/>
      <c r="I561" s="207"/>
      <c r="J561" s="218">
        <f>BK561</f>
        <v>0</v>
      </c>
      <c r="K561" s="204"/>
      <c r="L561" s="209"/>
      <c r="M561" s="210"/>
      <c r="N561" s="211"/>
      <c r="O561" s="211"/>
      <c r="P561" s="212">
        <f>P562</f>
        <v>0</v>
      </c>
      <c r="Q561" s="211"/>
      <c r="R561" s="212">
        <f>R562</f>
        <v>0</v>
      </c>
      <c r="S561" s="211"/>
      <c r="T561" s="213">
        <f>T562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14" t="s">
        <v>86</v>
      </c>
      <c r="AT561" s="215" t="s">
        <v>77</v>
      </c>
      <c r="AU561" s="215" t="s">
        <v>86</v>
      </c>
      <c r="AY561" s="214" t="s">
        <v>135</v>
      </c>
      <c r="BK561" s="216">
        <f>BK562</f>
        <v>0</v>
      </c>
    </row>
    <row r="562" spans="1:65" s="2" customFormat="1" ht="14.4" customHeight="1">
      <c r="A562" s="39"/>
      <c r="B562" s="40"/>
      <c r="C562" s="219" t="s">
        <v>812</v>
      </c>
      <c r="D562" s="219" t="s">
        <v>137</v>
      </c>
      <c r="E562" s="220" t="s">
        <v>813</v>
      </c>
      <c r="F562" s="221" t="s">
        <v>814</v>
      </c>
      <c r="G562" s="222" t="s">
        <v>193</v>
      </c>
      <c r="H562" s="223">
        <v>228.977</v>
      </c>
      <c r="I562" s="224"/>
      <c r="J562" s="225">
        <f>ROUND(I562*H562,2)</f>
        <v>0</v>
      </c>
      <c r="K562" s="221" t="s">
        <v>141</v>
      </c>
      <c r="L562" s="45"/>
      <c r="M562" s="226" t="s">
        <v>1</v>
      </c>
      <c r="N562" s="227" t="s">
        <v>43</v>
      </c>
      <c r="O562" s="92"/>
      <c r="P562" s="228">
        <f>O562*H562</f>
        <v>0</v>
      </c>
      <c r="Q562" s="228">
        <v>0</v>
      </c>
      <c r="R562" s="228">
        <f>Q562*H562</f>
        <v>0</v>
      </c>
      <c r="S562" s="228">
        <v>0</v>
      </c>
      <c r="T562" s="22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0" t="s">
        <v>142</v>
      </c>
      <c r="AT562" s="230" t="s">
        <v>137</v>
      </c>
      <c r="AU562" s="230" t="s">
        <v>88</v>
      </c>
      <c r="AY562" s="18" t="s">
        <v>135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8" t="s">
        <v>86</v>
      </c>
      <c r="BK562" s="231">
        <f>ROUND(I562*H562,2)</f>
        <v>0</v>
      </c>
      <c r="BL562" s="18" t="s">
        <v>142</v>
      </c>
      <c r="BM562" s="230" t="s">
        <v>815</v>
      </c>
    </row>
    <row r="563" spans="1:63" s="12" customFormat="1" ht="25.9" customHeight="1">
      <c r="A563" s="12"/>
      <c r="B563" s="203"/>
      <c r="C563" s="204"/>
      <c r="D563" s="205" t="s">
        <v>77</v>
      </c>
      <c r="E563" s="206" t="s">
        <v>816</v>
      </c>
      <c r="F563" s="206" t="s">
        <v>817</v>
      </c>
      <c r="G563" s="204"/>
      <c r="H563" s="204"/>
      <c r="I563" s="207"/>
      <c r="J563" s="208">
        <f>BK563</f>
        <v>0</v>
      </c>
      <c r="K563" s="204"/>
      <c r="L563" s="209"/>
      <c r="M563" s="210"/>
      <c r="N563" s="211"/>
      <c r="O563" s="211"/>
      <c r="P563" s="212">
        <f>SUM(P564:P568)</f>
        <v>0</v>
      </c>
      <c r="Q563" s="211"/>
      <c r="R563" s="212">
        <f>SUM(R564:R568)</f>
        <v>0</v>
      </c>
      <c r="S563" s="211"/>
      <c r="T563" s="213">
        <f>SUM(T564:T568)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4" t="s">
        <v>142</v>
      </c>
      <c r="AT563" s="215" t="s">
        <v>77</v>
      </c>
      <c r="AU563" s="215" t="s">
        <v>78</v>
      </c>
      <c r="AY563" s="214" t="s">
        <v>135</v>
      </c>
      <c r="BK563" s="216">
        <f>SUM(BK564:BK568)</f>
        <v>0</v>
      </c>
    </row>
    <row r="564" spans="1:65" s="2" customFormat="1" ht="14.4" customHeight="1">
      <c r="A564" s="39"/>
      <c r="B564" s="40"/>
      <c r="C564" s="219" t="s">
        <v>818</v>
      </c>
      <c r="D564" s="219" t="s">
        <v>137</v>
      </c>
      <c r="E564" s="220" t="s">
        <v>819</v>
      </c>
      <c r="F564" s="221" t="s">
        <v>820</v>
      </c>
      <c r="G564" s="222" t="s">
        <v>326</v>
      </c>
      <c r="H564" s="223">
        <v>1</v>
      </c>
      <c r="I564" s="224"/>
      <c r="J564" s="225">
        <f>ROUND(I564*H564,2)</f>
        <v>0</v>
      </c>
      <c r="K564" s="221" t="s">
        <v>1</v>
      </c>
      <c r="L564" s="45"/>
      <c r="M564" s="226" t="s">
        <v>1</v>
      </c>
      <c r="N564" s="227" t="s">
        <v>43</v>
      </c>
      <c r="O564" s="92"/>
      <c r="P564" s="228">
        <f>O564*H564</f>
        <v>0</v>
      </c>
      <c r="Q564" s="228">
        <v>0</v>
      </c>
      <c r="R564" s="228">
        <f>Q564*H564</f>
        <v>0</v>
      </c>
      <c r="S564" s="228">
        <v>0</v>
      </c>
      <c r="T564" s="22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0" t="s">
        <v>821</v>
      </c>
      <c r="AT564" s="230" t="s">
        <v>137</v>
      </c>
      <c r="AU564" s="230" t="s">
        <v>86</v>
      </c>
      <c r="AY564" s="18" t="s">
        <v>135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18" t="s">
        <v>86</v>
      </c>
      <c r="BK564" s="231">
        <f>ROUND(I564*H564,2)</f>
        <v>0</v>
      </c>
      <c r="BL564" s="18" t="s">
        <v>821</v>
      </c>
      <c r="BM564" s="230" t="s">
        <v>822</v>
      </c>
    </row>
    <row r="565" spans="1:65" s="2" customFormat="1" ht="24.15" customHeight="1">
      <c r="A565" s="39"/>
      <c r="B565" s="40"/>
      <c r="C565" s="219" t="s">
        <v>823</v>
      </c>
      <c r="D565" s="219" t="s">
        <v>137</v>
      </c>
      <c r="E565" s="220" t="s">
        <v>824</v>
      </c>
      <c r="F565" s="221" t="s">
        <v>825</v>
      </c>
      <c r="G565" s="222" t="s">
        <v>326</v>
      </c>
      <c r="H565" s="223">
        <v>1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43</v>
      </c>
      <c r="O565" s="92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821</v>
      </c>
      <c r="AT565" s="230" t="s">
        <v>137</v>
      </c>
      <c r="AU565" s="230" t="s">
        <v>86</v>
      </c>
      <c r="AY565" s="18" t="s">
        <v>135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86</v>
      </c>
      <c r="BK565" s="231">
        <f>ROUND(I565*H565,2)</f>
        <v>0</v>
      </c>
      <c r="BL565" s="18" t="s">
        <v>821</v>
      </c>
      <c r="BM565" s="230" t="s">
        <v>826</v>
      </c>
    </row>
    <row r="566" spans="1:51" s="13" customFormat="1" ht="12">
      <c r="A566" s="13"/>
      <c r="B566" s="232"/>
      <c r="C566" s="233"/>
      <c r="D566" s="234" t="s">
        <v>144</v>
      </c>
      <c r="E566" s="235" t="s">
        <v>1</v>
      </c>
      <c r="F566" s="236" t="s">
        <v>827</v>
      </c>
      <c r="G566" s="233"/>
      <c r="H566" s="235" t="s">
        <v>1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2" t="s">
        <v>144</v>
      </c>
      <c r="AU566" s="242" t="s">
        <v>86</v>
      </c>
      <c r="AV566" s="13" t="s">
        <v>86</v>
      </c>
      <c r="AW566" s="13" t="s">
        <v>33</v>
      </c>
      <c r="AX566" s="13" t="s">
        <v>78</v>
      </c>
      <c r="AY566" s="242" t="s">
        <v>135</v>
      </c>
    </row>
    <row r="567" spans="1:51" s="13" customFormat="1" ht="12">
      <c r="A567" s="13"/>
      <c r="B567" s="232"/>
      <c r="C567" s="233"/>
      <c r="D567" s="234" t="s">
        <v>144</v>
      </c>
      <c r="E567" s="235" t="s">
        <v>1</v>
      </c>
      <c r="F567" s="236" t="s">
        <v>828</v>
      </c>
      <c r="G567" s="233"/>
      <c r="H567" s="235" t="s">
        <v>1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144</v>
      </c>
      <c r="AU567" s="242" t="s">
        <v>86</v>
      </c>
      <c r="AV567" s="13" t="s">
        <v>86</v>
      </c>
      <c r="AW567" s="13" t="s">
        <v>33</v>
      </c>
      <c r="AX567" s="13" t="s">
        <v>78</v>
      </c>
      <c r="AY567" s="242" t="s">
        <v>135</v>
      </c>
    </row>
    <row r="568" spans="1:51" s="14" customFormat="1" ht="12">
      <c r="A568" s="14"/>
      <c r="B568" s="243"/>
      <c r="C568" s="244"/>
      <c r="D568" s="234" t="s">
        <v>144</v>
      </c>
      <c r="E568" s="245" t="s">
        <v>1</v>
      </c>
      <c r="F568" s="246" t="s">
        <v>86</v>
      </c>
      <c r="G568" s="244"/>
      <c r="H568" s="247">
        <v>1</v>
      </c>
      <c r="I568" s="248"/>
      <c r="J568" s="244"/>
      <c r="K568" s="244"/>
      <c r="L568" s="249"/>
      <c r="M568" s="286"/>
      <c r="N568" s="287"/>
      <c r="O568" s="287"/>
      <c r="P568" s="287"/>
      <c r="Q568" s="287"/>
      <c r="R568" s="287"/>
      <c r="S568" s="287"/>
      <c r="T568" s="28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144</v>
      </c>
      <c r="AU568" s="253" t="s">
        <v>86</v>
      </c>
      <c r="AV568" s="14" t="s">
        <v>88</v>
      </c>
      <c r="AW568" s="14" t="s">
        <v>33</v>
      </c>
      <c r="AX568" s="14" t="s">
        <v>86</v>
      </c>
      <c r="AY568" s="253" t="s">
        <v>135</v>
      </c>
    </row>
    <row r="569" spans="1:31" s="2" customFormat="1" ht="6.95" customHeight="1">
      <c r="A569" s="39"/>
      <c r="B569" s="67"/>
      <c r="C569" s="68"/>
      <c r="D569" s="68"/>
      <c r="E569" s="68"/>
      <c r="F569" s="68"/>
      <c r="G569" s="68"/>
      <c r="H569" s="68"/>
      <c r="I569" s="68"/>
      <c r="J569" s="68"/>
      <c r="K569" s="68"/>
      <c r="L569" s="45"/>
      <c r="M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</row>
  </sheetData>
  <sheetProtection password="CC35" sheet="1" objects="1" scenarios="1" formatColumns="0" formatRows="0" autoFilter="0"/>
  <autoFilter ref="C132:K568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829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ROUND((SUM(BE117:BE119)),2)</f>
        <v>0</v>
      </c>
      <c r="G33" s="39"/>
      <c r="H33" s="39"/>
      <c r="I33" s="156">
        <v>0.21</v>
      </c>
      <c r="J33" s="155">
        <f>ROUND(((SUM(BE117:BE119))*I33),2)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ROUND((SUM(BF117:BF119)),2)</f>
        <v>0</v>
      </c>
      <c r="G34" s="39"/>
      <c r="H34" s="39"/>
      <c r="I34" s="156">
        <v>0.15</v>
      </c>
      <c r="J34" s="155">
        <f>ROUND(((SUM(BF117:BF119))*I34),2)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ROUND((SUM(BG117:BG119)),2)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ROUND((SUM(BH117:BH119)),2)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ROUND((SUM(BI117:BI119)),2)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01_2 - SO 01  Elektročást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830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120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 xml:space="preserve">01_2 - SO 01  Elektročást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121</v>
      </c>
      <c r="D116" s="195" t="s">
        <v>63</v>
      </c>
      <c r="E116" s="195" t="s">
        <v>59</v>
      </c>
      <c r="F116" s="195" t="s">
        <v>60</v>
      </c>
      <c r="G116" s="195" t="s">
        <v>122</v>
      </c>
      <c r="H116" s="195" t="s">
        <v>123</v>
      </c>
      <c r="I116" s="195" t="s">
        <v>124</v>
      </c>
      <c r="J116" s="195" t="s">
        <v>100</v>
      </c>
      <c r="K116" s="196" t="s">
        <v>125</v>
      </c>
      <c r="L116" s="197"/>
      <c r="M116" s="101" t="s">
        <v>1</v>
      </c>
      <c r="N116" s="102" t="s">
        <v>42</v>
      </c>
      <c r="O116" s="102" t="s">
        <v>126</v>
      </c>
      <c r="P116" s="102" t="s">
        <v>127</v>
      </c>
      <c r="Q116" s="102" t="s">
        <v>128</v>
      </c>
      <c r="R116" s="102" t="s">
        <v>129</v>
      </c>
      <c r="S116" s="102" t="s">
        <v>130</v>
      </c>
      <c r="T116" s="103" t="s">
        <v>131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132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831</v>
      </c>
      <c r="F118" s="206" t="s">
        <v>832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P119</f>
        <v>0</v>
      </c>
      <c r="Q118" s="211"/>
      <c r="R118" s="212">
        <f>R119</f>
        <v>0</v>
      </c>
      <c r="S118" s="211"/>
      <c r="T118" s="21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88</v>
      </c>
      <c r="AT118" s="215" t="s">
        <v>77</v>
      </c>
      <c r="AU118" s="215" t="s">
        <v>78</v>
      </c>
      <c r="AY118" s="214" t="s">
        <v>135</v>
      </c>
      <c r="BK118" s="216">
        <f>BK119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137</v>
      </c>
      <c r="E119" s="220" t="s">
        <v>833</v>
      </c>
      <c r="F119" s="221" t="s">
        <v>834</v>
      </c>
      <c r="G119" s="222" t="s">
        <v>835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89" t="s">
        <v>1</v>
      </c>
      <c r="N119" s="290" t="s">
        <v>43</v>
      </c>
      <c r="O119" s="291"/>
      <c r="P119" s="292">
        <f>O119*H119</f>
        <v>0</v>
      </c>
      <c r="Q119" s="292">
        <v>0</v>
      </c>
      <c r="R119" s="292">
        <f>Q119*H119</f>
        <v>0</v>
      </c>
      <c r="S119" s="292">
        <v>0</v>
      </c>
      <c r="T119" s="29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251</v>
      </c>
      <c r="AT119" s="230" t="s">
        <v>137</v>
      </c>
      <c r="AU119" s="230" t="s">
        <v>86</v>
      </c>
      <c r="AY119" s="18" t="s">
        <v>135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251</v>
      </c>
      <c r="BM119" s="230" t="s">
        <v>836</v>
      </c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837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ROUND((SUM(BE117:BE147)),2)</f>
        <v>0</v>
      </c>
      <c r="G33" s="39"/>
      <c r="H33" s="39"/>
      <c r="I33" s="156">
        <v>0.21</v>
      </c>
      <c r="J33" s="155">
        <f>ROUND(((SUM(BE117:BE147))*I33),2)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ROUND((SUM(BF117:BF147)),2)</f>
        <v>0</v>
      </c>
      <c r="G34" s="39"/>
      <c r="H34" s="39"/>
      <c r="I34" s="156">
        <v>0.15</v>
      </c>
      <c r="J34" s="155">
        <f>ROUND(((SUM(BF117:BF147))*I34),2)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ROUND((SUM(BH117:BH147)),2)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01_3 - SO 01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838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120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01_3 - SO 01 VRN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121</v>
      </c>
      <c r="D116" s="195" t="s">
        <v>63</v>
      </c>
      <c r="E116" s="195" t="s">
        <v>59</v>
      </c>
      <c r="F116" s="195" t="s">
        <v>60</v>
      </c>
      <c r="G116" s="195" t="s">
        <v>122</v>
      </c>
      <c r="H116" s="195" t="s">
        <v>123</v>
      </c>
      <c r="I116" s="195" t="s">
        <v>124</v>
      </c>
      <c r="J116" s="195" t="s">
        <v>100</v>
      </c>
      <c r="K116" s="196" t="s">
        <v>125</v>
      </c>
      <c r="L116" s="197"/>
      <c r="M116" s="101" t="s">
        <v>1</v>
      </c>
      <c r="N116" s="102" t="s">
        <v>42</v>
      </c>
      <c r="O116" s="102" t="s">
        <v>126</v>
      </c>
      <c r="P116" s="102" t="s">
        <v>127</v>
      </c>
      <c r="Q116" s="102" t="s">
        <v>128</v>
      </c>
      <c r="R116" s="102" t="s">
        <v>129</v>
      </c>
      <c r="S116" s="102" t="s">
        <v>130</v>
      </c>
      <c r="T116" s="103" t="s">
        <v>131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132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839</v>
      </c>
      <c r="F118" s="206" t="s">
        <v>840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SUM(P119:P147)</f>
        <v>0</v>
      </c>
      <c r="Q118" s="211"/>
      <c r="R118" s="212">
        <f>SUM(R119:R147)</f>
        <v>0</v>
      </c>
      <c r="S118" s="211"/>
      <c r="T118" s="213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169</v>
      </c>
      <c r="AT118" s="215" t="s">
        <v>77</v>
      </c>
      <c r="AU118" s="215" t="s">
        <v>78</v>
      </c>
      <c r="AY118" s="214" t="s">
        <v>135</v>
      </c>
      <c r="BK118" s="216">
        <f>SUM(BK119:BK147)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137</v>
      </c>
      <c r="E119" s="220" t="s">
        <v>841</v>
      </c>
      <c r="F119" s="221" t="s">
        <v>842</v>
      </c>
      <c r="G119" s="222" t="s">
        <v>835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843</v>
      </c>
      <c r="AT119" s="230" t="s">
        <v>137</v>
      </c>
      <c r="AU119" s="230" t="s">
        <v>86</v>
      </c>
      <c r="AY119" s="18" t="s">
        <v>135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843</v>
      </c>
      <c r="BM119" s="230" t="s">
        <v>844</v>
      </c>
    </row>
    <row r="120" spans="1:51" s="13" customFormat="1" ht="12">
      <c r="A120" s="13"/>
      <c r="B120" s="232"/>
      <c r="C120" s="233"/>
      <c r="D120" s="234" t="s">
        <v>144</v>
      </c>
      <c r="E120" s="235" t="s">
        <v>1</v>
      </c>
      <c r="F120" s="236" t="s">
        <v>845</v>
      </c>
      <c r="G120" s="233"/>
      <c r="H120" s="235" t="s">
        <v>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144</v>
      </c>
      <c r="AU120" s="242" t="s">
        <v>86</v>
      </c>
      <c r="AV120" s="13" t="s">
        <v>86</v>
      </c>
      <c r="AW120" s="13" t="s">
        <v>33</v>
      </c>
      <c r="AX120" s="13" t="s">
        <v>78</v>
      </c>
      <c r="AY120" s="242" t="s">
        <v>135</v>
      </c>
    </row>
    <row r="121" spans="1:51" s="14" customFormat="1" ht="12">
      <c r="A121" s="14"/>
      <c r="B121" s="243"/>
      <c r="C121" s="244"/>
      <c r="D121" s="234" t="s">
        <v>144</v>
      </c>
      <c r="E121" s="245" t="s">
        <v>1</v>
      </c>
      <c r="F121" s="246" t="s">
        <v>86</v>
      </c>
      <c r="G121" s="244"/>
      <c r="H121" s="247">
        <v>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144</v>
      </c>
      <c r="AU121" s="253" t="s">
        <v>86</v>
      </c>
      <c r="AV121" s="14" t="s">
        <v>88</v>
      </c>
      <c r="AW121" s="14" t="s">
        <v>33</v>
      </c>
      <c r="AX121" s="14" t="s">
        <v>86</v>
      </c>
      <c r="AY121" s="253" t="s">
        <v>135</v>
      </c>
    </row>
    <row r="122" spans="1:65" s="2" customFormat="1" ht="14.4" customHeight="1">
      <c r="A122" s="39"/>
      <c r="B122" s="40"/>
      <c r="C122" s="219" t="s">
        <v>88</v>
      </c>
      <c r="D122" s="219" t="s">
        <v>137</v>
      </c>
      <c r="E122" s="220" t="s">
        <v>846</v>
      </c>
      <c r="F122" s="221" t="s">
        <v>847</v>
      </c>
      <c r="G122" s="222" t="s">
        <v>835</v>
      </c>
      <c r="H122" s="223">
        <v>1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843</v>
      </c>
      <c r="AT122" s="230" t="s">
        <v>137</v>
      </c>
      <c r="AU122" s="230" t="s">
        <v>86</v>
      </c>
      <c r="AY122" s="18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843</v>
      </c>
      <c r="BM122" s="230" t="s">
        <v>848</v>
      </c>
    </row>
    <row r="123" spans="1:65" s="2" customFormat="1" ht="14.4" customHeight="1">
      <c r="A123" s="39"/>
      <c r="B123" s="40"/>
      <c r="C123" s="219" t="s">
        <v>156</v>
      </c>
      <c r="D123" s="219" t="s">
        <v>137</v>
      </c>
      <c r="E123" s="220" t="s">
        <v>849</v>
      </c>
      <c r="F123" s="221" t="s">
        <v>850</v>
      </c>
      <c r="G123" s="222" t="s">
        <v>835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843</v>
      </c>
      <c r="AT123" s="230" t="s">
        <v>137</v>
      </c>
      <c r="AU123" s="230" t="s">
        <v>86</v>
      </c>
      <c r="AY123" s="18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843</v>
      </c>
      <c r="BM123" s="230" t="s">
        <v>851</v>
      </c>
    </row>
    <row r="124" spans="1:51" s="13" customFormat="1" ht="12">
      <c r="A124" s="13"/>
      <c r="B124" s="232"/>
      <c r="C124" s="233"/>
      <c r="D124" s="234" t="s">
        <v>144</v>
      </c>
      <c r="E124" s="235" t="s">
        <v>1</v>
      </c>
      <c r="F124" s="236" t="s">
        <v>852</v>
      </c>
      <c r="G124" s="233"/>
      <c r="H124" s="235" t="s">
        <v>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144</v>
      </c>
      <c r="AU124" s="242" t="s">
        <v>86</v>
      </c>
      <c r="AV124" s="13" t="s">
        <v>86</v>
      </c>
      <c r="AW124" s="13" t="s">
        <v>33</v>
      </c>
      <c r="AX124" s="13" t="s">
        <v>78</v>
      </c>
      <c r="AY124" s="242" t="s">
        <v>135</v>
      </c>
    </row>
    <row r="125" spans="1:51" s="13" customFormat="1" ht="12">
      <c r="A125" s="13"/>
      <c r="B125" s="232"/>
      <c r="C125" s="233"/>
      <c r="D125" s="234" t="s">
        <v>144</v>
      </c>
      <c r="E125" s="235" t="s">
        <v>1</v>
      </c>
      <c r="F125" s="236" t="s">
        <v>853</v>
      </c>
      <c r="G125" s="233"/>
      <c r="H125" s="235" t="s">
        <v>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144</v>
      </c>
      <c r="AU125" s="242" t="s">
        <v>86</v>
      </c>
      <c r="AV125" s="13" t="s">
        <v>86</v>
      </c>
      <c r="AW125" s="13" t="s">
        <v>33</v>
      </c>
      <c r="AX125" s="13" t="s">
        <v>78</v>
      </c>
      <c r="AY125" s="242" t="s">
        <v>135</v>
      </c>
    </row>
    <row r="126" spans="1:51" s="14" customFormat="1" ht="12">
      <c r="A126" s="14"/>
      <c r="B126" s="243"/>
      <c r="C126" s="244"/>
      <c r="D126" s="234" t="s">
        <v>144</v>
      </c>
      <c r="E126" s="245" t="s">
        <v>1</v>
      </c>
      <c r="F126" s="246" t="s">
        <v>854</v>
      </c>
      <c r="G126" s="244"/>
      <c r="H126" s="247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144</v>
      </c>
      <c r="AU126" s="253" t="s">
        <v>86</v>
      </c>
      <c r="AV126" s="14" t="s">
        <v>88</v>
      </c>
      <c r="AW126" s="14" t="s">
        <v>33</v>
      </c>
      <c r="AX126" s="14" t="s">
        <v>86</v>
      </c>
      <c r="AY126" s="253" t="s">
        <v>135</v>
      </c>
    </row>
    <row r="127" spans="1:65" s="2" customFormat="1" ht="14.4" customHeight="1">
      <c r="A127" s="39"/>
      <c r="B127" s="40"/>
      <c r="C127" s="219" t="s">
        <v>142</v>
      </c>
      <c r="D127" s="219" t="s">
        <v>137</v>
      </c>
      <c r="E127" s="220" t="s">
        <v>855</v>
      </c>
      <c r="F127" s="221" t="s">
        <v>856</v>
      </c>
      <c r="G127" s="222" t="s">
        <v>835</v>
      </c>
      <c r="H127" s="223">
        <v>1</v>
      </c>
      <c r="I127" s="224"/>
      <c r="J127" s="225">
        <f>ROUND(I127*H127,2)</f>
        <v>0</v>
      </c>
      <c r="K127" s="221" t="s">
        <v>141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843</v>
      </c>
      <c r="AT127" s="230" t="s">
        <v>137</v>
      </c>
      <c r="AU127" s="230" t="s">
        <v>86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843</v>
      </c>
      <c r="BM127" s="230" t="s">
        <v>857</v>
      </c>
    </row>
    <row r="128" spans="1:65" s="2" customFormat="1" ht="14.4" customHeight="1">
      <c r="A128" s="39"/>
      <c r="B128" s="40"/>
      <c r="C128" s="219" t="s">
        <v>169</v>
      </c>
      <c r="D128" s="219" t="s">
        <v>137</v>
      </c>
      <c r="E128" s="220" t="s">
        <v>858</v>
      </c>
      <c r="F128" s="221" t="s">
        <v>859</v>
      </c>
      <c r="G128" s="222" t="s">
        <v>835</v>
      </c>
      <c r="H128" s="223">
        <v>1</v>
      </c>
      <c r="I128" s="224"/>
      <c r="J128" s="225">
        <f>ROUND(I128*H128,2)</f>
        <v>0</v>
      </c>
      <c r="K128" s="221" t="s">
        <v>141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843</v>
      </c>
      <c r="AT128" s="230" t="s">
        <v>137</v>
      </c>
      <c r="AU128" s="230" t="s">
        <v>86</v>
      </c>
      <c r="AY128" s="18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843</v>
      </c>
      <c r="BM128" s="230" t="s">
        <v>860</v>
      </c>
    </row>
    <row r="129" spans="1:51" s="13" customFormat="1" ht="12">
      <c r="A129" s="13"/>
      <c r="B129" s="232"/>
      <c r="C129" s="233"/>
      <c r="D129" s="234" t="s">
        <v>144</v>
      </c>
      <c r="E129" s="235" t="s">
        <v>1</v>
      </c>
      <c r="F129" s="236" t="s">
        <v>861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144</v>
      </c>
      <c r="AU129" s="242" t="s">
        <v>86</v>
      </c>
      <c r="AV129" s="13" t="s">
        <v>86</v>
      </c>
      <c r="AW129" s="13" t="s">
        <v>33</v>
      </c>
      <c r="AX129" s="13" t="s">
        <v>78</v>
      </c>
      <c r="AY129" s="242" t="s">
        <v>135</v>
      </c>
    </row>
    <row r="130" spans="1:51" s="14" customFormat="1" ht="12">
      <c r="A130" s="14"/>
      <c r="B130" s="243"/>
      <c r="C130" s="244"/>
      <c r="D130" s="234" t="s">
        <v>144</v>
      </c>
      <c r="E130" s="245" t="s">
        <v>1</v>
      </c>
      <c r="F130" s="246" t="s">
        <v>86</v>
      </c>
      <c r="G130" s="244"/>
      <c r="H130" s="247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144</v>
      </c>
      <c r="AU130" s="253" t="s">
        <v>86</v>
      </c>
      <c r="AV130" s="14" t="s">
        <v>88</v>
      </c>
      <c r="AW130" s="14" t="s">
        <v>33</v>
      </c>
      <c r="AX130" s="14" t="s">
        <v>86</v>
      </c>
      <c r="AY130" s="253" t="s">
        <v>135</v>
      </c>
    </row>
    <row r="131" spans="1:65" s="2" customFormat="1" ht="14.4" customHeight="1">
      <c r="A131" s="39"/>
      <c r="B131" s="40"/>
      <c r="C131" s="219" t="s">
        <v>178</v>
      </c>
      <c r="D131" s="219" t="s">
        <v>137</v>
      </c>
      <c r="E131" s="220" t="s">
        <v>862</v>
      </c>
      <c r="F131" s="221" t="s">
        <v>863</v>
      </c>
      <c r="G131" s="222" t="s">
        <v>835</v>
      </c>
      <c r="H131" s="223">
        <v>1</v>
      </c>
      <c r="I131" s="224"/>
      <c r="J131" s="225">
        <f>ROUND(I131*H131,2)</f>
        <v>0</v>
      </c>
      <c r="K131" s="221" t="s">
        <v>141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843</v>
      </c>
      <c r="AT131" s="230" t="s">
        <v>137</v>
      </c>
      <c r="AU131" s="230" t="s">
        <v>86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843</v>
      </c>
      <c r="BM131" s="230" t="s">
        <v>864</v>
      </c>
    </row>
    <row r="132" spans="1:51" s="13" customFormat="1" ht="12">
      <c r="A132" s="13"/>
      <c r="B132" s="232"/>
      <c r="C132" s="233"/>
      <c r="D132" s="234" t="s">
        <v>144</v>
      </c>
      <c r="E132" s="235" t="s">
        <v>1</v>
      </c>
      <c r="F132" s="236" t="s">
        <v>865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144</v>
      </c>
      <c r="AU132" s="242" t="s">
        <v>86</v>
      </c>
      <c r="AV132" s="13" t="s">
        <v>86</v>
      </c>
      <c r="AW132" s="13" t="s">
        <v>33</v>
      </c>
      <c r="AX132" s="13" t="s">
        <v>78</v>
      </c>
      <c r="AY132" s="242" t="s">
        <v>135</v>
      </c>
    </row>
    <row r="133" spans="1:51" s="14" customFormat="1" ht="12">
      <c r="A133" s="14"/>
      <c r="B133" s="243"/>
      <c r="C133" s="244"/>
      <c r="D133" s="234" t="s">
        <v>144</v>
      </c>
      <c r="E133" s="245" t="s">
        <v>1</v>
      </c>
      <c r="F133" s="246" t="s">
        <v>854</v>
      </c>
      <c r="G133" s="244"/>
      <c r="H133" s="247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144</v>
      </c>
      <c r="AU133" s="253" t="s">
        <v>86</v>
      </c>
      <c r="AV133" s="14" t="s">
        <v>88</v>
      </c>
      <c r="AW133" s="14" t="s">
        <v>33</v>
      </c>
      <c r="AX133" s="14" t="s">
        <v>86</v>
      </c>
      <c r="AY133" s="253" t="s">
        <v>135</v>
      </c>
    </row>
    <row r="134" spans="1:65" s="2" customFormat="1" ht="14.4" customHeight="1">
      <c r="A134" s="39"/>
      <c r="B134" s="40"/>
      <c r="C134" s="219" t="s">
        <v>184</v>
      </c>
      <c r="D134" s="219" t="s">
        <v>137</v>
      </c>
      <c r="E134" s="220" t="s">
        <v>866</v>
      </c>
      <c r="F134" s="221" t="s">
        <v>867</v>
      </c>
      <c r="G134" s="222" t="s">
        <v>835</v>
      </c>
      <c r="H134" s="223">
        <v>1</v>
      </c>
      <c r="I134" s="224"/>
      <c r="J134" s="225">
        <f>ROUND(I134*H134,2)</f>
        <v>0</v>
      </c>
      <c r="K134" s="221" t="s">
        <v>141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843</v>
      </c>
      <c r="AT134" s="230" t="s">
        <v>137</v>
      </c>
      <c r="AU134" s="230" t="s">
        <v>86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843</v>
      </c>
      <c r="BM134" s="230" t="s">
        <v>868</v>
      </c>
    </row>
    <row r="135" spans="1:51" s="13" customFormat="1" ht="12">
      <c r="A135" s="13"/>
      <c r="B135" s="232"/>
      <c r="C135" s="233"/>
      <c r="D135" s="234" t="s">
        <v>144</v>
      </c>
      <c r="E135" s="235" t="s">
        <v>1</v>
      </c>
      <c r="F135" s="236" t="s">
        <v>869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144</v>
      </c>
      <c r="AU135" s="242" t="s">
        <v>86</v>
      </c>
      <c r="AV135" s="13" t="s">
        <v>86</v>
      </c>
      <c r="AW135" s="13" t="s">
        <v>33</v>
      </c>
      <c r="AX135" s="13" t="s">
        <v>78</v>
      </c>
      <c r="AY135" s="242" t="s">
        <v>135</v>
      </c>
    </row>
    <row r="136" spans="1:51" s="14" customFormat="1" ht="12">
      <c r="A136" s="14"/>
      <c r="B136" s="243"/>
      <c r="C136" s="244"/>
      <c r="D136" s="234" t="s">
        <v>144</v>
      </c>
      <c r="E136" s="245" t="s">
        <v>1</v>
      </c>
      <c r="F136" s="246" t="s">
        <v>854</v>
      </c>
      <c r="G136" s="244"/>
      <c r="H136" s="247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144</v>
      </c>
      <c r="AU136" s="253" t="s">
        <v>86</v>
      </c>
      <c r="AV136" s="14" t="s">
        <v>88</v>
      </c>
      <c r="AW136" s="14" t="s">
        <v>33</v>
      </c>
      <c r="AX136" s="14" t="s">
        <v>86</v>
      </c>
      <c r="AY136" s="253" t="s">
        <v>135</v>
      </c>
    </row>
    <row r="137" spans="1:65" s="2" customFormat="1" ht="14.4" customHeight="1">
      <c r="A137" s="39"/>
      <c r="B137" s="40"/>
      <c r="C137" s="219" t="s">
        <v>189</v>
      </c>
      <c r="D137" s="219" t="s">
        <v>137</v>
      </c>
      <c r="E137" s="220" t="s">
        <v>870</v>
      </c>
      <c r="F137" s="221" t="s">
        <v>871</v>
      </c>
      <c r="G137" s="222" t="s">
        <v>835</v>
      </c>
      <c r="H137" s="223">
        <v>1</v>
      </c>
      <c r="I137" s="224"/>
      <c r="J137" s="225">
        <f>ROUND(I137*H137,2)</f>
        <v>0</v>
      </c>
      <c r="K137" s="221" t="s">
        <v>141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843</v>
      </c>
      <c r="AT137" s="230" t="s">
        <v>137</v>
      </c>
      <c r="AU137" s="230" t="s">
        <v>86</v>
      </c>
      <c r="AY137" s="18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843</v>
      </c>
      <c r="BM137" s="230" t="s">
        <v>872</v>
      </c>
    </row>
    <row r="138" spans="1:65" s="2" customFormat="1" ht="24.15" customHeight="1">
      <c r="A138" s="39"/>
      <c r="B138" s="40"/>
      <c r="C138" s="219" t="s">
        <v>200</v>
      </c>
      <c r="D138" s="219" t="s">
        <v>137</v>
      </c>
      <c r="E138" s="220" t="s">
        <v>873</v>
      </c>
      <c r="F138" s="221" t="s">
        <v>874</v>
      </c>
      <c r="G138" s="222" t="s">
        <v>835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843</v>
      </c>
      <c r="AT138" s="230" t="s">
        <v>137</v>
      </c>
      <c r="AU138" s="230" t="s">
        <v>86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843</v>
      </c>
      <c r="BM138" s="230" t="s">
        <v>875</v>
      </c>
    </row>
    <row r="139" spans="1:65" s="2" customFormat="1" ht="24.15" customHeight="1">
      <c r="A139" s="39"/>
      <c r="B139" s="40"/>
      <c r="C139" s="219" t="s">
        <v>209</v>
      </c>
      <c r="D139" s="219" t="s">
        <v>137</v>
      </c>
      <c r="E139" s="220" t="s">
        <v>876</v>
      </c>
      <c r="F139" s="221" t="s">
        <v>877</v>
      </c>
      <c r="G139" s="222" t="s">
        <v>835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843</v>
      </c>
      <c r="AT139" s="230" t="s">
        <v>137</v>
      </c>
      <c r="AU139" s="230" t="s">
        <v>86</v>
      </c>
      <c r="AY139" s="18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843</v>
      </c>
      <c r="BM139" s="230" t="s">
        <v>878</v>
      </c>
    </row>
    <row r="140" spans="1:65" s="2" customFormat="1" ht="14.4" customHeight="1">
      <c r="A140" s="39"/>
      <c r="B140" s="40"/>
      <c r="C140" s="219" t="s">
        <v>224</v>
      </c>
      <c r="D140" s="219" t="s">
        <v>137</v>
      </c>
      <c r="E140" s="220" t="s">
        <v>879</v>
      </c>
      <c r="F140" s="221" t="s">
        <v>880</v>
      </c>
      <c r="G140" s="222" t="s">
        <v>835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843</v>
      </c>
      <c r="AT140" s="230" t="s">
        <v>137</v>
      </c>
      <c r="AU140" s="230" t="s">
        <v>86</v>
      </c>
      <c r="AY140" s="18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843</v>
      </c>
      <c r="BM140" s="230" t="s">
        <v>881</v>
      </c>
    </row>
    <row r="141" spans="1:51" s="13" customFormat="1" ht="12">
      <c r="A141" s="13"/>
      <c r="B141" s="232"/>
      <c r="C141" s="233"/>
      <c r="D141" s="234" t="s">
        <v>144</v>
      </c>
      <c r="E141" s="235" t="s">
        <v>1</v>
      </c>
      <c r="F141" s="236" t="s">
        <v>882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144</v>
      </c>
      <c r="AU141" s="242" t="s">
        <v>86</v>
      </c>
      <c r="AV141" s="13" t="s">
        <v>86</v>
      </c>
      <c r="AW141" s="13" t="s">
        <v>33</v>
      </c>
      <c r="AX141" s="13" t="s">
        <v>78</v>
      </c>
      <c r="AY141" s="242" t="s">
        <v>135</v>
      </c>
    </row>
    <row r="142" spans="1:51" s="13" customFormat="1" ht="12">
      <c r="A142" s="13"/>
      <c r="B142" s="232"/>
      <c r="C142" s="233"/>
      <c r="D142" s="234" t="s">
        <v>144</v>
      </c>
      <c r="E142" s="235" t="s">
        <v>1</v>
      </c>
      <c r="F142" s="236" t="s">
        <v>883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144</v>
      </c>
      <c r="AU142" s="242" t="s">
        <v>86</v>
      </c>
      <c r="AV142" s="13" t="s">
        <v>86</v>
      </c>
      <c r="AW142" s="13" t="s">
        <v>33</v>
      </c>
      <c r="AX142" s="13" t="s">
        <v>78</v>
      </c>
      <c r="AY142" s="242" t="s">
        <v>135</v>
      </c>
    </row>
    <row r="143" spans="1:51" s="14" customFormat="1" ht="12">
      <c r="A143" s="14"/>
      <c r="B143" s="243"/>
      <c r="C143" s="244"/>
      <c r="D143" s="234" t="s">
        <v>144</v>
      </c>
      <c r="E143" s="245" t="s">
        <v>1</v>
      </c>
      <c r="F143" s="246" t="s">
        <v>854</v>
      </c>
      <c r="G143" s="244"/>
      <c r="H143" s="247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144</v>
      </c>
      <c r="AU143" s="253" t="s">
        <v>86</v>
      </c>
      <c r="AV143" s="14" t="s">
        <v>88</v>
      </c>
      <c r="AW143" s="14" t="s">
        <v>33</v>
      </c>
      <c r="AX143" s="14" t="s">
        <v>86</v>
      </c>
      <c r="AY143" s="253" t="s">
        <v>135</v>
      </c>
    </row>
    <row r="144" spans="1:65" s="2" customFormat="1" ht="14.4" customHeight="1">
      <c r="A144" s="39"/>
      <c r="B144" s="40"/>
      <c r="C144" s="219" t="s">
        <v>230</v>
      </c>
      <c r="D144" s="219" t="s">
        <v>137</v>
      </c>
      <c r="E144" s="220" t="s">
        <v>884</v>
      </c>
      <c r="F144" s="221" t="s">
        <v>885</v>
      </c>
      <c r="G144" s="222" t="s">
        <v>835</v>
      </c>
      <c r="H144" s="223">
        <v>1</v>
      </c>
      <c r="I144" s="224"/>
      <c r="J144" s="225">
        <f>ROUND(I144*H144,2)</f>
        <v>0</v>
      </c>
      <c r="K144" s="221" t="s">
        <v>141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843</v>
      </c>
      <c r="AT144" s="230" t="s">
        <v>137</v>
      </c>
      <c r="AU144" s="230" t="s">
        <v>86</v>
      </c>
      <c r="AY144" s="18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843</v>
      </c>
      <c r="BM144" s="230" t="s">
        <v>886</v>
      </c>
    </row>
    <row r="145" spans="1:65" s="2" customFormat="1" ht="14.4" customHeight="1">
      <c r="A145" s="39"/>
      <c r="B145" s="40"/>
      <c r="C145" s="219" t="s">
        <v>235</v>
      </c>
      <c r="D145" s="219" t="s">
        <v>137</v>
      </c>
      <c r="E145" s="220" t="s">
        <v>887</v>
      </c>
      <c r="F145" s="221" t="s">
        <v>888</v>
      </c>
      <c r="G145" s="222" t="s">
        <v>835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843</v>
      </c>
      <c r="AT145" s="230" t="s">
        <v>137</v>
      </c>
      <c r="AU145" s="230" t="s">
        <v>86</v>
      </c>
      <c r="AY145" s="18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843</v>
      </c>
      <c r="BM145" s="230" t="s">
        <v>889</v>
      </c>
    </row>
    <row r="146" spans="1:65" s="2" customFormat="1" ht="24.15" customHeight="1">
      <c r="A146" s="39"/>
      <c r="B146" s="40"/>
      <c r="C146" s="219" t="s">
        <v>240</v>
      </c>
      <c r="D146" s="219" t="s">
        <v>137</v>
      </c>
      <c r="E146" s="220" t="s">
        <v>890</v>
      </c>
      <c r="F146" s="221" t="s">
        <v>891</v>
      </c>
      <c r="G146" s="222" t="s">
        <v>835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843</v>
      </c>
      <c r="AT146" s="230" t="s">
        <v>137</v>
      </c>
      <c r="AU146" s="230" t="s">
        <v>86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843</v>
      </c>
      <c r="BM146" s="230" t="s">
        <v>892</v>
      </c>
    </row>
    <row r="147" spans="1:65" s="2" customFormat="1" ht="14.4" customHeight="1">
      <c r="A147" s="39"/>
      <c r="B147" s="40"/>
      <c r="C147" s="219" t="s">
        <v>8</v>
      </c>
      <c r="D147" s="219" t="s">
        <v>137</v>
      </c>
      <c r="E147" s="220" t="s">
        <v>893</v>
      </c>
      <c r="F147" s="221" t="s">
        <v>894</v>
      </c>
      <c r="G147" s="222" t="s">
        <v>835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89" t="s">
        <v>1</v>
      </c>
      <c r="N147" s="290" t="s">
        <v>43</v>
      </c>
      <c r="O147" s="291"/>
      <c r="P147" s="292">
        <f>O147*H147</f>
        <v>0</v>
      </c>
      <c r="Q147" s="292">
        <v>0</v>
      </c>
      <c r="R147" s="292">
        <f>Q147*H147</f>
        <v>0</v>
      </c>
      <c r="S147" s="292">
        <v>0</v>
      </c>
      <c r="T147" s="29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821</v>
      </c>
      <c r="AT147" s="230" t="s">
        <v>137</v>
      </c>
      <c r="AU147" s="230" t="s">
        <v>86</v>
      </c>
      <c r="AY147" s="18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821</v>
      </c>
      <c r="BM147" s="230" t="s">
        <v>895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2020-09-02T09:46:02Z</dcterms:created>
  <dcterms:modified xsi:type="dcterms:W3CDTF">2020-09-02T09:46:08Z</dcterms:modified>
  <cp:category/>
  <cp:version/>
  <cp:contentType/>
  <cp:contentStatus/>
</cp:coreProperties>
</file>