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18067 - SO.01 - Komunika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'18067 - SO.01 - Komunikac...'!$C$133:$K$1033</definedName>
    <definedName name="_xlnm.Print_Area" localSheetId="1">'18067 - SO.01 - Komunikac...'!$C$4:$J$39,'18067 - SO.01 - Komunikac...'!$C$50:$J$76,'18067 - SO.01 - Komunikac...'!$C$82:$J$115,'18067 - SO.01 - Komunikac...'!$C$121:$K$1033</definedName>
    <definedName name="_xlnm.Print_Titles" localSheetId="1">'18067 - SO.01 - Komunikac...'!$133:$133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031"/>
  <c r="BH1031"/>
  <c r="BG1031"/>
  <c r="BF1031"/>
  <c r="T1031"/>
  <c r="R1031"/>
  <c r="P1031"/>
  <c r="BI1028"/>
  <c r="BH1028"/>
  <c r="BG1028"/>
  <c r="BF1028"/>
  <c r="T1028"/>
  <c r="R1028"/>
  <c r="P1028"/>
  <c r="BI1024"/>
  <c r="BH1024"/>
  <c r="BG1024"/>
  <c r="BF1024"/>
  <c r="T1024"/>
  <c r="R1024"/>
  <c r="P1024"/>
  <c r="BI1021"/>
  <c r="BH1021"/>
  <c r="BG1021"/>
  <c r="BF1021"/>
  <c r="T1021"/>
  <c r="R1021"/>
  <c r="P1021"/>
  <c r="BI1017"/>
  <c r="BH1017"/>
  <c r="BG1017"/>
  <c r="BF1017"/>
  <c r="T1017"/>
  <c r="R1017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6"/>
  <c r="BH1006"/>
  <c r="BG1006"/>
  <c r="BF1006"/>
  <c r="T1006"/>
  <c r="R1006"/>
  <c r="P1006"/>
  <c r="BI1001"/>
  <c r="BH1001"/>
  <c r="BG1001"/>
  <c r="BF1001"/>
  <c r="T1001"/>
  <c r="R1001"/>
  <c r="P1001"/>
  <c r="BI994"/>
  <c r="BH994"/>
  <c r="BG994"/>
  <c r="BF994"/>
  <c r="T994"/>
  <c r="R994"/>
  <c r="P994"/>
  <c r="BI987"/>
  <c r="BH987"/>
  <c r="BG987"/>
  <c r="BF987"/>
  <c r="T987"/>
  <c r="R987"/>
  <c r="P987"/>
  <c r="BI980"/>
  <c r="BH980"/>
  <c r="BG980"/>
  <c r="BF980"/>
  <c r="T980"/>
  <c r="R980"/>
  <c r="P980"/>
  <c r="BI975"/>
  <c r="BH975"/>
  <c r="BG975"/>
  <c r="BF975"/>
  <c r="T975"/>
  <c r="R975"/>
  <c r="P975"/>
  <c r="BI969"/>
  <c r="BH969"/>
  <c r="BG969"/>
  <c r="BF969"/>
  <c r="T969"/>
  <c r="R969"/>
  <c r="P969"/>
  <c r="BI963"/>
  <c r="BH963"/>
  <c r="BG963"/>
  <c r="BF963"/>
  <c r="T963"/>
  <c r="R963"/>
  <c r="P963"/>
  <c r="BI956"/>
  <c r="BH956"/>
  <c r="BG956"/>
  <c r="BF956"/>
  <c r="T956"/>
  <c r="R956"/>
  <c r="P956"/>
  <c r="BI949"/>
  <c r="BH949"/>
  <c r="BG949"/>
  <c r="BF949"/>
  <c r="T949"/>
  <c r="R949"/>
  <c r="P949"/>
  <c r="BI943"/>
  <c r="BH943"/>
  <c r="BG943"/>
  <c r="BF943"/>
  <c r="T943"/>
  <c r="R943"/>
  <c r="P943"/>
  <c r="BI937"/>
  <c r="BH937"/>
  <c r="BG937"/>
  <c r="BF937"/>
  <c r="T937"/>
  <c r="R937"/>
  <c r="P937"/>
  <c r="BI933"/>
  <c r="BH933"/>
  <c r="BG933"/>
  <c r="BF933"/>
  <c r="T933"/>
  <c r="R933"/>
  <c r="P933"/>
  <c r="BI929"/>
  <c r="BH929"/>
  <c r="BG929"/>
  <c r="BF929"/>
  <c r="T929"/>
  <c r="R929"/>
  <c r="P929"/>
  <c r="BI924"/>
  <c r="BH924"/>
  <c r="BG924"/>
  <c r="BF924"/>
  <c r="T924"/>
  <c r="R924"/>
  <c r="P924"/>
  <c r="BI919"/>
  <c r="BH919"/>
  <c r="BG919"/>
  <c r="BF919"/>
  <c r="T919"/>
  <c r="R919"/>
  <c r="P919"/>
  <c r="BI913"/>
  <c r="BH913"/>
  <c r="BG913"/>
  <c r="BF913"/>
  <c r="T913"/>
  <c r="R913"/>
  <c r="P913"/>
  <c r="BI907"/>
  <c r="BH907"/>
  <c r="BG907"/>
  <c r="BF907"/>
  <c r="T907"/>
  <c r="R907"/>
  <c r="P907"/>
  <c r="BI901"/>
  <c r="BH901"/>
  <c r="BG901"/>
  <c r="BF901"/>
  <c r="T901"/>
  <c r="R901"/>
  <c r="P901"/>
  <c r="BI895"/>
  <c r="BH895"/>
  <c r="BG895"/>
  <c r="BF895"/>
  <c r="T895"/>
  <c r="R895"/>
  <c r="P895"/>
  <c r="BI889"/>
  <c r="BH889"/>
  <c r="BG889"/>
  <c r="BF889"/>
  <c r="T889"/>
  <c r="R889"/>
  <c r="P889"/>
  <c r="BI884"/>
  <c r="BH884"/>
  <c r="BG884"/>
  <c r="BF884"/>
  <c r="T884"/>
  <c r="R884"/>
  <c r="P884"/>
  <c r="BI878"/>
  <c r="BH878"/>
  <c r="BG878"/>
  <c r="BF878"/>
  <c r="T878"/>
  <c r="R878"/>
  <c r="P878"/>
  <c r="BI874"/>
  <c r="BH874"/>
  <c r="BG874"/>
  <c r="BF874"/>
  <c r="T874"/>
  <c r="R874"/>
  <c r="P874"/>
  <c r="BI869"/>
  <c r="BH869"/>
  <c r="BG869"/>
  <c r="BF869"/>
  <c r="T869"/>
  <c r="R869"/>
  <c r="P869"/>
  <c r="BI863"/>
  <c r="BH863"/>
  <c r="BG863"/>
  <c r="BF863"/>
  <c r="T863"/>
  <c r="R863"/>
  <c r="P863"/>
  <c r="BI858"/>
  <c r="BH858"/>
  <c r="BG858"/>
  <c r="BF858"/>
  <c r="T858"/>
  <c r="R858"/>
  <c r="P858"/>
  <c r="BI852"/>
  <c r="BH852"/>
  <c r="BG852"/>
  <c r="BF852"/>
  <c r="T852"/>
  <c r="R852"/>
  <c r="P852"/>
  <c r="BI848"/>
  <c r="BH848"/>
  <c r="BG848"/>
  <c r="BF848"/>
  <c r="T848"/>
  <c r="R848"/>
  <c r="P848"/>
  <c r="BI842"/>
  <c r="BH842"/>
  <c r="BG842"/>
  <c r="BF842"/>
  <c r="T842"/>
  <c r="R842"/>
  <c r="P842"/>
  <c r="BI835"/>
  <c r="BH835"/>
  <c r="BG835"/>
  <c r="BF835"/>
  <c r="T835"/>
  <c r="R835"/>
  <c r="P835"/>
  <c r="BI829"/>
  <c r="BH829"/>
  <c r="BG829"/>
  <c r="BF829"/>
  <c r="T829"/>
  <c r="T823"/>
  <c r="R829"/>
  <c r="R823"/>
  <c r="P829"/>
  <c r="P823"/>
  <c r="BI824"/>
  <c r="BH824"/>
  <c r="BG824"/>
  <c r="BF824"/>
  <c r="T824"/>
  <c r="R824"/>
  <c r="P824"/>
  <c r="BI820"/>
  <c r="BH820"/>
  <c r="BG820"/>
  <c r="BF820"/>
  <c r="T820"/>
  <c r="T819"/>
  <c r="R820"/>
  <c r="R819"/>
  <c r="P820"/>
  <c r="P819"/>
  <c r="BI814"/>
  <c r="BH814"/>
  <c r="BG814"/>
  <c r="BF814"/>
  <c r="T814"/>
  <c r="R814"/>
  <c r="P814"/>
  <c r="BI809"/>
  <c r="BH809"/>
  <c r="BG809"/>
  <c r="BF809"/>
  <c r="T809"/>
  <c r="R809"/>
  <c r="P809"/>
  <c r="BI805"/>
  <c r="BH805"/>
  <c r="BG805"/>
  <c r="BF805"/>
  <c r="T805"/>
  <c r="R805"/>
  <c r="P805"/>
  <c r="BI800"/>
  <c r="BH800"/>
  <c r="BG800"/>
  <c r="BF800"/>
  <c r="T800"/>
  <c r="R800"/>
  <c r="P800"/>
  <c r="BI795"/>
  <c r="BH795"/>
  <c r="BG795"/>
  <c r="BF795"/>
  <c r="T795"/>
  <c r="R795"/>
  <c r="P795"/>
  <c r="BI790"/>
  <c r="BH790"/>
  <c r="BG790"/>
  <c r="BF790"/>
  <c r="T790"/>
  <c r="R790"/>
  <c r="P790"/>
  <c r="BI785"/>
  <c r="BH785"/>
  <c r="BG785"/>
  <c r="BF785"/>
  <c r="T785"/>
  <c r="R785"/>
  <c r="P785"/>
  <c r="BI780"/>
  <c r="BH780"/>
  <c r="BG780"/>
  <c r="BF780"/>
  <c r="T780"/>
  <c r="R780"/>
  <c r="P780"/>
  <c r="BI775"/>
  <c r="BH775"/>
  <c r="BG775"/>
  <c r="BF775"/>
  <c r="T775"/>
  <c r="R775"/>
  <c r="P775"/>
  <c r="BI770"/>
  <c r="BH770"/>
  <c r="BG770"/>
  <c r="BF770"/>
  <c r="T770"/>
  <c r="R770"/>
  <c r="P770"/>
  <c r="BI765"/>
  <c r="BH765"/>
  <c r="BG765"/>
  <c r="BF765"/>
  <c r="T765"/>
  <c r="R765"/>
  <c r="P765"/>
  <c r="BI759"/>
  <c r="BH759"/>
  <c r="BG759"/>
  <c r="BF759"/>
  <c r="T759"/>
  <c r="R759"/>
  <c r="P759"/>
  <c r="BI754"/>
  <c r="BH754"/>
  <c r="BG754"/>
  <c r="BF754"/>
  <c r="T754"/>
  <c r="R754"/>
  <c r="P754"/>
  <c r="BI749"/>
  <c r="BH749"/>
  <c r="BG749"/>
  <c r="BF749"/>
  <c r="T749"/>
  <c r="R749"/>
  <c r="P749"/>
  <c r="BI743"/>
  <c r="BH743"/>
  <c r="BG743"/>
  <c r="BF743"/>
  <c r="T743"/>
  <c r="R743"/>
  <c r="P743"/>
  <c r="BI737"/>
  <c r="BH737"/>
  <c r="BG737"/>
  <c r="BF737"/>
  <c r="T737"/>
  <c r="R737"/>
  <c r="P737"/>
  <c r="BI731"/>
  <c r="BH731"/>
  <c r="BG731"/>
  <c r="BF731"/>
  <c r="T731"/>
  <c r="R731"/>
  <c r="P731"/>
  <c r="BI722"/>
  <c r="BH722"/>
  <c r="BG722"/>
  <c r="BF722"/>
  <c r="T722"/>
  <c r="R722"/>
  <c r="P722"/>
  <c r="BI713"/>
  <c r="BH713"/>
  <c r="BG713"/>
  <c r="BF713"/>
  <c r="T713"/>
  <c r="R713"/>
  <c r="P713"/>
  <c r="BI706"/>
  <c r="BH706"/>
  <c r="BG706"/>
  <c r="BF706"/>
  <c r="T706"/>
  <c r="R706"/>
  <c r="P706"/>
  <c r="BI701"/>
  <c r="BH701"/>
  <c r="BG701"/>
  <c r="BF701"/>
  <c r="T701"/>
  <c r="R701"/>
  <c r="P701"/>
  <c r="BI696"/>
  <c r="BH696"/>
  <c r="BG696"/>
  <c r="BF696"/>
  <c r="T696"/>
  <c r="R696"/>
  <c r="P696"/>
  <c r="BI691"/>
  <c r="BH691"/>
  <c r="BG691"/>
  <c r="BF691"/>
  <c r="T691"/>
  <c r="R691"/>
  <c r="P691"/>
  <c r="BI683"/>
  <c r="BH683"/>
  <c r="BG683"/>
  <c r="BF683"/>
  <c r="T683"/>
  <c r="R683"/>
  <c r="P683"/>
  <c r="BI678"/>
  <c r="BH678"/>
  <c r="BG678"/>
  <c r="BF678"/>
  <c r="T678"/>
  <c r="R678"/>
  <c r="P678"/>
  <c r="BI673"/>
  <c r="BH673"/>
  <c r="BG673"/>
  <c r="BF673"/>
  <c r="T673"/>
  <c r="R673"/>
  <c r="P673"/>
  <c r="BI668"/>
  <c r="BH668"/>
  <c r="BG668"/>
  <c r="BF668"/>
  <c r="T668"/>
  <c r="R668"/>
  <c r="P668"/>
  <c r="BI663"/>
  <c r="BH663"/>
  <c r="BG663"/>
  <c r="BF663"/>
  <c r="T663"/>
  <c r="R663"/>
  <c r="P663"/>
  <c r="BI658"/>
  <c r="BH658"/>
  <c r="BG658"/>
  <c r="BF658"/>
  <c r="T658"/>
  <c r="R658"/>
  <c r="P658"/>
  <c r="BI653"/>
  <c r="BH653"/>
  <c r="BG653"/>
  <c r="BF653"/>
  <c r="T653"/>
  <c r="R653"/>
  <c r="P653"/>
  <c r="BI648"/>
  <c r="BH648"/>
  <c r="BG648"/>
  <c r="BF648"/>
  <c r="T648"/>
  <c r="R648"/>
  <c r="P648"/>
  <c r="BI642"/>
  <c r="BH642"/>
  <c r="BG642"/>
  <c r="BF642"/>
  <c r="T642"/>
  <c r="R642"/>
  <c r="P642"/>
  <c r="BI637"/>
  <c r="BH637"/>
  <c r="BG637"/>
  <c r="BF637"/>
  <c r="T637"/>
  <c r="R637"/>
  <c r="P637"/>
  <c r="BI632"/>
  <c r="BH632"/>
  <c r="BG632"/>
  <c r="BF632"/>
  <c r="T632"/>
  <c r="R632"/>
  <c r="P632"/>
  <c r="BI626"/>
  <c r="BH626"/>
  <c r="BG626"/>
  <c r="BF626"/>
  <c r="T626"/>
  <c r="R626"/>
  <c r="P626"/>
  <c r="BI619"/>
  <c r="BH619"/>
  <c r="BG619"/>
  <c r="BF619"/>
  <c r="T619"/>
  <c r="R619"/>
  <c r="P619"/>
  <c r="BI614"/>
  <c r="BH614"/>
  <c r="BG614"/>
  <c r="BF614"/>
  <c r="T614"/>
  <c r="R614"/>
  <c r="P614"/>
  <c r="BI608"/>
  <c r="BH608"/>
  <c r="BG608"/>
  <c r="BF608"/>
  <c r="T608"/>
  <c r="R608"/>
  <c r="P608"/>
  <c r="BI603"/>
  <c r="BH603"/>
  <c r="BG603"/>
  <c r="BF603"/>
  <c r="T603"/>
  <c r="R603"/>
  <c r="P603"/>
  <c r="BI597"/>
  <c r="BH597"/>
  <c r="BG597"/>
  <c r="BF597"/>
  <c r="T597"/>
  <c r="R597"/>
  <c r="P597"/>
  <c r="BI592"/>
  <c r="BH592"/>
  <c r="BG592"/>
  <c r="BF592"/>
  <c r="T592"/>
  <c r="R592"/>
  <c r="P592"/>
  <c r="BI586"/>
  <c r="BH586"/>
  <c r="BG586"/>
  <c r="BF586"/>
  <c r="T586"/>
  <c r="R586"/>
  <c r="P586"/>
  <c r="BI580"/>
  <c r="BH580"/>
  <c r="BG580"/>
  <c r="BF580"/>
  <c r="T580"/>
  <c r="R580"/>
  <c r="P580"/>
  <c r="BI575"/>
  <c r="BH575"/>
  <c r="BG575"/>
  <c r="BF575"/>
  <c r="T575"/>
  <c r="R575"/>
  <c r="P575"/>
  <c r="BI570"/>
  <c r="BH570"/>
  <c r="BG570"/>
  <c r="BF570"/>
  <c r="T570"/>
  <c r="R570"/>
  <c r="P570"/>
  <c r="BI564"/>
  <c r="BH564"/>
  <c r="BG564"/>
  <c r="BF564"/>
  <c r="T564"/>
  <c r="R564"/>
  <c r="P564"/>
  <c r="BI559"/>
  <c r="BH559"/>
  <c r="BG559"/>
  <c r="BF559"/>
  <c r="T559"/>
  <c r="R559"/>
  <c r="P559"/>
  <c r="BI557"/>
  <c r="BH557"/>
  <c r="BG557"/>
  <c r="BF557"/>
  <c r="T557"/>
  <c r="R557"/>
  <c r="P557"/>
  <c r="BI552"/>
  <c r="BH552"/>
  <c r="BG552"/>
  <c r="BF552"/>
  <c r="T552"/>
  <c r="R552"/>
  <c r="P552"/>
  <c r="BI547"/>
  <c r="BH547"/>
  <c r="BG547"/>
  <c r="BF547"/>
  <c r="T547"/>
  <c r="R547"/>
  <c r="P547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7"/>
  <c r="BH527"/>
  <c r="BG527"/>
  <c r="BF527"/>
  <c r="T527"/>
  <c r="R527"/>
  <c r="P527"/>
  <c r="BI522"/>
  <c r="BH522"/>
  <c r="BG522"/>
  <c r="BF522"/>
  <c r="T522"/>
  <c r="R522"/>
  <c r="P522"/>
  <c r="BI517"/>
  <c r="BH517"/>
  <c r="BG517"/>
  <c r="BF517"/>
  <c r="T517"/>
  <c r="R517"/>
  <c r="P517"/>
  <c r="BI511"/>
  <c r="BH511"/>
  <c r="BG511"/>
  <c r="BF511"/>
  <c r="T511"/>
  <c r="R511"/>
  <c r="P511"/>
  <c r="BI506"/>
  <c r="BH506"/>
  <c r="BG506"/>
  <c r="BF506"/>
  <c r="T506"/>
  <c r="R506"/>
  <c r="P506"/>
  <c r="BI501"/>
  <c r="BH501"/>
  <c r="BG501"/>
  <c r="BF501"/>
  <c r="T501"/>
  <c r="R501"/>
  <c r="P501"/>
  <c r="BI496"/>
  <c r="BH496"/>
  <c r="BG496"/>
  <c r="BF496"/>
  <c r="T496"/>
  <c r="R496"/>
  <c r="P496"/>
  <c r="BI490"/>
  <c r="BH490"/>
  <c r="BG490"/>
  <c r="BF490"/>
  <c r="T490"/>
  <c r="R490"/>
  <c r="P490"/>
  <c r="BI482"/>
  <c r="BH482"/>
  <c r="BG482"/>
  <c r="BF482"/>
  <c r="T482"/>
  <c r="R482"/>
  <c r="P482"/>
  <c r="BI477"/>
  <c r="BH477"/>
  <c r="BG477"/>
  <c r="BF477"/>
  <c r="T477"/>
  <c r="R477"/>
  <c r="P477"/>
  <c r="BI471"/>
  <c r="BH471"/>
  <c r="BG471"/>
  <c r="BF471"/>
  <c r="T471"/>
  <c r="R471"/>
  <c r="P471"/>
  <c r="BI466"/>
  <c r="BH466"/>
  <c r="BG466"/>
  <c r="BF466"/>
  <c r="T466"/>
  <c r="R466"/>
  <c r="P466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7"/>
  <c r="BH447"/>
  <c r="BG447"/>
  <c r="BF447"/>
  <c r="T447"/>
  <c r="R447"/>
  <c r="P447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28"/>
  <c r="BH428"/>
  <c r="BG428"/>
  <c r="BF428"/>
  <c r="T428"/>
  <c r="R428"/>
  <c r="P428"/>
  <c r="BI422"/>
  <c r="BH422"/>
  <c r="BG422"/>
  <c r="BF422"/>
  <c r="T422"/>
  <c r="R422"/>
  <c r="P422"/>
  <c r="BI415"/>
  <c r="BH415"/>
  <c r="BG415"/>
  <c r="BF415"/>
  <c r="T415"/>
  <c r="R415"/>
  <c r="P415"/>
  <c r="BI410"/>
  <c r="BH410"/>
  <c r="BG410"/>
  <c r="BF410"/>
  <c r="T410"/>
  <c r="R410"/>
  <c r="P410"/>
  <c r="BI404"/>
  <c r="BH404"/>
  <c r="BG404"/>
  <c r="BF404"/>
  <c r="T404"/>
  <c r="R404"/>
  <c r="P404"/>
  <c r="BI399"/>
  <c r="BH399"/>
  <c r="BG399"/>
  <c r="BF399"/>
  <c r="T399"/>
  <c r="R399"/>
  <c r="P399"/>
  <c r="BI393"/>
  <c r="BH393"/>
  <c r="BG393"/>
  <c r="BF393"/>
  <c r="T393"/>
  <c r="R393"/>
  <c r="P393"/>
  <c r="BI388"/>
  <c r="BH388"/>
  <c r="BG388"/>
  <c r="BF388"/>
  <c r="T388"/>
  <c r="R388"/>
  <c r="P388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62"/>
  <c r="BH362"/>
  <c r="BG362"/>
  <c r="BF362"/>
  <c r="T362"/>
  <c r="R362"/>
  <c r="P362"/>
  <c r="BI356"/>
  <c r="BH356"/>
  <c r="BG356"/>
  <c r="BF356"/>
  <c r="T356"/>
  <c r="R356"/>
  <c r="P356"/>
  <c r="BI343"/>
  <c r="BH343"/>
  <c r="BG343"/>
  <c r="BF343"/>
  <c r="T343"/>
  <c r="R343"/>
  <c r="P343"/>
  <c r="BI336"/>
  <c r="BH336"/>
  <c r="BG336"/>
  <c r="BF336"/>
  <c r="T336"/>
  <c r="R336"/>
  <c r="P336"/>
  <c r="BI329"/>
  <c r="BH329"/>
  <c r="BG329"/>
  <c r="BF329"/>
  <c r="T329"/>
  <c r="R329"/>
  <c r="P329"/>
  <c r="BI322"/>
  <c r="BH322"/>
  <c r="BG322"/>
  <c r="BF322"/>
  <c r="T322"/>
  <c r="R322"/>
  <c r="P322"/>
  <c r="BI315"/>
  <c r="BH315"/>
  <c r="BG315"/>
  <c r="BF315"/>
  <c r="T315"/>
  <c r="R315"/>
  <c r="P315"/>
  <c r="BI302"/>
  <c r="BH302"/>
  <c r="BG302"/>
  <c r="BF302"/>
  <c r="T302"/>
  <c r="R302"/>
  <c r="P302"/>
  <c r="BI294"/>
  <c r="BH294"/>
  <c r="BG294"/>
  <c r="BF294"/>
  <c r="T294"/>
  <c r="R294"/>
  <c r="P294"/>
  <c r="BI287"/>
  <c r="BH287"/>
  <c r="BG287"/>
  <c r="BF287"/>
  <c r="T287"/>
  <c r="R287"/>
  <c r="P287"/>
  <c r="BI281"/>
  <c r="BH281"/>
  <c r="BG281"/>
  <c r="BF281"/>
  <c r="T281"/>
  <c r="R281"/>
  <c r="P281"/>
  <c r="BI275"/>
  <c r="BH275"/>
  <c r="BG275"/>
  <c r="BF275"/>
  <c r="T275"/>
  <c r="R275"/>
  <c r="P275"/>
  <c r="BI269"/>
  <c r="BH269"/>
  <c r="BG269"/>
  <c r="BF269"/>
  <c r="T269"/>
  <c r="R269"/>
  <c r="P269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131"/>
  <c r="J17"/>
  <c r="J12"/>
  <c r="J128"/>
  <c r="E7"/>
  <c r="E85"/>
  <c i="1" r="L90"/>
  <c r="AM90"/>
  <c r="AM89"/>
  <c r="L89"/>
  <c r="AM87"/>
  <c r="L87"/>
  <c r="L85"/>
  <c r="L84"/>
  <c i="2" r="BK1028"/>
  <c r="J1024"/>
  <c r="BK1014"/>
  <c r="J969"/>
  <c r="BK949"/>
  <c r="BK937"/>
  <c r="J929"/>
  <c r="J895"/>
  <c r="BK835"/>
  <c r="J824"/>
  <c r="BK820"/>
  <c r="J814"/>
  <c r="J805"/>
  <c r="BK800"/>
  <c r="J795"/>
  <c r="J790"/>
  <c r="BK780"/>
  <c r="J759"/>
  <c r="J754"/>
  <c r="J713"/>
  <c r="J696"/>
  <c r="J691"/>
  <c r="BK658"/>
  <c r="J564"/>
  <c r="BK547"/>
  <c r="BK506"/>
  <c r="BK501"/>
  <c r="J477"/>
  <c r="J422"/>
  <c r="BK393"/>
  <c r="J368"/>
  <c r="J329"/>
  <c r="J287"/>
  <c r="BK241"/>
  <c r="BK197"/>
  <c r="BK187"/>
  <c r="J1011"/>
  <c r="BK1006"/>
  <c r="BK994"/>
  <c r="BK975"/>
  <c r="J933"/>
  <c r="J913"/>
  <c r="BK901"/>
  <c r="J878"/>
  <c r="BK874"/>
  <c r="J848"/>
  <c r="J835"/>
  <c r="BK770"/>
  <c r="J765"/>
  <c r="BK759"/>
  <c r="BK754"/>
  <c r="BK737"/>
  <c r="BK663"/>
  <c r="J658"/>
  <c r="J642"/>
  <c r="BK637"/>
  <c r="J632"/>
  <c r="BK626"/>
  <c r="BK603"/>
  <c r="BK592"/>
  <c r="BK586"/>
  <c r="J570"/>
  <c r="BK564"/>
  <c r="BK559"/>
  <c r="J557"/>
  <c r="J522"/>
  <c r="BK517"/>
  <c r="J438"/>
  <c r="BK415"/>
  <c r="J380"/>
  <c r="BK356"/>
  <c r="BK343"/>
  <c r="BK329"/>
  <c r="J315"/>
  <c r="BK287"/>
  <c r="J275"/>
  <c r="BK257"/>
  <c r="BK231"/>
  <c r="J197"/>
  <c r="BK172"/>
  <c r="BK157"/>
  <c r="BK152"/>
  <c r="J147"/>
  <c r="J1017"/>
  <c r="J980"/>
  <c r="J963"/>
  <c r="BK913"/>
  <c r="BK878"/>
  <c r="BK858"/>
  <c r="J852"/>
  <c r="BK848"/>
  <c r="BK824"/>
  <c r="BK805"/>
  <c r="J800"/>
  <c r="BK795"/>
  <c r="J780"/>
  <c r="J749"/>
  <c r="J668"/>
  <c r="BK653"/>
  <c r="J614"/>
  <c r="BK557"/>
  <c r="J547"/>
  <c r="J511"/>
  <c r="BK496"/>
  <c r="J490"/>
  <c r="BK466"/>
  <c r="BK453"/>
  <c r="BK434"/>
  <c r="J404"/>
  <c r="BK380"/>
  <c r="BK368"/>
  <c r="J336"/>
  <c r="BK322"/>
  <c r="BK294"/>
  <c r="J269"/>
  <c r="BK251"/>
  <c r="J241"/>
  <c r="BK182"/>
  <c r="J167"/>
  <c r="BK162"/>
  <c r="BK142"/>
  <c i="1" r="AS94"/>
  <c i="2" r="J1021"/>
  <c r="BK1017"/>
  <c r="BK987"/>
  <c r="BK980"/>
  <c r="BK963"/>
  <c r="J937"/>
  <c r="BK929"/>
  <c r="J924"/>
  <c r="BK907"/>
  <c r="J889"/>
  <c r="J842"/>
  <c r="BK814"/>
  <c r="J770"/>
  <c r="BK743"/>
  <c r="BK731"/>
  <c r="BK701"/>
  <c r="BK678"/>
  <c r="J648"/>
  <c r="BK619"/>
  <c r="BK614"/>
  <c r="J580"/>
  <c r="BK570"/>
  <c r="J537"/>
  <c r="J532"/>
  <c r="J461"/>
  <c r="J434"/>
  <c r="J410"/>
  <c r="BK315"/>
  <c r="BK263"/>
  <c r="BK246"/>
  <c r="J226"/>
  <c r="J221"/>
  <c r="BK192"/>
  <c r="J182"/>
  <c r="BK167"/>
  <c r="J152"/>
  <c r="J137"/>
  <c r="BK1024"/>
  <c r="J994"/>
  <c r="J987"/>
  <c r="J949"/>
  <c r="BK943"/>
  <c r="J919"/>
  <c r="BK884"/>
  <c r="J869"/>
  <c r="BK863"/>
  <c r="BK852"/>
  <c r="BK749"/>
  <c r="BK713"/>
  <c r="J701"/>
  <c r="J663"/>
  <c r="BK648"/>
  <c r="BK608"/>
  <c r="BK575"/>
  <c r="J527"/>
  <c r="J506"/>
  <c r="J496"/>
  <c r="BK490"/>
  <c r="BK482"/>
  <c r="BK457"/>
  <c r="J453"/>
  <c r="BK447"/>
  <c r="BK428"/>
  <c r="BK404"/>
  <c r="J362"/>
  <c r="BK336"/>
  <c r="J322"/>
  <c r="J294"/>
  <c r="J257"/>
  <c r="J215"/>
  <c r="J205"/>
  <c r="BK177"/>
  <c r="J1014"/>
  <c r="J1006"/>
  <c r="BK1001"/>
  <c r="J975"/>
  <c r="J956"/>
  <c r="BK933"/>
  <c r="J901"/>
  <c r="BK889"/>
  <c r="J884"/>
  <c r="BK869"/>
  <c r="BK842"/>
  <c r="BK829"/>
  <c r="J820"/>
  <c r="BK809"/>
  <c r="J785"/>
  <c r="BK775"/>
  <c r="J737"/>
  <c r="J722"/>
  <c r="J706"/>
  <c r="J678"/>
  <c r="J592"/>
  <c r="J575"/>
  <c r="BK522"/>
  <c r="J517"/>
  <c r="BK511"/>
  <c r="BK477"/>
  <c r="BK461"/>
  <c r="J457"/>
  <c r="J415"/>
  <c r="J399"/>
  <c r="J388"/>
  <c r="J374"/>
  <c r="BK362"/>
  <c r="J343"/>
  <c r="BK302"/>
  <c r="BK275"/>
  <c r="BK221"/>
  <c r="J210"/>
  <c r="BK205"/>
  <c r="J172"/>
  <c r="J157"/>
  <c r="BK137"/>
  <c r="BK1031"/>
  <c r="J1031"/>
  <c r="J1028"/>
  <c r="BK1021"/>
  <c r="BK1011"/>
  <c r="J1001"/>
  <c r="BK969"/>
  <c r="BK956"/>
  <c r="J943"/>
  <c r="BK924"/>
  <c r="BK919"/>
  <c r="BK895"/>
  <c r="J809"/>
  <c r="BK790"/>
  <c r="BK785"/>
  <c r="BK765"/>
  <c r="J731"/>
  <c r="J683"/>
  <c r="J673"/>
  <c r="BK668"/>
  <c r="BK642"/>
  <c r="J637"/>
  <c r="J626"/>
  <c r="J619"/>
  <c r="J608"/>
  <c r="J597"/>
  <c r="J586"/>
  <c r="BK580"/>
  <c r="J552"/>
  <c r="BK542"/>
  <c r="BK532"/>
  <c r="BK527"/>
  <c r="J482"/>
  <c r="J471"/>
  <c r="J447"/>
  <c r="J442"/>
  <c r="BK438"/>
  <c r="BK422"/>
  <c r="BK388"/>
  <c r="BK374"/>
  <c r="J356"/>
  <c r="J302"/>
  <c r="J281"/>
  <c r="J251"/>
  <c r="J236"/>
  <c r="J187"/>
  <c r="J177"/>
  <c r="J162"/>
  <c r="J907"/>
  <c r="J874"/>
  <c r="J863"/>
  <c r="J858"/>
  <c r="J829"/>
  <c r="J775"/>
  <c r="J743"/>
  <c r="BK722"/>
  <c r="BK706"/>
  <c r="BK696"/>
  <c r="BK691"/>
  <c r="BK683"/>
  <c r="BK673"/>
  <c r="J653"/>
  <c r="BK632"/>
  <c r="J603"/>
  <c r="BK597"/>
  <c r="J559"/>
  <c r="BK552"/>
  <c r="J542"/>
  <c r="BK537"/>
  <c r="J501"/>
  <c r="BK471"/>
  <c r="J466"/>
  <c r="BK442"/>
  <c r="J428"/>
  <c r="BK410"/>
  <c r="BK399"/>
  <c r="J393"/>
  <c r="BK281"/>
  <c r="BK269"/>
  <c r="J263"/>
  <c r="J246"/>
  <c r="BK236"/>
  <c r="J231"/>
  <c r="BK226"/>
  <c r="BK215"/>
  <c r="BK210"/>
  <c r="J192"/>
  <c r="BK147"/>
  <c r="J142"/>
  <c l="1" r="P136"/>
  <c r="T452"/>
  <c r="T476"/>
  <c r="R602"/>
  <c r="R136"/>
  <c r="P398"/>
  <c r="BK433"/>
  <c r="J433"/>
  <c r="J100"/>
  <c r="T433"/>
  <c r="P452"/>
  <c r="R476"/>
  <c r="BK136"/>
  <c r="J136"/>
  <c r="J98"/>
  <c r="BK398"/>
  <c r="J398"/>
  <c r="J99"/>
  <c r="R398"/>
  <c r="P433"/>
  <c r="BK452"/>
  <c r="J452"/>
  <c r="J101"/>
  <c r="BK476"/>
  <c r="J476"/>
  <c r="J102"/>
  <c r="T847"/>
  <c r="T136"/>
  <c r="T398"/>
  <c r="R433"/>
  <c r="R452"/>
  <c r="P476"/>
  <c r="BK602"/>
  <c r="J602"/>
  <c r="J103"/>
  <c r="P602"/>
  <c r="T602"/>
  <c r="BK834"/>
  <c r="J834"/>
  <c r="J107"/>
  <c r="P834"/>
  <c r="P822"/>
  <c r="R834"/>
  <c r="R822"/>
  <c r="T834"/>
  <c r="T822"/>
  <c r="BK847"/>
  <c r="J847"/>
  <c r="J108"/>
  <c r="P847"/>
  <c r="R847"/>
  <c r="BK888"/>
  <c r="J888"/>
  <c r="J110"/>
  <c r="P888"/>
  <c r="P887"/>
  <c r="R888"/>
  <c r="R887"/>
  <c r="T888"/>
  <c r="T887"/>
  <c r="BK1010"/>
  <c r="J1010"/>
  <c r="J112"/>
  <c r="P1010"/>
  <c r="R1010"/>
  <c r="T1010"/>
  <c r="BK1020"/>
  <c r="J1020"/>
  <c r="J113"/>
  <c r="P1020"/>
  <c r="R1020"/>
  <c r="T1020"/>
  <c r="BK1027"/>
  <c r="J1027"/>
  <c r="J114"/>
  <c r="P1027"/>
  <c r="R1027"/>
  <c r="T1027"/>
  <c r="BE205"/>
  <c r="BE388"/>
  <c r="BE404"/>
  <c r="BE466"/>
  <c r="BE490"/>
  <c r="BE511"/>
  <c r="BE517"/>
  <c r="BE619"/>
  <c r="BE626"/>
  <c r="BE731"/>
  <c r="BE754"/>
  <c r="BE780"/>
  <c r="BE809"/>
  <c r="BE192"/>
  <c r="BE221"/>
  <c r="BE241"/>
  <c r="BE257"/>
  <c r="BE315"/>
  <c r="BE343"/>
  <c r="BE380"/>
  <c r="BE501"/>
  <c r="BE564"/>
  <c r="BE706"/>
  <c r="BE713"/>
  <c r="BE743"/>
  <c r="BE795"/>
  <c r="BE829"/>
  <c r="BE848"/>
  <c r="BE874"/>
  <c r="BE907"/>
  <c r="BE913"/>
  <c r="BE937"/>
  <c r="BE987"/>
  <c r="BE994"/>
  <c r="BE1024"/>
  <c r="BE1028"/>
  <c r="BE1031"/>
  <c r="BE197"/>
  <c r="BE263"/>
  <c r="BE281"/>
  <c r="BE287"/>
  <c r="BE294"/>
  <c r="BE322"/>
  <c r="BE393"/>
  <c r="BE434"/>
  <c r="BE438"/>
  <c r="BE542"/>
  <c r="BE547"/>
  <c r="BE570"/>
  <c r="BE580"/>
  <c r="BE648"/>
  <c r="BE653"/>
  <c r="BE749"/>
  <c r="BE800"/>
  <c r="BE852"/>
  <c r="BE924"/>
  <c r="BE929"/>
  <c r="BE949"/>
  <c r="BE1017"/>
  <c r="BE1021"/>
  <c r="F92"/>
  <c r="BE147"/>
  <c r="BE152"/>
  <c r="BE172"/>
  <c r="BE187"/>
  <c r="BE236"/>
  <c r="BE356"/>
  <c r="BE415"/>
  <c r="BE527"/>
  <c r="BE552"/>
  <c r="BE683"/>
  <c r="BE691"/>
  <c r="BE759"/>
  <c r="BE820"/>
  <c r="BE858"/>
  <c r="BE1001"/>
  <c r="BE1014"/>
  <c r="BE162"/>
  <c r="BE177"/>
  <c r="BE453"/>
  <c r="BE482"/>
  <c r="BE559"/>
  <c r="BE597"/>
  <c r="BE663"/>
  <c r="BE668"/>
  <c r="BE696"/>
  <c r="BE765"/>
  <c r="BE785"/>
  <c r="BE805"/>
  <c r="BE824"/>
  <c r="BE878"/>
  <c r="BE884"/>
  <c r="BE943"/>
  <c r="BE956"/>
  <c r="E124"/>
  <c r="BE137"/>
  <c r="BE275"/>
  <c r="BE302"/>
  <c r="BE329"/>
  <c r="BE362"/>
  <c r="BE374"/>
  <c r="BE428"/>
  <c r="BE447"/>
  <c r="BE522"/>
  <c r="BE532"/>
  <c r="BE537"/>
  <c r="BE603"/>
  <c r="BE637"/>
  <c r="BE658"/>
  <c r="BE678"/>
  <c r="BE737"/>
  <c r="BE835"/>
  <c r="BE869"/>
  <c r="BE889"/>
  <c r="BE895"/>
  <c r="BE933"/>
  <c r="J89"/>
  <c r="BE182"/>
  <c r="BE210"/>
  <c r="BE226"/>
  <c r="BE246"/>
  <c r="BE336"/>
  <c r="BE368"/>
  <c r="BE399"/>
  <c r="BE422"/>
  <c r="BE457"/>
  <c r="BE461"/>
  <c r="BE477"/>
  <c r="BE496"/>
  <c r="BE506"/>
  <c r="BE614"/>
  <c r="BE701"/>
  <c r="BE722"/>
  <c r="BE775"/>
  <c r="BE790"/>
  <c r="BE814"/>
  <c r="BE842"/>
  <c r="BE863"/>
  <c r="BE969"/>
  <c r="BE142"/>
  <c r="BE157"/>
  <c r="BE167"/>
  <c r="BE215"/>
  <c r="BE231"/>
  <c r="BE251"/>
  <c r="BE269"/>
  <c r="BE410"/>
  <c r="BE442"/>
  <c r="BE471"/>
  <c r="BE557"/>
  <c r="BE575"/>
  <c r="BE586"/>
  <c r="BE592"/>
  <c r="BE608"/>
  <c r="BE632"/>
  <c r="BE642"/>
  <c r="BE673"/>
  <c r="BE770"/>
  <c r="BE901"/>
  <c r="BE919"/>
  <c r="BE963"/>
  <c r="BE975"/>
  <c r="BE980"/>
  <c r="BE1006"/>
  <c r="BE1011"/>
  <c r="BK819"/>
  <c r="J819"/>
  <c r="J104"/>
  <c r="BK823"/>
  <c r="J823"/>
  <c r="J106"/>
  <c r="F35"/>
  <c i="1" r="BB95"/>
  <c r="BB94"/>
  <c r="W31"/>
  <c i="2" r="F36"/>
  <c i="1" r="BC95"/>
  <c r="BC94"/>
  <c r="W32"/>
  <c i="2" r="F37"/>
  <c i="1" r="BD95"/>
  <c r="BD94"/>
  <c r="W33"/>
  <c i="2" r="J34"/>
  <c i="1" r="AW95"/>
  <c i="2" r="F34"/>
  <c i="1" r="BA95"/>
  <c r="BA94"/>
  <c r="AW94"/>
  <c r="AK30"/>
  <c i="2" l="1" r="T1009"/>
  <c r="P1009"/>
  <c r="R135"/>
  <c r="T135"/>
  <c r="T134"/>
  <c r="R1009"/>
  <c r="P135"/>
  <c r="P134"/>
  <c i="1" r="AU95"/>
  <c i="2" r="BK135"/>
  <c r="J135"/>
  <c r="J97"/>
  <c r="BK887"/>
  <c r="J887"/>
  <c r="J109"/>
  <c r="BK822"/>
  <c r="J822"/>
  <c r="J105"/>
  <c r="BK1009"/>
  <c r="J1009"/>
  <c r="J111"/>
  <c i="1" r="AU94"/>
  <c r="AX94"/>
  <c r="AY94"/>
  <c i="2" r="J33"/>
  <c i="1" r="AV95"/>
  <c r="AT95"/>
  <c r="W30"/>
  <c i="2" r="F33"/>
  <c i="1" r="AZ95"/>
  <c r="AZ94"/>
  <c r="AV94"/>
  <c r="AK29"/>
  <c i="2" l="1" r="R134"/>
  <c r="BK134"/>
  <c r="J134"/>
  <c r="J96"/>
  <c i="1" r="AT94"/>
  <c r="W29"/>
  <c i="2" l="1" r="J30"/>
  <c i="1" r="AG95"/>
  <c r="AN95"/>
  <c i="2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<sst xmlns="http://schemas.openxmlformats.org/spreadsheetml/2006/main">
  <si>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</si>
  <si>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</si>
  <si>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</si>
  <si>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</si>
  <si>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</si>
  <si>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{0a979d27-289c-4e54-9467-bbda4cbf3edb}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</si>
  <si>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</si>
  <si>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</si>
  <si>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</si>
  <si>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</si>
  <si>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</si>
  <si>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</si>
  <si>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</si>
  <si>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</si>
  <si>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18067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</si>
  <si>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</si>
  <si>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</si>
  <si>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Přestupní terminál Citadela, Litvínov</t>
  </si>
  <si>
    <t>KSO:</t>
  </si>
  <si>
    <t>CC-CZ:</t>
  </si>
  <si>
    <t>Místo:</t>
  </si>
  <si>
    <t>Litvínov</t>
  </si>
  <si>
    <t>Datum:</t>
  </si>
  <si>
    <t>3. 3. 2020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</si>
  <si>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</si>
  <si>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</si>
  <si>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</si>
  <si>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</si>
  <si>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</si>
  <si>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</si>
  <si>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</si>
  <si>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</si>
  <si>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</si>
  <si>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</si>
  <si>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</si>
  <si>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</si>
  <si>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</si>
  <si>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</si>
  <si>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</si>
  <si>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</si>
  <si>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</si>
  <si>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</si>
  <si>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</si>
  <si>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</si>
  <si>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</si>
  <si>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</si>
  <si>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</si>
  <si>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</si>
  <si>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</si>
  <si>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</si>
  <si>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</si>
  <si>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</si>
  <si>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</si>
  <si>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</si>
  <si>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</si>
  <si>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</si>
  <si>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</si>
  <si>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</si>
  <si>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</si>
  <si>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</si>
  <si>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</si>
  <si>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</si>
  <si>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</si>
  <si>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</si>
  <si>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</si>
  <si>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</si>
  <si>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</si>
  <si>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</si>
  <si>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</si>
  <si>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</si>
  <si>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</si>
  <si>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</si>
  <si>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</si>
  <si>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</si>
  <si>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</si>
  <si>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</si>
  <si>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</si>
  <si>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</si>
  <si>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</si>
  <si>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</si>
  <si>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</si>
  <si>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</si>
  <si>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</si>
  <si>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SO.01 - Komunikace a zpevněné plochy</t>
  </si>
  <si>
    <t>STA</t>
  </si>
  <si>
    <t>1</t>
  </si>
  <si>
    <t>{82d4de26-3ffd-4f1a-ae27-05138274c740}</t>
  </si>
  <si>
    <t>2</t>
  </si>
  <si>
    <t>KRYCÍ LIST SOUPISU PRACÍ</t>
  </si>
  <si>
    <t>Objekt:</t>
  </si>
  <si>
    <t>18067 - SO.01 - Komunikace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</si>
  <si>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</si>
  <si>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</si>
  <si>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</si>
  <si>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</si>
  <si>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</si>
  <si>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</si>
  <si>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</si>
  <si>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</si>
  <si>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</si>
  <si>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</si>
  <si>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</si>
  <si>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</si>
  <si>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</si>
  <si>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</si>
  <si>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</si>
  <si>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</si>
  <si>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</si>
  <si>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</si>
  <si>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</si>
  <si>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</si>
  <si>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</si>
  <si>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</si>
  <si>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</si>
  <si>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</si>
  <si>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</si>
  <si>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</si>
  <si>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</si>
  <si>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</si>
  <si>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</si>
  <si>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</si>
  <si>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</si>
  <si>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</si>
  <si>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</si>
  <si>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</si>
  <si>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</si>
  <si>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</si>
  <si>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</si>
  <si>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</si>
  <si>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</si>
  <si>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</si>
  <si>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</si>
  <si>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112101121</t>
  </si>
  <si>
    <t>Odstranění stromů jehličnatých průměru kmene do 300 mm</t>
  </si>
  <si>
    <t>kus</t>
  </si>
  <si>
    <t>CS ÚRS 2020 01</t>
  </si>
  <si>
    <t>4</t>
  </si>
  <si>
    <t>-1911359667</t>
  </si>
  <si>
    <t>PP</t>
  </si>
  <si>
    <t>Odstranění stromů s odřezáním kmene a s odvětvením jehličnatých bez odkornění, průměru kmene přes 100 do 300 mm</t>
  </si>
  <si>
    <t>VV</t>
  </si>
  <si>
    <t>Výkres C.4.B</t>
  </si>
  <si>
    <t>5</t>
  </si>
  <si>
    <t>Součet</t>
  </si>
  <si>
    <t>112101122</t>
  </si>
  <si>
    <t>Odstranění stromů jehličnatých průměru kmene do 500 mm</t>
  </si>
  <si>
    <t>485312510</t>
  </si>
  <si>
    <t>Odstranění stromů s odřezáním kmene a s odvětvením jehličnatých bez odkornění, průměru kmene přes 300 do 500 mm</t>
  </si>
  <si>
    <t>3</t>
  </si>
  <si>
    <t>112251101</t>
  </si>
  <si>
    <t>Odstranění pařezů D do 300 mm</t>
  </si>
  <si>
    <t>-499594018</t>
  </si>
  <si>
    <t>Odstranění pařezů strojně s jejich vykopáním, vytrháním nebo odstřelením průměru přes 100 do 300 mm</t>
  </si>
  <si>
    <t>112251102</t>
  </si>
  <si>
    <t>Odstranění pařezů D do 500 mm</t>
  </si>
  <si>
    <t>1555304814</t>
  </si>
  <si>
    <t>Odstranění pařezů strojně s jejich vykopáním, vytrháním nebo odstřelením průměru přes 300 do 500 mm</t>
  </si>
  <si>
    <t>113106122</t>
  </si>
  <si>
    <t>Rozebrání dlažeb z kamenných dlaždic komunikací pro pěší ručně</t>
  </si>
  <si>
    <t>m2</t>
  </si>
  <si>
    <t>1876398469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</si>
  <si>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</si>
  <si>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"Žula" 4,4</t>
  </si>
  <si>
    <t>6</t>
  </si>
  <si>
    <t>113106123</t>
  </si>
  <si>
    <t>Rozebrání dlažeb ze zámkových dlaždic komunikací pro pěší ručně</t>
  </si>
  <si>
    <t>-1543481033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</si>
  <si>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</si>
  <si>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654,4</t>
  </si>
  <si>
    <t>7</t>
  </si>
  <si>
    <t>113106144</t>
  </si>
  <si>
    <t>Rozebrání dlažeb ze zámkových dlaždic komunikací pro pěší strojně pl přes 50 m2</t>
  </si>
  <si>
    <t>631563688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</si>
  <si>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</si>
  <si>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681,6+2+13,8+103,8+24,5+88,8</t>
  </si>
  <si>
    <t>8</t>
  </si>
  <si>
    <t>113107162</t>
  </si>
  <si>
    <t>Odstranění podkladu z kameniva drceného tl 200 mm strojně pl přes 50 do 200 m2</t>
  </si>
  <si>
    <t>1653269337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</si>
  <si>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</si>
  <si>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"Chodníky cca 15 cm" 681,6+2+13,8+103,8+24,5+88,8+654,4</t>
  </si>
  <si>
    <t>9</t>
  </si>
  <si>
    <t>113107163</t>
  </si>
  <si>
    <t>Odstranění podkladu z kameniva drceného tl 300 mm strojně pl přes 50 do 200 m2</t>
  </si>
  <si>
    <t>1559462115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</si>
  <si>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</si>
  <si>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"Komunikace cca 30 cm"324,1+7+193,8+66,7+40+29,6+23,1</t>
  </si>
  <si>
    <t>10</t>
  </si>
  <si>
    <t>113107183</t>
  </si>
  <si>
    <t>Odstranění podkladu živičného tl 150 mm strojně pl přes 50 do 200 m2</t>
  </si>
  <si>
    <t>1761229805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</si>
  <si>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</si>
  <si>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324,1+7+193,8+66,7+40+29,6+23,1</t>
  </si>
  <si>
    <t>11</t>
  </si>
  <si>
    <t>113201111</t>
  </si>
  <si>
    <t>Vytrhání obrub chodníkových ležatých</t>
  </si>
  <si>
    <t>m</t>
  </si>
  <si>
    <t>-717537003</t>
  </si>
  <si>
    <t xml:space="preserve">Vytrhání obrub  s vybouráním lože, s přemístěním hmot na skládku na vzdálenost do 3 m nebo s naložením na dopravní prostředek chodníkových ležatých</t>
  </si>
  <si>
    <t>53,1+33,7+7,5+55,4</t>
  </si>
  <si>
    <t>12</t>
  </si>
  <si>
    <t>113201112</t>
  </si>
  <si>
    <t>Vytrhání obrub silničních ležatých</t>
  </si>
  <si>
    <t>1959028697</t>
  </si>
  <si>
    <t xml:space="preserve">Vytrhání obrub  s vybouráním lože, s přemístěním hmot na skládku na vzdálenost do 3 m nebo s naložením na dopravní prostředek silničních ležatých</t>
  </si>
  <si>
    <t>5,1+120+4,5+6,5+7+73,1+10,2+3,5+50,9+89,3+2,5+14,8</t>
  </si>
  <si>
    <t>13</t>
  </si>
  <si>
    <t>122251101</t>
  </si>
  <si>
    <t>Odkopávky a prokopávky nezapažené v hornině třídy těžitelnosti I, skupiny 3 objem do 20 m3 strojně</t>
  </si>
  <si>
    <t>m3</t>
  </si>
  <si>
    <t>1131130133</t>
  </si>
  <si>
    <t>Odkopávky a prokopávky nezapažené strojně v hornině třídy těžitelnosti I skupiny 3 do 20 m3</t>
  </si>
  <si>
    <t>"Chodníky" (47,65+26,1)*0,25*1,05</t>
  </si>
  <si>
    <t>"Komunikace" 10,4*0,42*1,05</t>
  </si>
  <si>
    <t>"Zastávky" (100+93)*0,3*1,05</t>
  </si>
  <si>
    <t>"Odstraněný zelený ostrůvek" (10+18)*1,25*1,05</t>
  </si>
  <si>
    <t>14</t>
  </si>
  <si>
    <t>131113101</t>
  </si>
  <si>
    <t>Hloubení jam v soudržných horninách třídy těžitelnosti I, skupiny 1 a 2 ručně</t>
  </si>
  <si>
    <t>1493696216</t>
  </si>
  <si>
    <t>Hloubení jam ručně zapažených i nezapažených s urovnáním dna do předepsaného profilu a spádu v hornině třídy těžitelnosti I skupiny 1 a 2 soudržných</t>
  </si>
  <si>
    <t>"Patky zábradlí" 2*0,3*0,3*0,5+3*0,3*0,3*0,5</t>
  </si>
  <si>
    <t>"Patky zastávky BUS" 6*0,5*0,5*0,5</t>
  </si>
  <si>
    <t>131251100</t>
  </si>
  <si>
    <t>Hloubení jam nezapažených v hornině třídy těžitelnosti I, skupiny 3 objem do 20 m3 strojně</t>
  </si>
  <si>
    <t>1576108413</t>
  </si>
  <si>
    <t>Hloubení nezapažených jam a zářezů strojně s urovnáním dna do předepsaného profilu a spádu v hornině třídy těžitelnosti I skupiny 3 do 20 m3</t>
  </si>
  <si>
    <t>Výkres D.1.2.7</t>
  </si>
  <si>
    <t>"Přesun sloupu pro troleje" 1,8*1,1*1,1</t>
  </si>
  <si>
    <t>16</t>
  </si>
  <si>
    <t>132251101</t>
  </si>
  <si>
    <t xml:space="preserve">Hloubení rýh nezapažených  š do 800 mm v hornině třídy těžitelnosti I, skupiny 3 objem do 20 m3 strojně</t>
  </si>
  <si>
    <t>1028288944</t>
  </si>
  <si>
    <t>Hloubení nezapažených rýh šířky do 800 mm strojně s urovnáním dna do předepsaného profilu a spádu v hornině třídy těžitelnosti I skupiny 3 do 20 m3</t>
  </si>
  <si>
    <t>Výkres D.1.4..2.A</t>
  </si>
  <si>
    <t>"Kabel VO" (8,5+2+3,5+3,5+2,5+8,5+6,5+1+4,6)*0,8*0,4</t>
  </si>
  <si>
    <t>"Kabel zastávky BUS" (18+5)*0,8*0,4</t>
  </si>
  <si>
    <t>17</t>
  </si>
  <si>
    <t>162201405</t>
  </si>
  <si>
    <t>Vodorovné přemístění větví stromů jehličnatých do 1 km D kmene do 300 mm</t>
  </si>
  <si>
    <t>1126408259</t>
  </si>
  <si>
    <t>Vodorovné přemístění větví, kmenů nebo pařezů s naložením, složením a dopravou do 1000 m větví stromů jehličnatých, průměru kmene přes 100 do 300 mm</t>
  </si>
  <si>
    <t>18</t>
  </si>
  <si>
    <t>162201406</t>
  </si>
  <si>
    <t>Vodorovné přemístění větví stromů jehličnatých do 1 km D kmene do 500 mm</t>
  </si>
  <si>
    <t>1364113108</t>
  </si>
  <si>
    <t>Vodorovné přemístění větví, kmenů nebo pařezů s naložením, složením a dopravou do 1000 m větví stromů jehličnatých, průměru kmene přes 300 do 500 mm</t>
  </si>
  <si>
    <t>19</t>
  </si>
  <si>
    <t>162201415</t>
  </si>
  <si>
    <t>Vodorovné přemístění kmenů stromů jehličnatých do 1 km D kmene do 300 mm</t>
  </si>
  <si>
    <t>-731897530</t>
  </si>
  <si>
    <t>Vodorovné přemístění větví, kmenů nebo pařezů s naložením, složením a dopravou do 1000 m kmenů stromů jehličnatých, průměru přes 100 do 300 mm</t>
  </si>
  <si>
    <t>20</t>
  </si>
  <si>
    <t>162201416</t>
  </si>
  <si>
    <t>Vodorovné přemístění kmenů stromů jehličnatých do 1 km D kmene do 500 mm</t>
  </si>
  <si>
    <t>594451132</t>
  </si>
  <si>
    <t>Vodorovné přemístění větví, kmenů nebo pařezů s naložením, složením a dopravou do 1000 m kmenů stromů jehličnatých, průměru přes 300 do 500 mm</t>
  </si>
  <si>
    <t>162201421</t>
  </si>
  <si>
    <t>Vodorovné přemístění pařezů do 1 km D do 300 mm</t>
  </si>
  <si>
    <t>612462555</t>
  </si>
  <si>
    <t>Vodorovné přemístění větví, kmenů nebo pařezů s naložením, složením a dopravou do 1000 m pařezů kmenů, průměru přes 100 do 300 mm</t>
  </si>
  <si>
    <t>22</t>
  </si>
  <si>
    <t>162201422</t>
  </si>
  <si>
    <t>Vodorovné přemístění pařezů do 1 km D do 500 mm</t>
  </si>
  <si>
    <t>-783936239</t>
  </si>
  <si>
    <t>Vodorovné přemístění větví, kmenů nebo pařezů s naložením, složením a dopravou do 1000 m pařezů kmenů, průměru přes 300 do 500 mm</t>
  </si>
  <si>
    <t>23</t>
  </si>
  <si>
    <t>162301941</t>
  </si>
  <si>
    <t>Příplatek k vodorovnému přemístění větví stromů jehličnatých D kmene do 300 mm ZKD 1 km</t>
  </si>
  <si>
    <t>-1352332837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</si>
  <si>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</si>
  <si>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5*9 'Přepočtené koeficientem množství</t>
  </si>
  <si>
    <t>24</t>
  </si>
  <si>
    <t>162301942</t>
  </si>
  <si>
    <t>Příplatek k vodorovnému přemístění větví stromů jehličnatých D kmene do 500 mm ZKD 1 km</t>
  </si>
  <si>
    <t>679520788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</si>
  <si>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</si>
  <si>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1*9 'Přepočtené koeficientem množství</t>
  </si>
  <si>
    <t>25</t>
  </si>
  <si>
    <t>162301961</t>
  </si>
  <si>
    <t>Příplatek k vodorovnému přemístění kmenů stromů jehličnatých D kmene do 300 mm ZKD 1 km</t>
  </si>
  <si>
    <t>2089129294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</si>
  <si>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</si>
  <si>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26</t>
  </si>
  <si>
    <t>162301962</t>
  </si>
  <si>
    <t>Příplatek k vodorovnému přemístění kmenů stromů jehličnatých D kmene do 500 mm ZKD 1 km</t>
  </si>
  <si>
    <t>986334666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</si>
  <si>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</si>
  <si>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27</t>
  </si>
  <si>
    <t>162301971</t>
  </si>
  <si>
    <t>Příplatek k vodorovnému přemístění pařezů D 300 mm ZKD 1 km</t>
  </si>
  <si>
    <t>-68984690</t>
  </si>
  <si>
    <t>Vodorovné přemístění větví, kmenů nebo pařezů s naložením, složením a dopravou Příplatek k cenám za každých dalších i započatých 1000 m přes 1000 m pařezů kmenů, průměru přes 100 do 300 mm</t>
  </si>
  <si>
    <t>28</t>
  </si>
  <si>
    <t>162301972</t>
  </si>
  <si>
    <t>Příplatek k vodorovnému přemístění pařezů D 500 mm ZKD 1 km</t>
  </si>
  <si>
    <t>61801365</t>
  </si>
  <si>
    <t>Vodorovné přemístění větví, kmenů nebo pařezů s naložením, složením a dopravou Příplatek k cenám za každých dalších i započatých 1000 m přes 1000 m pařezů kmenů, průměru přes 300 do 500 mm</t>
  </si>
  <si>
    <t>29</t>
  </si>
  <si>
    <t>162706111</t>
  </si>
  <si>
    <t>Vodorovné přemístění do 6000 m bez naložení výkopku ze zemin schopných zúrodnění</t>
  </si>
  <si>
    <t>-1202226097</t>
  </si>
  <si>
    <t xml:space="preserve">Vodorovné přemístění výkopku bez naložení, avšak se složením  zemin schopných zúrodnění, na vzdálenost přes 5000 do 6000 m</t>
  </si>
  <si>
    <t>Úprava zeleně v okolí stavby 15 cm ornice</t>
  </si>
  <si>
    <t>(193,4+17,9+5,7+23,5+10,1+153+54,2)*0,15</t>
  </si>
  <si>
    <t>Květináč 20 cm</t>
  </si>
  <si>
    <t>45*0,2</t>
  </si>
  <si>
    <t>30</t>
  </si>
  <si>
    <t>162706119</t>
  </si>
  <si>
    <t>Příplatek pro vodorovné přemístění bez naložení výkopku ze zemin schopných zúrodnění ZKD 1000 m</t>
  </si>
  <si>
    <t>-529559334</t>
  </si>
  <si>
    <t xml:space="preserve">Vodorovné přemístění výkopku bez naložení, avšak se složením  zemin schopných zúrodnění, na vzdálenost Příplatek k ceně za každých dalších i započatých 1000 m</t>
  </si>
  <si>
    <t>77,67*4 'Přepočtené koeficientem množství</t>
  </si>
  <si>
    <t>31</t>
  </si>
  <si>
    <t>162751117</t>
  </si>
  <si>
    <t>Vodorovné přemístění do 10000 m výkopku/sypaniny z horniny třídy těžitelnosti I, skupiny 1 až 3</t>
  </si>
  <si>
    <t>677052263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</si>
  <si>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</si>
  <si>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"BUS" (18+5)*0,8*0,4</t>
  </si>
  <si>
    <t>32</t>
  </si>
  <si>
    <t>M</t>
  </si>
  <si>
    <t>10364101</t>
  </si>
  <si>
    <t xml:space="preserve">zemina pro terénní úpravy -  ornice</t>
  </si>
  <si>
    <t>t</t>
  </si>
  <si>
    <t>774615852</t>
  </si>
  <si>
    <t>(193,4+17,9+5,7+23,5+10,1+153+54,2)*0,15*1,8</t>
  </si>
  <si>
    <t>45*0,2*1,8</t>
  </si>
  <si>
    <t>33</t>
  </si>
  <si>
    <t>180405111</t>
  </si>
  <si>
    <t>Založení trávníku ve vegetačních prefabrikátech výsevem semene v rovině a ve svahu do 1:5</t>
  </si>
  <si>
    <t>-668716433</t>
  </si>
  <si>
    <t>Založení trávníků ve vegetačních dlaždicích nebo prefabrikátech výsevem semene v rovině nebo na svahu do 1:5</t>
  </si>
  <si>
    <t>193,4+17,9+5,7+23,5+10,1+153+54,2</t>
  </si>
  <si>
    <t>45</t>
  </si>
  <si>
    <t>34</t>
  </si>
  <si>
    <t>00572410</t>
  </si>
  <si>
    <t>osivo směs travní parková</t>
  </si>
  <si>
    <t>kg</t>
  </si>
  <si>
    <t>285880891</t>
  </si>
  <si>
    <t>(193,4+17,9+5,7+23,5+10,1+153+54,2)*0,015</t>
  </si>
  <si>
    <t>45*0,015</t>
  </si>
  <si>
    <t>35</t>
  </si>
  <si>
    <t>181311103</t>
  </si>
  <si>
    <t>Rozprostření ornice tl vrstvy do 200 mm v rovině nebo ve svahu do 1:5 ručně</t>
  </si>
  <si>
    <t>1542535914</t>
  </si>
  <si>
    <t>Rozprostření a urovnání ornice v rovině nebo ve svahu sklonu do 1:5 ručně při souvislé ploše, tl. vrstvy do 200 mm</t>
  </si>
  <si>
    <t>36</t>
  </si>
  <si>
    <t>171201221</t>
  </si>
  <si>
    <t>Poplatek za uložení na skládce (skládkovné) zeminy a kamení kód odpadu 17 05 04</t>
  </si>
  <si>
    <t>114398160</t>
  </si>
  <si>
    <t>Poplatek za uložení stavebního odpadu na skládce (skládkovné) zeminy a kamení zatříděného do Katalogu odpadů pod kódem 17 05 04</t>
  </si>
  <si>
    <t>"Chodníky" (47,65+26,1)*0,25*1,05*1,8</t>
  </si>
  <si>
    <t>"Komunikace" 10,4*0,42*1,05*1,8</t>
  </si>
  <si>
    <t>"Zastávky" (100+93)*0,3*1,05*1,8</t>
  </si>
  <si>
    <t>"Odstraněný zelený ostrůvek" (10+18)*1,25*1,05*1,8</t>
  </si>
  <si>
    <t>"Patky zábradlí" (2*0,3*0,3*0,5+3*0,3*0,3*0,5)*1,8</t>
  </si>
  <si>
    <t>"Přesun sloupu pro troleje" 1,8*1,1*1,1*1,8</t>
  </si>
  <si>
    <t>"Patky zastávky BUS" 6*0,5*0,5*0,5*1,8</t>
  </si>
  <si>
    <t>"Kabel VO" (8,5+2+3,5+3,5+2,5+8,5+6,5+1+4,6)*0,8*0,4*1,8</t>
  </si>
  <si>
    <t>"BUS" (18+5)*0,8*0,4*1,8</t>
  </si>
  <si>
    <t>37</t>
  </si>
  <si>
    <t>174111101</t>
  </si>
  <si>
    <t>Zásyp jam, šachet rýh nebo kolem objektů sypaninou se zhutněním ručně</t>
  </si>
  <si>
    <t>-1622241243</t>
  </si>
  <si>
    <t>Zásyp sypaninou z jakékoliv horniny ručně s uložením výkopku ve vrstvách se zhutněním jam, šachet, rýh nebo kolem objektů v těchto vykopávkách</t>
  </si>
  <si>
    <t>Výkres D.1.4.2.A</t>
  </si>
  <si>
    <t>"Kabel VO zásyp" (8,5+2+3,5+3,5+2,5+8,5+6,5+1+4,6)*0,6*0,4</t>
  </si>
  <si>
    <t>"BUS" (18+5)*0,6*0,4</t>
  </si>
  <si>
    <t>38</t>
  </si>
  <si>
    <t>58337331</t>
  </si>
  <si>
    <t>štěrkopísek frakce 0/22</t>
  </si>
  <si>
    <t>1460411839</t>
  </si>
  <si>
    <t>"Kabel VO zásyp" (8,5+2+3,5+3,5+2,5+8,5+6,5+1+4,6)*0,6*0,4*1,8</t>
  </si>
  <si>
    <t>"BUS" (18+5)*0,6*0,4*1,8</t>
  </si>
  <si>
    <t>39</t>
  </si>
  <si>
    <t>175111101</t>
  </si>
  <si>
    <t>Obsypání potrubí ručně sypaninou bez prohození, uloženou do 3 m</t>
  </si>
  <si>
    <t>959770320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</si>
  <si>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</si>
  <si>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"Kabel VO obsyp" (8,5+2+3,5+3,5+2,5+8,5+6,5+1+4,6)*0,1*0,4</t>
  </si>
  <si>
    <t>"BUS" (18+5)*0,1*0,4</t>
  </si>
  <si>
    <t>40</t>
  </si>
  <si>
    <t>58341334</t>
  </si>
  <si>
    <t>kamenivo drcené drobné frakce 0/2</t>
  </si>
  <si>
    <t>-1741318991</t>
  </si>
  <si>
    <t>"Kabel VO obsyp" (8,5+2+3,5+3,5+2,5+8,5+6,5+1+4,6)*0,1*0,4*1,8</t>
  </si>
  <si>
    <t>"BUS" (18+5)*0,1*0,4*1,8</t>
  </si>
  <si>
    <t>41</t>
  </si>
  <si>
    <t>181152302</t>
  </si>
  <si>
    <t>Úprava pláně pro silnice a dálnice v zářezech se zhutněním</t>
  </si>
  <si>
    <t>1051783928</t>
  </si>
  <si>
    <t>Úprava pláně na stavbách silnic a dálnic strojně v zářezech mimo skalních se zhutněním</t>
  </si>
  <si>
    <t>Výkres C.3, D.1.1.2.A</t>
  </si>
  <si>
    <t>"Chodníky" 609,4+94,6+140,4+613,8</t>
  </si>
  <si>
    <t>"Sjezdy" 21,6+5,6+31,5+18,8</t>
  </si>
  <si>
    <t>"Komunikace, parkoviště" 359,9+87,7+142,6+4,9</t>
  </si>
  <si>
    <t>"Zastávky panel" 39+39</t>
  </si>
  <si>
    <t>42</t>
  </si>
  <si>
    <t>184102111</t>
  </si>
  <si>
    <t>Výsadba dřeviny s balem D do 0,2 m do jamky se zalitím v rovině a svahu do 1:5</t>
  </si>
  <si>
    <t>-481915737</t>
  </si>
  <si>
    <t xml:space="preserve">Výsadba dřeviny s balem do předem vyhloubené jamky se zalitím  v rovině nebo na svahu do 1:5, při průměru balu přes 100 do 200 mm</t>
  </si>
  <si>
    <t>Výsadba kultivaru - květináč</t>
  </si>
  <si>
    <t>43</t>
  </si>
  <si>
    <t>02650399R1</t>
  </si>
  <si>
    <t>Tavolník (dle výběru investora)</t>
  </si>
  <si>
    <t>211230689</t>
  </si>
  <si>
    <t>Zakládání</t>
  </si>
  <si>
    <t>44</t>
  </si>
  <si>
    <t>212752101</t>
  </si>
  <si>
    <t>Trativod z drenážních trubek korugovaných PE-HD SN 4 perforace 360° včetně lože otevřený výkop DN 100 pro liniové stavby</t>
  </si>
  <si>
    <t>-1684697665</t>
  </si>
  <si>
    <t>Trativody z drenážních trubek pro liniové stavby a komunikace se zřízením štěrkového lože pod trubky a s jejich obsypem v otevřeném výkopu trubka korugovaná sendvičová PE-HD SN 4 celoperforovaná 360° DN 100</t>
  </si>
  <si>
    <t>Výkres D.1.1.2.A, D.1.1.2.B</t>
  </si>
  <si>
    <t>"U schodiště" (12,6+2,1)*1,2</t>
  </si>
  <si>
    <t>273321311</t>
  </si>
  <si>
    <t>Základové desky ze ŽB bez zvýšených nároků na prostředí tř. C 16/20</t>
  </si>
  <si>
    <t>1551399155</t>
  </si>
  <si>
    <t>Základy z betonu železového (bez výztuže) desky z betonu bez zvláštních nároků na prostředí tř. C 16/20</t>
  </si>
  <si>
    <t>Výkres D.1.1.2.B</t>
  </si>
  <si>
    <t>"Deska schodiště" 2,2*0,15*2</t>
  </si>
  <si>
    <t>"Nabetovávka pro schod. stupně" 0,18*2</t>
  </si>
  <si>
    <t>46</t>
  </si>
  <si>
    <t>273362021</t>
  </si>
  <si>
    <t>Výztuž základových desek svařovanými sítěmi Kari</t>
  </si>
  <si>
    <t>-695331423</t>
  </si>
  <si>
    <t>Výztuž základů desek ze svařovaných sítí z drátů typu KARI</t>
  </si>
  <si>
    <t>"Deska schodiště 100x100x6 - 4,44kg/m2" (2,2*2*4,44/1000)*2</t>
  </si>
  <si>
    <t>47</t>
  </si>
  <si>
    <t>275313611</t>
  </si>
  <si>
    <t>Základové patky z betonu tř. C 16/20</t>
  </si>
  <si>
    <t>1042679777</t>
  </si>
  <si>
    <t>Základy z betonu prostého patky a bloky z betonu kamenem neprokládaného tř. C 16/20</t>
  </si>
  <si>
    <t>Patky zábradlí</t>
  </si>
  <si>
    <t>2*0,3*0,3*0,5</t>
  </si>
  <si>
    <t>3*0,3*0,3*0,5</t>
  </si>
  <si>
    <t>48</t>
  </si>
  <si>
    <t>275321411</t>
  </si>
  <si>
    <t>Základové patky ze ŽB bez zvýšených nároků na prostředí tř. C 20/25</t>
  </si>
  <si>
    <t>-1340055027</t>
  </si>
  <si>
    <t>Základy z betonu železového (bez výztuže) patky z betonu bez zvláštních nároků na prostředí tř. C 20/25</t>
  </si>
  <si>
    <t>"Sloup" -(0,25*0,25*3,14*1,8)</t>
  </si>
  <si>
    <t>49</t>
  </si>
  <si>
    <t>275361821</t>
  </si>
  <si>
    <t>Výztuž základových patek betonářskou ocelí 10 505 (R)</t>
  </si>
  <si>
    <t>1369670120</t>
  </si>
  <si>
    <t>Výztuž základů patek z betonářské oceli 10 505 (R)</t>
  </si>
  <si>
    <t>D.1.2.7</t>
  </si>
  <si>
    <t>"Základ sloup 0,89 kg/m" (4*1,8*10+2*1,1*10)*0,89/1000</t>
  </si>
  <si>
    <t>Svislé a kompletní konstrukce</t>
  </si>
  <si>
    <t>50</t>
  </si>
  <si>
    <t>339921112</t>
  </si>
  <si>
    <t>Osazování betonových palisád do betonového základu jednotlivě výšky prvku přes 0,5 do 1 m</t>
  </si>
  <si>
    <t>-1596114308</t>
  </si>
  <si>
    <t xml:space="preserve">Osazování palisád  betonových jednotlivých se zabetonováním výšky palisády přes 500 do 1000 mm</t>
  </si>
  <si>
    <t>"květináč 6,25 ks/m" 53,5*6,25</t>
  </si>
  <si>
    <t>51</t>
  </si>
  <si>
    <t>BET.P10U01</t>
  </si>
  <si>
    <t>BEST-PALISÁDA URIKO betonová přírodní 16X16X100cm</t>
  </si>
  <si>
    <t>1097974027</t>
  </si>
  <si>
    <t>52</t>
  </si>
  <si>
    <t>339921113</t>
  </si>
  <si>
    <t>Osazování betonových palisád do betonového základu jednotlivě výšky prvku přes 1 do 1,5 m</t>
  </si>
  <si>
    <t>1778658406</t>
  </si>
  <si>
    <t xml:space="preserve">Osazování palisád  betonových jednotlivých se zabetonováním výšky palisády přes 1000 do 1500 mm</t>
  </si>
  <si>
    <t>"6,25 ks/m" (12,6+2,1)*6,25</t>
  </si>
  <si>
    <t>53</t>
  </si>
  <si>
    <t>BET.P12U01</t>
  </si>
  <si>
    <t>BEST-PALISÁDA URIKO betonová přírodní 16X16X120cm</t>
  </si>
  <si>
    <t>350658027</t>
  </si>
  <si>
    <t>"6,25 ks/m" (12,6+2,1)*6,25*1,05</t>
  </si>
  <si>
    <t>Vodorovné konstrukce</t>
  </si>
  <si>
    <t>54</t>
  </si>
  <si>
    <t>433351131</t>
  </si>
  <si>
    <t>Zřízení bednění schodnic přímočarých schodišť v do 4 m</t>
  </si>
  <si>
    <t>-1994747844</t>
  </si>
  <si>
    <t xml:space="preserve">Bednění schodnic včetně podpěrné konstrukce  výšky do 4 m půdorysně přímočarých zřízení</t>
  </si>
  <si>
    <t>0,25*2*5</t>
  </si>
  <si>
    <t>55</t>
  </si>
  <si>
    <t>433351132</t>
  </si>
  <si>
    <t>Odstranění bednění schodnic přímočarých schodišť v do 4 m</t>
  </si>
  <si>
    <t>545629753</t>
  </si>
  <si>
    <t xml:space="preserve">Bednění schodnic včetně podpěrné konstrukce  výšky do 4 m půdorysně přímočarých odstranění</t>
  </si>
  <si>
    <t>56</t>
  </si>
  <si>
    <t>434121416</t>
  </si>
  <si>
    <t>Osazení ŽB schodišťových stupňů drsných na schodnice</t>
  </si>
  <si>
    <t>344774313</t>
  </si>
  <si>
    <t xml:space="preserve">Osazování schodišťových stupňů železobetonových  s vyspárováním styčných spár, s provizorním dřevěným zábradlím a dočasným zakrytím stupnic prkny na schodnice, stupňů drsných</t>
  </si>
  <si>
    <t>5*2</t>
  </si>
  <si>
    <t>57</t>
  </si>
  <si>
    <t>59373799R1</t>
  </si>
  <si>
    <t>stupeň schodišťový obkladový z vibrolisovanoho betonu tvar L 370x300x170mm</t>
  </si>
  <si>
    <t>1248981097</t>
  </si>
  <si>
    <t xml:space="preserve">stupeň schodišťový obkladový z vibrolisovanoho betonu tvar L 370x300x170mm
Skladebné rozměry: výška 160mm, nášlapná šířka 320/285mm, délka 300mm
</t>
  </si>
  <si>
    <t>"3,3 ks/m" 2*5*3,3*1,2</t>
  </si>
  <si>
    <t>58</t>
  </si>
  <si>
    <t>451572111</t>
  </si>
  <si>
    <t>Lože pod potrubí otevřený výkop z kameniva drobného těženého</t>
  </si>
  <si>
    <t>-413127373</t>
  </si>
  <si>
    <t>Lože pod potrubí, stoky a drobné objekty v otevřeném výkopu z kameniva drobného těženého 0 až 4 mm</t>
  </si>
  <si>
    <t>"Kabel VO lože" (8,5+2+3,5+3,5+2,5+8,5+6,5+1+4,6)*0,1*0,4</t>
  </si>
  <si>
    <t>Komunikace pozemní</t>
  </si>
  <si>
    <t>59</t>
  </si>
  <si>
    <t>564811111</t>
  </si>
  <si>
    <t>Podklad ze štěrkodrtě ŠD tl 50 mm</t>
  </si>
  <si>
    <t>1717978973</t>
  </si>
  <si>
    <t xml:space="preserve">Podklad ze štěrkodrti ŠD  s rozprostřením a zhutněním, po zhutnění tl. 50 mm</t>
  </si>
  <si>
    <t>"Lože pod zast. panely" (43+43)*1,03</t>
  </si>
  <si>
    <t>60</t>
  </si>
  <si>
    <t>564851111</t>
  </si>
  <si>
    <t>Podklad ze štěrkodrtě ŠD tl 150 mm</t>
  </si>
  <si>
    <t>-385086130</t>
  </si>
  <si>
    <t xml:space="preserve">Podklad ze štěrkodrti ŠD  s rozprostřením a zhutněním, po zhutnění tl. 150 mm</t>
  </si>
  <si>
    <t>"Chodníky frakce 0/32" (609,4+94,6+140,4+613,8)*1,03</t>
  </si>
  <si>
    <t xml:space="preserve">"Sjezdy frakce 0/32" (20,6+5,6+31,2+17,9)*1,03 </t>
  </si>
  <si>
    <t>"Komunikace, parkoviště frakce 0/32" (350,9+87,7+142,6)*1,03</t>
  </si>
  <si>
    <t>"Parkoviště, zastávky frakce 0/63" (102+92,5+176,7+87,7)*1,03</t>
  </si>
  <si>
    <t>61</t>
  </si>
  <si>
    <t>564861111</t>
  </si>
  <si>
    <t>Podklad ze štěrkodrtě ŠD tl 200 mm</t>
  </si>
  <si>
    <t>556512838</t>
  </si>
  <si>
    <t xml:space="preserve">Podklad ze štěrkodrti ŠD  s rozprostřením a zhutněním, po zhutnění tl. 200 mm</t>
  </si>
  <si>
    <t xml:space="preserve">"Sjezdy frakce 0/63" (20,6+5,6+31,2+17,9)*1,03 </t>
  </si>
  <si>
    <t>"Nájezdy BUS frakce 0/63" 122,3*1,03</t>
  </si>
  <si>
    <t>62</t>
  </si>
  <si>
    <t>565155111</t>
  </si>
  <si>
    <t>Asfaltový beton vrstva podkladní ACP 16 (obalované kamenivo OKS) tl 70 mm š do 3 m</t>
  </si>
  <si>
    <t>2099801298</t>
  </si>
  <si>
    <t xml:space="preserve">Asfaltový beton vrstva podkladní ACP 16 (obalované kamenivo střednězrnné - OKS)  s rozprostřením a zhutněním v pruhu šířky přes 1,5 do 3 m, po zhutnění tl. 70 mm</t>
  </si>
  <si>
    <t>(359,9+15+6,6+118,8+5+142,6)*1,03</t>
  </si>
  <si>
    <t>162</t>
  </si>
  <si>
    <t>573231108</t>
  </si>
  <si>
    <t>Postřik živičný spojovací ze silniční emulze v množství 0,50 kg/m2</t>
  </si>
  <si>
    <t>-1042005081</t>
  </si>
  <si>
    <t>Postřik spojovací PS bez posypu kamenivem ze silniční emulze, v množství 0,50 kg/m2</t>
  </si>
  <si>
    <t>63</t>
  </si>
  <si>
    <t>577134111</t>
  </si>
  <si>
    <t>Asfaltový beton vrstva obrusná ACO 11 (ABS) tř. I tl 40 mm š do 3 m z nemodifikovaného asfaltu</t>
  </si>
  <si>
    <t>541884177</t>
  </si>
  <si>
    <t xml:space="preserve">Asfaltový beton vrstva obrusná ACO 11 (ABS)  s rozprostřením a se zhutněním z nemodifikovaného asfaltu v pruhu šířky do 3 m tř. I, po zhutnění tl. 40 mm</t>
  </si>
  <si>
    <t>64</t>
  </si>
  <si>
    <t>584121108</t>
  </si>
  <si>
    <t>Osazení silničních dílců z ŽB do lože z kameniva těženého tl 40 mm plochy do 15 m2</t>
  </si>
  <si>
    <t>-344380332</t>
  </si>
  <si>
    <t xml:space="preserve">Osazení silničních dílců ze železového betonu  s podkladem z kameniva těženého do tl. 40 mm jakéhokoliv druhu a velikosti, na plochu jednotlivě do 15 m2</t>
  </si>
  <si>
    <t>"Zastávkové panely" 3*2*14</t>
  </si>
  <si>
    <t>"Přechodové desky" 3,38*0,75*2+1,85*0,75*2+2,00*0,75*10+2,15*0,75*2+3,38*0,75*2</t>
  </si>
  <si>
    <t>65</t>
  </si>
  <si>
    <t>59381099R01</t>
  </si>
  <si>
    <t>panel silniční zastávkový 300x200x26cm základní</t>
  </si>
  <si>
    <t>1178423650</t>
  </si>
  <si>
    <t>66</t>
  </si>
  <si>
    <t>59381099R02</t>
  </si>
  <si>
    <t>panel silniční zastávkový 300x200x26cm nájezdový</t>
  </si>
  <si>
    <t>978183549</t>
  </si>
  <si>
    <t>67</t>
  </si>
  <si>
    <t>59381099R03</t>
  </si>
  <si>
    <t>panel silniční zastávkový 300x200x26cm výjezdový</t>
  </si>
  <si>
    <t>1107486821</t>
  </si>
  <si>
    <t>68</t>
  </si>
  <si>
    <t>59381099R04</t>
  </si>
  <si>
    <t>Přechodová deska 1, 338x75x10cm</t>
  </si>
  <si>
    <t>-1247008986</t>
  </si>
  <si>
    <t>69</t>
  </si>
  <si>
    <t>59381099R05</t>
  </si>
  <si>
    <t>Přechodová deska 2, 185x75x10cm</t>
  </si>
  <si>
    <t>526724250</t>
  </si>
  <si>
    <t>70</t>
  </si>
  <si>
    <t>59381099R06</t>
  </si>
  <si>
    <t>Přechodová deska 3, 200x75x10cm</t>
  </si>
  <si>
    <t>-1229523425</t>
  </si>
  <si>
    <t>71</t>
  </si>
  <si>
    <t>59381099R07</t>
  </si>
  <si>
    <t>Přechodová deska 4, 215x75x10cm</t>
  </si>
  <si>
    <t>-372085357</t>
  </si>
  <si>
    <t>72</t>
  </si>
  <si>
    <t>59381099R08</t>
  </si>
  <si>
    <t>Přechodová deska 5, 338x75x10cm</t>
  </si>
  <si>
    <t>210130562</t>
  </si>
  <si>
    <t>73</t>
  </si>
  <si>
    <t>593810099R09</t>
  </si>
  <si>
    <t>Kompletační materiál</t>
  </si>
  <si>
    <t>soub</t>
  </si>
  <si>
    <t>-12032820</t>
  </si>
  <si>
    <t xml:space="preserve">Kompletační materiál
- Šrouby zastávkové
- Šrouby k přechodovým deskám
- Podložky plast
- Podložky ocel
- Krytka - plast
- Manipulační oka velká
- Manipulační oka malá
- Kladina
apod.
</t>
  </si>
  <si>
    <t>74</t>
  </si>
  <si>
    <t>596211113</t>
  </si>
  <si>
    <t>Kladení zámkové dlažby komunikací pro pěší tl 60 mm skupiny A pl přes 300 m2</t>
  </si>
  <si>
    <t>-1824840068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</si>
  <si>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</si>
  <si>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Výkres D.1.1.2.A</t>
  </si>
  <si>
    <t>609,5+94,6+140,4+613,8</t>
  </si>
  <si>
    <t>75</t>
  </si>
  <si>
    <t>BET.K06C01</t>
  </si>
  <si>
    <t>dlažba BEST-KLASIKO 20x10x6cm přírodní</t>
  </si>
  <si>
    <t>-521024228</t>
  </si>
  <si>
    <t>(609,5+94,6+140,4+613,8)*1,01</t>
  </si>
  <si>
    <t>"Reliéf, barva, vidící linie)" -(1,1+32,1*0,4+10,8*0,4+1,5+6,42+10,5+2,7+5,4+2,6+18,8*0,4+1,4+6,5+5,4)</t>
  </si>
  <si>
    <t>76</t>
  </si>
  <si>
    <t>BET.K06C02</t>
  </si>
  <si>
    <t>dlažba BEST-KLASIKO 20x10x6cm barevná</t>
  </si>
  <si>
    <t>-1700504404</t>
  </si>
  <si>
    <t>"Bus zastávky kontrastní pás - červená" (6,5+6,5)*1,05</t>
  </si>
  <si>
    <t>77</t>
  </si>
  <si>
    <t>BET.K06N02</t>
  </si>
  <si>
    <t>dlažba BEST-KLASIKO pro nevidomé 20x10x6cm barevná</t>
  </si>
  <si>
    <t>-85044802</t>
  </si>
  <si>
    <t>D.1.1.2.A</t>
  </si>
  <si>
    <t>"Červená" (1,1+0,4+1,5+10,5+2,7+5,4+2,6+1,4+5,4)</t>
  </si>
  <si>
    <t>78</t>
  </si>
  <si>
    <t>596212210</t>
  </si>
  <si>
    <t>Kladení zámkové dlažby pozemních komunikací tl 80 mm skupiny A pl do 50 m2</t>
  </si>
  <si>
    <t>1678948457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</si>
  <si>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</si>
  <si>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20,6+5,6+31,5+17,9</t>
  </si>
  <si>
    <t>32,1*0,4+11*0,4+12,7*0,4+18,8*0,4</t>
  </si>
  <si>
    <t>79</t>
  </si>
  <si>
    <t>BET.K08C01</t>
  </si>
  <si>
    <t>dlažba BEST-KLASIKO 20x10x8cm přírodní</t>
  </si>
  <si>
    <t>1611469880</t>
  </si>
  <si>
    <t>(20,6+5,6+31,5+17,9)*1,05</t>
  </si>
  <si>
    <t>"Reliéf, vodicí linie" -(4+5+2,5+5,4+3,8+3,4)</t>
  </si>
  <si>
    <t>80</t>
  </si>
  <si>
    <t>59245226</t>
  </si>
  <si>
    <t>dlažba tvar obdélník betonová pro nevidomé 200x100x80mm barevná</t>
  </si>
  <si>
    <t>-455054846</t>
  </si>
  <si>
    <t>"Červená" (5+2,5+5,4+3,4)*1,05</t>
  </si>
  <si>
    <t>81</t>
  </si>
  <si>
    <t>59245299R01</t>
  </si>
  <si>
    <t>dlažba vodicí linie betonová pro nevidomé 200x200x80mm přírodní</t>
  </si>
  <si>
    <t>758294169</t>
  </si>
  <si>
    <t>dlažba vodicí linie betonová pro nevidomé 200x200x80mm přírodní
Výstupy výška 5 mm, rozteč 5 mm</t>
  </si>
  <si>
    <t>(32,1*0,4+11*0,4+4,1+5,3+3,8+12,7*0,4+18,8*0,4)*1,05</t>
  </si>
  <si>
    <t>Ostatní konstrukce a práce, bourání</t>
  </si>
  <si>
    <t>82</t>
  </si>
  <si>
    <t>914111111</t>
  </si>
  <si>
    <t>Montáž svislé dopravní značky do velikosti 1 m2 objímkami na sloupek nebo konzolu</t>
  </si>
  <si>
    <t>2069958436</t>
  </si>
  <si>
    <t xml:space="preserve">Montáž svislé dopravní značky základní  velikosti do 1 m2 objímkami na sloupky nebo konzoly</t>
  </si>
  <si>
    <t>Výkres D.1.1.2.D</t>
  </si>
  <si>
    <t>83</t>
  </si>
  <si>
    <t>40445620</t>
  </si>
  <si>
    <t>zákazové, příkazové dopravní značky B1-B34, C1-15 700mm</t>
  </si>
  <si>
    <t>465675884</t>
  </si>
  <si>
    <t>"B20a" 3</t>
  </si>
  <si>
    <t>"B28" 2</t>
  </si>
  <si>
    <t>84</t>
  </si>
  <si>
    <t>40445650</t>
  </si>
  <si>
    <t>dodatkové tabulky E7, E12, E13 500x300mm</t>
  </si>
  <si>
    <t>-2014377908</t>
  </si>
  <si>
    <t>"E13" 4</t>
  </si>
  <si>
    <t>85</t>
  </si>
  <si>
    <t>40445625</t>
  </si>
  <si>
    <t>informativní značky provozní IP8, IP9, IP11-IP13 500x700mm</t>
  </si>
  <si>
    <t>1612288367</t>
  </si>
  <si>
    <t>"IP13e" 1</t>
  </si>
  <si>
    <t>"IP11a" 1</t>
  </si>
  <si>
    <t>"IP12" 1</t>
  </si>
  <si>
    <t>86</t>
  </si>
  <si>
    <t>40445647</t>
  </si>
  <si>
    <t>dodatkové tabulky E1, E2a,b , E6, E9, E10 E12c, E17 500x500mm</t>
  </si>
  <si>
    <t>1473331816</t>
  </si>
  <si>
    <t>"E1 3x" 1</t>
  </si>
  <si>
    <t>"E13" 2</t>
  </si>
  <si>
    <t>87</t>
  </si>
  <si>
    <t>40445609</t>
  </si>
  <si>
    <t>značky upravující přednost P1, P4 900mm</t>
  </si>
  <si>
    <t>996224819</t>
  </si>
  <si>
    <t>"P4" 1</t>
  </si>
  <si>
    <t>88</t>
  </si>
  <si>
    <t>40445649</t>
  </si>
  <si>
    <t>dodatkové tabulky E3-E5, E8, E14-E16 500x150mm</t>
  </si>
  <si>
    <t>351112056</t>
  </si>
  <si>
    <t>"E8a" 1</t>
  </si>
  <si>
    <t>89</t>
  </si>
  <si>
    <t>40445631</t>
  </si>
  <si>
    <t>informativní značky směrové IS1c, IS2c, IS3c, IS4c, IS5, IS11b, d, IS19c 1350x330mm</t>
  </si>
  <si>
    <t>-2074194927</t>
  </si>
  <si>
    <t>"IS5" 1</t>
  </si>
  <si>
    <t>"IS4c" 1</t>
  </si>
  <si>
    <t>90</t>
  </si>
  <si>
    <t>40445640</t>
  </si>
  <si>
    <t>informativní značky směrové IS 22, IS24 1000x200mm</t>
  </si>
  <si>
    <t>1738517586</t>
  </si>
  <si>
    <t>"IS24c" 3</t>
  </si>
  <si>
    <t>91</t>
  </si>
  <si>
    <t>40445621</t>
  </si>
  <si>
    <t>informativní značky provozní IP1-IP3, IP4b-IP7, IP10a, b 500x500mm</t>
  </si>
  <si>
    <t>-1976362870</t>
  </si>
  <si>
    <t>"IP6" 4</t>
  </si>
  <si>
    <t>92</t>
  </si>
  <si>
    <t>40445611</t>
  </si>
  <si>
    <t>značky upravující přednost P2, P3, P8 500mm</t>
  </si>
  <si>
    <t>1866095323</t>
  </si>
  <si>
    <t>"P2" 1</t>
  </si>
  <si>
    <t>93</t>
  </si>
  <si>
    <t>40445629</t>
  </si>
  <si>
    <t>informativní značky směrové IS1a, IS2a, IS3a, IS4a, IS19a 1100x330mm</t>
  </si>
  <si>
    <t>482654537</t>
  </si>
  <si>
    <t>"IS4a" 1</t>
  </si>
  <si>
    <t>94</t>
  </si>
  <si>
    <t>40445643</t>
  </si>
  <si>
    <t>informativní značky jiné IJ1-IJ3, IJ4c-IJ16 500x700mm</t>
  </si>
  <si>
    <t>-708759737</t>
  </si>
  <si>
    <t>"IJ4c" 2</t>
  </si>
  <si>
    <t>95</t>
  </si>
  <si>
    <t>914511111</t>
  </si>
  <si>
    <t>Montáž sloupku dopravních značek délky do 3,5 m s betonovým základem</t>
  </si>
  <si>
    <t>-1986919288</t>
  </si>
  <si>
    <t xml:space="preserve">Montáž sloupku dopravních značek  délky do 3,5 m do betonového základu</t>
  </si>
  <si>
    <t>96</t>
  </si>
  <si>
    <t>40445225</t>
  </si>
  <si>
    <t>sloupek pro dopravní značku Zn D 60mm v 3,5m</t>
  </si>
  <si>
    <t>-859664773</t>
  </si>
  <si>
    <t>97</t>
  </si>
  <si>
    <t>915211111</t>
  </si>
  <si>
    <t>Vodorovné dopravní značení dělící čáry souvislé š 125 mm bílý plast</t>
  </si>
  <si>
    <t>1512929035</t>
  </si>
  <si>
    <t xml:space="preserve">Vodorovné dopravní značení stříkaným plastem  dělící čára šířky 125 mm souvislá bílá základní</t>
  </si>
  <si>
    <t>"V10a" 11*5</t>
  </si>
  <si>
    <t>"V13" 20,7+12,6</t>
  </si>
  <si>
    <t>"V11a" 37,8+37,8</t>
  </si>
  <si>
    <t>"V5" 5</t>
  </si>
  <si>
    <t>98</t>
  </si>
  <si>
    <t>915211115</t>
  </si>
  <si>
    <t>Vodorovné dopravní značení dělící čáry souvislé š 125 mm žlutý plast</t>
  </si>
  <si>
    <t>580930511</t>
  </si>
  <si>
    <t xml:space="preserve">Vodorovné dopravní značení stříkaným plastem  dělící čára šířky 125 mm souvislá žlutá základní</t>
  </si>
  <si>
    <t>"V12a" 14,3+13,9+13+13,7</t>
  </si>
  <si>
    <t>99</t>
  </si>
  <si>
    <t>915211121</t>
  </si>
  <si>
    <t>Vodorovné dopravní značení dělící čáry přerušované š 125 mm bílý plast</t>
  </si>
  <si>
    <t>-345560493</t>
  </si>
  <si>
    <t xml:space="preserve">Vodorovné dopravní značení stříkaným plastem  dělící čára šířky 125 mm přerušovaná bílá základní</t>
  </si>
  <si>
    <t>"V2a" 108,5+53,9+30,8</t>
  </si>
  <si>
    <t>100</t>
  </si>
  <si>
    <t>915221111</t>
  </si>
  <si>
    <t>Vodorovné dopravní značení vodící čáry souvislé š 250 mm bílý plast</t>
  </si>
  <si>
    <t>1675692281</t>
  </si>
  <si>
    <t xml:space="preserve">Vodorovné dopravní značení stříkaným plastem  vodící čára bílá šířky 250 mm souvislá základní</t>
  </si>
  <si>
    <t>"V4" 15+15+2+62,7+38,7+14+33+48</t>
  </si>
  <si>
    <t>101</t>
  </si>
  <si>
    <t>915221121</t>
  </si>
  <si>
    <t>Vodorovné dopravní značení vodící čáry přerušované š 250 mm bílý plast</t>
  </si>
  <si>
    <t>754948823</t>
  </si>
  <si>
    <t xml:space="preserve">Vodorovné dopravní značení stříkaným plastem  vodící čára bílá šířky 250 mm přerušovaná základní</t>
  </si>
  <si>
    <t>"V10d" 59,6+19,8</t>
  </si>
  <si>
    <t>"V4" 16,5+15,7+17,8+16,2</t>
  </si>
  <si>
    <t>"V2b" 10,8+7,8+20,2+14,2</t>
  </si>
  <si>
    <t>102</t>
  </si>
  <si>
    <t>915231111</t>
  </si>
  <si>
    <t>Vodorovné dopravní značení přechody pro chodce, šipky, symboly bílý plast</t>
  </si>
  <si>
    <t>1928442861</t>
  </si>
  <si>
    <t xml:space="preserve">Vodorovné dopravní značení stříkaným plastem  přechody pro chodce, šipky, symboly nápisy bílé základní</t>
  </si>
  <si>
    <t>"V7a" 2*6+2*6</t>
  </si>
  <si>
    <t>"V13" 10,6+6</t>
  </si>
  <si>
    <t>"V5" (3,1+2,8)*0,5</t>
  </si>
  <si>
    <t>"V11a - nápis BUS" 4*2</t>
  </si>
  <si>
    <t>"V9a" 2,5+2,5</t>
  </si>
  <si>
    <t>103</t>
  </si>
  <si>
    <t>915611111</t>
  </si>
  <si>
    <t>Předznačení vodorovného liniového značení</t>
  </si>
  <si>
    <t>999167318</t>
  </si>
  <si>
    <t xml:space="preserve">Předznačení pro vodorovné značení  stříkané barvou nebo prováděné z nátěrových hmot liniové dělicí čáry, vodicí proužky</t>
  </si>
  <si>
    <t>78+15+15,7+62,7+10,8+19,8+7,8+30,8+53,9+108,5+15,1+48+20,2+33+16,2+14+17,8+38,7+20,7</t>
  </si>
  <si>
    <t>2*2+2*9+5</t>
  </si>
  <si>
    <t>14,3+13,9+13,7+13</t>
  </si>
  <si>
    <t>37,8+37,8</t>
  </si>
  <si>
    <t>14,3+13,9+13+13,7</t>
  </si>
  <si>
    <t>104</t>
  </si>
  <si>
    <t>915621111</t>
  </si>
  <si>
    <t>Předznačení vodorovného plošného značení</t>
  </si>
  <si>
    <t>-1220903616</t>
  </si>
  <si>
    <t xml:space="preserve">Předznačení pro vodorovné značení  stříkané barvou nebo prováděné z nátěrových hmot plošné šipky, symboly, nápisy</t>
  </si>
  <si>
    <t>6*2+6*2</t>
  </si>
  <si>
    <t>10,6+6+1,53+2,5+2,5+1,4+2*4</t>
  </si>
  <si>
    <t>105</t>
  </si>
  <si>
    <t>916131213</t>
  </si>
  <si>
    <t>Osazení silničního obrubníku betonového stojatého s boční opěrou do lože z betonu prostého</t>
  </si>
  <si>
    <t>819093057</t>
  </si>
  <si>
    <t>Osazení silničního obrubníku betonového se zřízením lože, s vyplněním a zatřením spár cementovou maltou stojatého s boční opěrou z betonu prostého, do lože z betonu prostého</t>
  </si>
  <si>
    <t>85+32,8+71,5+3,1+5,7+13,3+58,3+7,8+33,5+32,4+9,6</t>
  </si>
  <si>
    <t>"Zastávky" 4+4</t>
  </si>
  <si>
    <t>106</t>
  </si>
  <si>
    <t>59217031</t>
  </si>
  <si>
    <t>obrubník betonový silniční 1000x150x250mm</t>
  </si>
  <si>
    <t>239724799</t>
  </si>
  <si>
    <t>(85+32,8+71,5+3,1+5,7+13,3+58,3+7,8+33,5+32,4+9,6)*1,05</t>
  </si>
  <si>
    <t>"Přejezdové" -(3+4+9,5+10,2+4+4,1+13,3+13,3+4,3+8,5+9,6+4+4)</t>
  </si>
  <si>
    <t>107</t>
  </si>
  <si>
    <t>59217029</t>
  </si>
  <si>
    <t>obrubník betonový silniční nájezdový 1000x150x150mm</t>
  </si>
  <si>
    <t>749291058</t>
  </si>
  <si>
    <t>"Přejezdové" (3+4+9,5+10,2+4+4,1+13,3+13,3+4,3+8,5+9,6+4+4)*1,05</t>
  </si>
  <si>
    <t>108</t>
  </si>
  <si>
    <t>59217030</t>
  </si>
  <si>
    <t>obrubník betonový silniční přechodový 1000x150x150-250mm</t>
  </si>
  <si>
    <t>-795390145</t>
  </si>
  <si>
    <t>"Přejezdové" (22)*1,05</t>
  </si>
  <si>
    <t>109</t>
  </si>
  <si>
    <t>59217040</t>
  </si>
  <si>
    <t>obrubník betonový bezbariérový náběhový</t>
  </si>
  <si>
    <t>786017072</t>
  </si>
  <si>
    <t>"Zastávky náběhový" 4</t>
  </si>
  <si>
    <t>"Zastávky přechodový" 4</t>
  </si>
  <si>
    <t>110</t>
  </si>
  <si>
    <t>916231213</t>
  </si>
  <si>
    <t>Osazení chodníkového obrubníku betonového stojatého s boční opěrou do lože z betonu prostého</t>
  </si>
  <si>
    <t>-1053260092</t>
  </si>
  <si>
    <t>Osazení chodníkového obrubníku betonového se zřízením lože, s vyplněním a zatřením spár cementovou maltou stojatého s boční opěrou z betonu prostého, do lože z betonu prostého</t>
  </si>
  <si>
    <t>58,9+8,3+16,9+7+54+11,8+17,4</t>
  </si>
  <si>
    <t>111</t>
  </si>
  <si>
    <t>59217008</t>
  </si>
  <si>
    <t>obrubník betonový parkový 1000x80x200mm</t>
  </si>
  <si>
    <t>559271569</t>
  </si>
  <si>
    <t>(58,9+8,3+16,9+7+54+11,8+17,4)*1,05</t>
  </si>
  <si>
    <t>112</t>
  </si>
  <si>
    <t>919735113</t>
  </si>
  <si>
    <t>Řezání stávajícího živičného krytu hl do 150 mm</t>
  </si>
  <si>
    <t>1098570056</t>
  </si>
  <si>
    <t xml:space="preserve">Řezání stávajícího živičného krytu nebo podkladu  hloubky přes 100 do 150 mm</t>
  </si>
  <si>
    <t>78,3+21,4+22,6+2,5+46,3+2,5+13,6+3+18,1+59,3+41+22,3+32,1</t>
  </si>
  <si>
    <t>113</t>
  </si>
  <si>
    <t>962052211</t>
  </si>
  <si>
    <t>Bourání zdiva nadzákladového ze ŽB přes 1 m3</t>
  </si>
  <si>
    <t>-670863288</t>
  </si>
  <si>
    <t xml:space="preserve">Bourání zdiva železobetonového  nadzákladového, objemu přes 1 m3</t>
  </si>
  <si>
    <t>"Betonový ostrůvek na zeleň" 58,1*0,2*1</t>
  </si>
  <si>
    <t>114</t>
  </si>
  <si>
    <t>966001999R1</t>
  </si>
  <si>
    <t>Odstranění autobusové zastávky ocelové s polykarbonátovou výplní</t>
  </si>
  <si>
    <t>-1021526705</t>
  </si>
  <si>
    <t>Odstranění autobusové zastávky ocelové s polykarbonátovou výplní
včetně odstranění betonového základu</t>
  </si>
  <si>
    <t>115</t>
  </si>
  <si>
    <t>966006132</t>
  </si>
  <si>
    <t>Odstranění značek dopravních nebo orientačních se sloupky s betonovými patkami</t>
  </si>
  <si>
    <t>1993142565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</si>
  <si>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</si>
  <si>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116</t>
  </si>
  <si>
    <t>966006211</t>
  </si>
  <si>
    <t>Odstranění svislých dopravních značek ze sloupů, sloupků nebo konzol</t>
  </si>
  <si>
    <t>-82555969</t>
  </si>
  <si>
    <t xml:space="preserve">Odstranění (demontáž) svislých dopravních značek  s odklizením materiálu na skládku na vzdálenost do 20 m nebo s naložením na dopravní prostředek ze sloupů, sloupků nebo konzol</t>
  </si>
  <si>
    <t>117</t>
  </si>
  <si>
    <t>966009999R02</t>
  </si>
  <si>
    <t>Demontáž napínacích lan trolejového vedení ze sloupu</t>
  </si>
  <si>
    <t>-1214229216</t>
  </si>
  <si>
    <t>Demontáž napínacích lan trolejového vedení ze sloupu
Pro přesun sloupu</t>
  </si>
  <si>
    <t>Výkres D.1.7.2</t>
  </si>
  <si>
    <t>118</t>
  </si>
  <si>
    <t>966009999R03</t>
  </si>
  <si>
    <t>Demontáž sloupu ocelového trolejového vedení</t>
  </si>
  <si>
    <t>851662396</t>
  </si>
  <si>
    <t>Demontáž sloupu ocelového pro napínací lana trolejového vedení 
včetně odstranění betonového základu
Očištění a přesunutí na novou pozici</t>
  </si>
  <si>
    <t>D.1.7.2</t>
  </si>
  <si>
    <t>119</t>
  </si>
  <si>
    <t>911339999R1</t>
  </si>
  <si>
    <t>Osazení ocelového sloupu pro napínací lana trolejového vedení</t>
  </si>
  <si>
    <t>-176332481</t>
  </si>
  <si>
    <t>Osazení ocelového sloupu pro napínací lana trolejového vedení
- Přesunutí stávajícího sloupu na novou pozici do připravené patky</t>
  </si>
  <si>
    <t>120</t>
  </si>
  <si>
    <t>911339999R2</t>
  </si>
  <si>
    <t>Montáž napínacích lan trolejového vedení</t>
  </si>
  <si>
    <t>452259056</t>
  </si>
  <si>
    <t>Montáž napínacích lan trolejového vedení
- Zpětná montáž napínacích lan na nově přesunutý sloup</t>
  </si>
  <si>
    <t>998</t>
  </si>
  <si>
    <t>Přesun hmot</t>
  </si>
  <si>
    <t>121</t>
  </si>
  <si>
    <t>998225111</t>
  </si>
  <si>
    <t>Přesun hmot pro pozemní komunikace s krytem z kamene, monolitickým betonovým nebo živičným</t>
  </si>
  <si>
    <t>973565831</t>
  </si>
  <si>
    <t xml:space="preserve">Přesun hmot pro komunikace s krytem z kameniva, monolitickým betonovým nebo živičným  dopravní vzdálenost do 200 m jakékoliv délky objektu</t>
  </si>
  <si>
    <t>PSV</t>
  </si>
  <si>
    <t>Práce a dodávky PSV</t>
  </si>
  <si>
    <t>711</t>
  </si>
  <si>
    <t>Izolace proti vodě, vlhkosti a plynům</t>
  </si>
  <si>
    <t>122</t>
  </si>
  <si>
    <t>711491273</t>
  </si>
  <si>
    <t>Provedení izolace proti tlakové vodě svislé z nopové folie</t>
  </si>
  <si>
    <t>-783583079</t>
  </si>
  <si>
    <t xml:space="preserve">Provedení izolace proti povrchové a podpovrchové tlakové vodě ostatní  na ploše svislé S z nopové fólie</t>
  </si>
  <si>
    <t>"květináč " 53,5*1</t>
  </si>
  <si>
    <t>"schody" (12,6+2,1)*1,2</t>
  </si>
  <si>
    <t>123</t>
  </si>
  <si>
    <t>28323005</t>
  </si>
  <si>
    <t>fólie profilovaná (nopová) drenážní HDPE s výškou nopů 8mm</t>
  </si>
  <si>
    <t>2011539257</t>
  </si>
  <si>
    <t>"květináč " 53,5*1*1,1</t>
  </si>
  <si>
    <t>"schody" (12,6+2,1)*1,2*1,1</t>
  </si>
  <si>
    <t>741</t>
  </si>
  <si>
    <t>Elektroinstalace - silnoproud</t>
  </si>
  <si>
    <t>124</t>
  </si>
  <si>
    <t>741372999R1</t>
  </si>
  <si>
    <t xml:space="preserve">Demontáž stožárů veřejného osvětlení včetně betonového základu </t>
  </si>
  <si>
    <t>913759884</t>
  </si>
  <si>
    <t>Demontáž stožárů veřejného osvětlení včetně betonového základu 
- bude zpětně osazeno na novou pozici</t>
  </si>
  <si>
    <t>Bude zpětně osazeno na novou pozici</t>
  </si>
  <si>
    <t>"Uliční" 7</t>
  </si>
  <si>
    <t>"Přechodová" 4</t>
  </si>
  <si>
    <t>125</t>
  </si>
  <si>
    <t>741375833</t>
  </si>
  <si>
    <t>Demontáž svítidla průmyslového výbojkového venkovního na stožáru přes 3 m se zachováním funkčnosti</t>
  </si>
  <si>
    <t>1413529592</t>
  </si>
  <si>
    <t>Demontáž svítidel se zachováním funkčnosti průmyslových výbojkových venkovních na stožáru přes 3 m</t>
  </si>
  <si>
    <t>767</t>
  </si>
  <si>
    <t>Konstrukce zámečnické</t>
  </si>
  <si>
    <t>126</t>
  </si>
  <si>
    <t>767161129</t>
  </si>
  <si>
    <t>Montáž zábradlí rovného z trubek do ocelové konstrukce hmotnosti do 45 kg</t>
  </si>
  <si>
    <t>1958067207</t>
  </si>
  <si>
    <t xml:space="preserve">Montáž zábradlí rovného  z trubek nebo tenkostěnných profilů na ocelovou konstrukci, hmotnosti 1 m zábradlí přes 30 do 45 kg</t>
  </si>
  <si>
    <t>1,5+3</t>
  </si>
  <si>
    <t>127</t>
  </si>
  <si>
    <t>13611210</t>
  </si>
  <si>
    <t>plech ocelový hladký jakost S235JR tl 3mm tabule</t>
  </si>
  <si>
    <t>-884060686</t>
  </si>
  <si>
    <t>P</t>
  </si>
  <si>
    <t>Poznámka k položce:_x000d_
Hmotnost 48 kg/kus</t>
  </si>
  <si>
    <t>"Zábradlí 1" 0,1*0,15*2*23,55/1000</t>
  </si>
  <si>
    <t>"Zábradlí 2" 0,1*0,15*3*23,55/1000</t>
  </si>
  <si>
    <t>128</t>
  </si>
  <si>
    <t>55283903</t>
  </si>
  <si>
    <t>trubka ocelová bezešvá hladká jakost 11 353 51x2,6mm</t>
  </si>
  <si>
    <t>419604583</t>
  </si>
  <si>
    <t>"Zábradlí 1" (1,1+1,5+1,1+1,5+1,5)*1,1</t>
  </si>
  <si>
    <t>"Zábradlí 2" (1,1+1,1+1,1+3+1,5+1,5+1,5+1,5)*1,1</t>
  </si>
  <si>
    <t>129</t>
  </si>
  <si>
    <t>767995114</t>
  </si>
  <si>
    <t>Montáž atypických zámečnických konstrukcí hmotnosti do 50 kg</t>
  </si>
  <si>
    <t>2051293464</t>
  </si>
  <si>
    <t xml:space="preserve">Montáž ostatních atypických zámečnických konstrukcí  hmotnosti přes 20 do 50 kg</t>
  </si>
  <si>
    <t>3,103 kg / m (trubka 51x2,6mm)</t>
  </si>
  <si>
    <t>"Zábradlí 1" (1,1+1,5+1,1+1,5+1,5)*1,1*3,103</t>
  </si>
  <si>
    <t>"Zábradlí 2" (1,1+1,1+1,1+3+1,5+1,5+1,5+1,5)*1,1*3,103</t>
  </si>
  <si>
    <t>130</t>
  </si>
  <si>
    <t>767995116</t>
  </si>
  <si>
    <t>Montáž atypických zámečnických konstrukcí hmotnosti do 250 kg</t>
  </si>
  <si>
    <t>750042489</t>
  </si>
  <si>
    <t xml:space="preserve">Montáž ostatních atypických zámečnických konstrukcí  hmotnosti přes 100 do 250 kg</t>
  </si>
  <si>
    <t>Autobusová zastávka - přístřešek</t>
  </si>
  <si>
    <t>250*2</t>
  </si>
  <si>
    <t>131</t>
  </si>
  <si>
    <t>767995999R1</t>
  </si>
  <si>
    <t>Zastávka autbusová 3 segmenty 3930x2430x1530, žárově zinkováno</t>
  </si>
  <si>
    <t>434716507</t>
  </si>
  <si>
    <t>Zastávka autbusová 3 segmenty 3930x2430x1530, žárově zinkováno
- 3 segmenty
- jeklová konstrukce
- boční a zadní stěny obsahují 6mm silné kalené sklo
- zastřešení - komůrkový polykarbonát
- odvodnění okapničkou na zadní stěny zastávky
- lavičky a madla z masivního dřeva s venkovní povrchovou úpravou
- konstrukce je žárově zinkována
- Tabule na střeše zastávky
- Nosič jízdního řádu
- Kotvení pomocí ocelových kotev do betonových patek</t>
  </si>
  <si>
    <t>132</t>
  </si>
  <si>
    <t>7679951R1</t>
  </si>
  <si>
    <t>Žárové zinkování ocelové konstrukce</t>
  </si>
  <si>
    <t>-763421803</t>
  </si>
  <si>
    <t>133</t>
  </si>
  <si>
    <t>998767101</t>
  </si>
  <si>
    <t>Přesun hmot tonážní pro zámečnické konstrukce v objektech v do 6 m</t>
  </si>
  <si>
    <t>-694491589</t>
  </si>
  <si>
    <t xml:space="preserve">Přesun hmot pro zámečnické konstrukce  stanovený z hmotnosti přesunovaného materiálu vodorovná dopravní vzdálenost do 50 m v objektech výšky do 6 m</t>
  </si>
  <si>
    <t>0,588</t>
  </si>
  <si>
    <t>Práce a dodávky M</t>
  </si>
  <si>
    <t>21-M</t>
  </si>
  <si>
    <t>Elektromontáže</t>
  </si>
  <si>
    <t>134</t>
  </si>
  <si>
    <t>210021063</t>
  </si>
  <si>
    <t>Osazení výstražné fólie z PVC</t>
  </si>
  <si>
    <t>979130878</t>
  </si>
  <si>
    <t xml:space="preserve">Ostatní elektromontážní doplňkové práce  osazení výstražné fólie z PVC</t>
  </si>
  <si>
    <t>8,5+2+3,5+3,5+2,5+8,5+6,5+1+4,6</t>
  </si>
  <si>
    <t>"BUS" 5+18</t>
  </si>
  <si>
    <t>135</t>
  </si>
  <si>
    <t>3457135R1</t>
  </si>
  <si>
    <t>Výstražná fólie z PVC šíře 22 cm s potiskem</t>
  </si>
  <si>
    <t>2075084008</t>
  </si>
  <si>
    <t>(8,5+2+3,5+3,5+2,5+8,5+6,5+1+4,6)*1,1</t>
  </si>
  <si>
    <t>"BUS" (5+18)*1,1</t>
  </si>
  <si>
    <t>136</t>
  </si>
  <si>
    <t>210204011</t>
  </si>
  <si>
    <t>Montáž stožárů osvětlení ocelových samostatně stojících délky do 12 m</t>
  </si>
  <si>
    <t>-1918499296</t>
  </si>
  <si>
    <t xml:space="preserve">Montáž stožárů osvětlení, bez zemních prací  ocelových samostatně stojících, délky do 12 m</t>
  </si>
  <si>
    <t>Výkres D.1.4.2.A - zpětná montáž</t>
  </si>
  <si>
    <t>137</t>
  </si>
  <si>
    <t>210040206</t>
  </si>
  <si>
    <t>Montáž nosičů svítidel</t>
  </si>
  <si>
    <t>-2133590897</t>
  </si>
  <si>
    <t xml:space="preserve">Montáž výstroje střešníků venkovního vedení nn  včetně roztřídění, naložení, rozvodu a složení, bez roubíků a izolátorů příslušenství konzol nosiče svítidel veřejného osvětlení a kabelových koncovek</t>
  </si>
  <si>
    <t>138</t>
  </si>
  <si>
    <t>210204201</t>
  </si>
  <si>
    <t>Montáž elektrovýzbroje stožárů osvětlení 1 okruh</t>
  </si>
  <si>
    <t>1971694931</t>
  </si>
  <si>
    <t xml:space="preserve">Montáž elektrovýzbroje stožárů osvětlení  1 okruh</t>
  </si>
  <si>
    <t xml:space="preserve">Výkres D.1.4.2.A </t>
  </si>
  <si>
    <t>"Uliční" 6</t>
  </si>
  <si>
    <t>139</t>
  </si>
  <si>
    <t>3544206R3</t>
  </si>
  <si>
    <t>Elektrovýzbroj stožárů 1 okruh</t>
  </si>
  <si>
    <t>256</t>
  </si>
  <si>
    <t>1646816957</t>
  </si>
  <si>
    <t>140</t>
  </si>
  <si>
    <t>210204203</t>
  </si>
  <si>
    <t>Montáž elektrovýzbroje stožárů osvětlení 3 okruhy</t>
  </si>
  <si>
    <t>854337966</t>
  </si>
  <si>
    <t xml:space="preserve">Montáž elektrovýzbroje stožárů osvětlení  3 okruhy</t>
  </si>
  <si>
    <t>"Uliční" 1</t>
  </si>
  <si>
    <t>141</t>
  </si>
  <si>
    <t>3544206R2</t>
  </si>
  <si>
    <t>Elektrovýzbroj stožárů 3 okruhy</t>
  </si>
  <si>
    <t>-323403194</t>
  </si>
  <si>
    <t>161</t>
  </si>
  <si>
    <t>2102042R01</t>
  </si>
  <si>
    <t>Montáž doplňkových zařízení - zastávka BUS</t>
  </si>
  <si>
    <t>-200453595</t>
  </si>
  <si>
    <t>Montáž ostatních doplňků osvětlení do 12 m
Připojení světelných vitrín autobusových zastávek</t>
  </si>
  <si>
    <t>142</t>
  </si>
  <si>
    <t>210220001</t>
  </si>
  <si>
    <t>Montáž uzemňovacího vedení vodičů FeZn pomocí svorek na povrchu páskou do 120 mm2</t>
  </si>
  <si>
    <t>180684775</t>
  </si>
  <si>
    <t xml:space="preserve">Montáž uzemňovacího vedení s upevněním, propojením a připojením pomocí svorek  na povrchu vodičů FeZn páskou průřezu do 120 mm2</t>
  </si>
  <si>
    <t>143</t>
  </si>
  <si>
    <t>35442062</t>
  </si>
  <si>
    <t>pás zemnící 30x4mm FeZn</t>
  </si>
  <si>
    <t>-269957220</t>
  </si>
  <si>
    <t>"hmotnost 1m=1,05kg" (8,5+2+3,5+3,5+2,5+8,5+6,5+1+4,6)*1,05*1,1</t>
  </si>
  <si>
    <t>"BUS" 5+18*1,05*1,1</t>
  </si>
  <si>
    <t>144</t>
  </si>
  <si>
    <t>35441875</t>
  </si>
  <si>
    <t>svorka křížová pro vodič D 6-10mm</t>
  </si>
  <si>
    <t>1506764484</t>
  </si>
  <si>
    <t>"Uliční" 14</t>
  </si>
  <si>
    <t>"Přechodová" 8</t>
  </si>
  <si>
    <t>"BUS" 2</t>
  </si>
  <si>
    <t>145</t>
  </si>
  <si>
    <t>210220002</t>
  </si>
  <si>
    <t>Montáž uzemňovacích vedení vodičů FeZn pomocí svorek na povrchu drátem nebo lanem do 10 mm</t>
  </si>
  <si>
    <t>1365624117</t>
  </si>
  <si>
    <t xml:space="preserve">Montáž uzemňovacího vedení s upevněním, propojením a připojením pomocí svorek  na povrchu vodičů FeZn drátem nebo lanem průměru do 10 mm</t>
  </si>
  <si>
    <t>"Uliční" 7*2</t>
  </si>
  <si>
    <t>"Přechodová" 4*2</t>
  </si>
  <si>
    <t>"BUS" 2*2</t>
  </si>
  <si>
    <t>146</t>
  </si>
  <si>
    <t>35442063R1</t>
  </si>
  <si>
    <t>zemnící drát FeZn 10mm</t>
  </si>
  <si>
    <t>246874368</t>
  </si>
  <si>
    <t>"1m=0,61 kg"(11*2)*0,61*1,03</t>
  </si>
  <si>
    <t>"BUS" 2*2*0,61*1,03</t>
  </si>
  <si>
    <t>147</t>
  </si>
  <si>
    <t>3544206R1</t>
  </si>
  <si>
    <t>Uzemňovací svorky</t>
  </si>
  <si>
    <t>ks</t>
  </si>
  <si>
    <t>-2044596635</t>
  </si>
  <si>
    <t>2 "BUS"</t>
  </si>
  <si>
    <t>148</t>
  </si>
  <si>
    <t>74112020R1</t>
  </si>
  <si>
    <t>Napojení kabel CYKY přívod na lampu VO</t>
  </si>
  <si>
    <t>-212748072</t>
  </si>
  <si>
    <t>Výkres C.3, D.3</t>
  </si>
  <si>
    <t>7+4</t>
  </si>
  <si>
    <t>1+1 "BUS"</t>
  </si>
  <si>
    <t>149</t>
  </si>
  <si>
    <t>7411202R1</t>
  </si>
  <si>
    <t>Montáž vodič Cu volně (CYKY)</t>
  </si>
  <si>
    <t>98856263</t>
  </si>
  <si>
    <t>"kabel v stožáru h=6m"6*4+7*10</t>
  </si>
  <si>
    <t>"Kabel rýha" 8,5+2+3,5+3,5+2,5+8,5+6,5+1+4,6</t>
  </si>
  <si>
    <t>"z výkopu do lampy a zpět" 11*4</t>
  </si>
  <si>
    <t>"Připojení zastávek pro BUS" 5+18+2+2</t>
  </si>
  <si>
    <t>150</t>
  </si>
  <si>
    <t>34571350</t>
  </si>
  <si>
    <t>trubka elektroinstalační ohebná dvouplášťová korugovaná (chránička) D 32/40mm, HDPE+LDPE</t>
  </si>
  <si>
    <t>-1997022763</t>
  </si>
  <si>
    <t>151</t>
  </si>
  <si>
    <t>34111080</t>
  </si>
  <si>
    <t>kabel silový s Cu jádrem 1kV 4x16mm2</t>
  </si>
  <si>
    <t>-1446338400</t>
  </si>
  <si>
    <t>"Kabel rýha" (8,5+2+3,5+3,5+2,5+8,5+6,5+1+4,6)*1,05</t>
  </si>
  <si>
    <t>152</t>
  </si>
  <si>
    <t>34111030</t>
  </si>
  <si>
    <t>kabel silový s Cu jádrem 1kV 3x1,5mm2</t>
  </si>
  <si>
    <t>-1672715060</t>
  </si>
  <si>
    <t>153</t>
  </si>
  <si>
    <t>998741101</t>
  </si>
  <si>
    <t>Přesun hmot tonážní pro silnoproud v objektech v do 6 m</t>
  </si>
  <si>
    <t>273717535</t>
  </si>
  <si>
    <t>Přesun hmot pro silnoproud stanovený z hmotnosti přesunovaného materiálu vodorovná dopravní vzdálenost do 50 m v objektech výšky do 6 m</t>
  </si>
  <si>
    <t>0,170</t>
  </si>
  <si>
    <t>VRN</t>
  </si>
  <si>
    <t>Vedlejší rozpočtové náklady</t>
  </si>
  <si>
    <t>VRN1</t>
  </si>
  <si>
    <t>Průzkumné, geodetické a projektové práce</t>
  </si>
  <si>
    <t>154</t>
  </si>
  <si>
    <t>010001000</t>
  </si>
  <si>
    <t>…</t>
  </si>
  <si>
    <t>1024</t>
  </si>
  <si>
    <t>-1297325296</t>
  </si>
  <si>
    <t>155</t>
  </si>
  <si>
    <t>012303000</t>
  </si>
  <si>
    <t>Geodetické práce po výstavbě</t>
  </si>
  <si>
    <t>1867291047</t>
  </si>
  <si>
    <t>156</t>
  </si>
  <si>
    <t>013254000</t>
  </si>
  <si>
    <t>Dokumentace skutečného provedení stavby</t>
  </si>
  <si>
    <t>-1989617386</t>
  </si>
  <si>
    <t>VRN3</t>
  </si>
  <si>
    <t>Zařízení staveniště</t>
  </si>
  <si>
    <t>157</t>
  </si>
  <si>
    <t>030001000</t>
  </si>
  <si>
    <t>-721607999</t>
  </si>
  <si>
    <t>158</t>
  </si>
  <si>
    <t>034303000R</t>
  </si>
  <si>
    <t>Dopravní značení na staveništi, včetně zpracování DIO</t>
  </si>
  <si>
    <t>51864230</t>
  </si>
  <si>
    <t xml:space="preserve">Dopravní značení na staveništi, včetně zpracování dopravně inženýrského opatření
</t>
  </si>
  <si>
    <t>VRN4</t>
  </si>
  <si>
    <t>Inženýrská činnost</t>
  </si>
  <si>
    <t>159</t>
  </si>
  <si>
    <t>043002000</t>
  </si>
  <si>
    <t>Zkoušky a ostatní měření</t>
  </si>
  <si>
    <t>-1785848409</t>
  </si>
  <si>
    <t>160</t>
  </si>
  <si>
    <t>044002000</t>
  </si>
  <si>
    <t>Revize</t>
  </si>
  <si>
    <t>-1429390046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</si>
</sst>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18067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Přestupní terminál Citadela,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3. 3. 2020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MESSOR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24.75" customHeight="1">
      <c r="A95" s="119" t="s">
        <v>82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'18067 - SO.01 - Komunikac...'!J30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'18067 - SO.01 - Komunikac...'!P134</f>
        <v>0</v>
      </c>
      <c r="AV95" s="128">
        <f>'18067 - SO.01 - Komunikac...'!J33</f>
        <v>0</v>
      </c>
      <c r="AW95" s="128">
        <f>'18067 - SO.01 - Komunikac...'!J34</f>
        <v>0</v>
      </c>
      <c r="AX95" s="128">
        <f>'18067 - SO.01 - Komunikac...'!J35</f>
        <v>0</v>
      </c>
      <c r="AY95" s="128">
        <f>'18067 - SO.01 - Komunikac...'!J36</f>
        <v>0</v>
      </c>
      <c r="AZ95" s="128">
        <f>'18067 - SO.01 - Komunikac...'!F33</f>
        <v>0</v>
      </c>
      <c r="BA95" s="128">
        <f>'18067 - SO.01 - Komunikac...'!F34</f>
        <v>0</v>
      </c>
      <c r="BB95" s="128">
        <f>'18067 - SO.01 - Komunikac...'!F35</f>
        <v>0</v>
      </c>
      <c r="BC95" s="128">
        <f>'18067 - SO.01 - Komunikac...'!F36</f>
        <v>0</v>
      </c>
      <c r="BD95" s="130">
        <f>'18067 - SO.01 - Komunikac...'!F37</f>
        <v>0</v>
      </c>
      <c r="BE95" s="7"/>
      <c r="BT95" s="131" t="s">
        <v>85</v>
      </c>
      <c r="BV95" s="131" t="s">
        <v>80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czixySTZdKLZOreJNWu8TDdhsORcs6rSE5oq3RJVEgvGLLClBMrzTdy36Pu4cVCgDI5IIsUeQLiULWJylzuLqQ==" hashValue="hnvOs/kFWnAubjW8cq1xCn8k750oN0BJnH2qt8VKetv+qKOHWZnLVIf4xhinRLXR4VQFcBa6U+NiyCDJNSiXF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8067 - SO.01 - Komunikac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0"/>
      <c r="AT3" s="17" t="s">
        <v>87</v>
      </c>
    </row>
    <row r="4" s="1" customFormat="1" ht="24.96" customHeight="1">
      <c r="B4" s="20"/>
      <c r="D4" s="136" t="s">
        <v>88</v>
      </c>
      <c r="I4" s="132"/>
      <c r="L4" s="20"/>
      <c r="M4" s="137" t="s">
        <v>10</v>
      </c>
      <c r="AT4" s="17" t="s">
        <v>4</v>
      </c>
    </row>
    <row r="5" s="1" customFormat="1" ht="6.96" customHeight="1">
      <c r="B5" s="20"/>
      <c r="I5" s="132"/>
      <c r="L5" s="20"/>
    </row>
    <row r="6" s="1" customFormat="1" ht="12" customHeight="1">
      <c r="B6" s="20"/>
      <c r="D6" s="138" t="s">
        <v>16</v>
      </c>
      <c r="I6" s="132"/>
      <c r="L6" s="20"/>
    </row>
    <row r="7" s="1" customFormat="1" ht="16.5" customHeight="1">
      <c r="B7" s="20"/>
      <c r="E7" s="139" t="str">
        <f>'Rekapitulace stavby'!K6</f>
        <v>Přestupní terminál Citadela, Litvínov</v>
      </c>
      <c r="F7" s="138"/>
      <c r="G7" s="138"/>
      <c r="H7" s="138"/>
      <c r="I7" s="132"/>
      <c r="L7" s="20"/>
    </row>
    <row r="8" s="2" customFormat="1" ht="12" customHeight="1">
      <c r="A8" s="38"/>
      <c r="B8" s="44"/>
      <c r="C8" s="38"/>
      <c r="D8" s="138" t="s">
        <v>89</v>
      </c>
      <c r="E8" s="38"/>
      <c r="F8" s="38"/>
      <c r="G8" s="38"/>
      <c r="H8" s="38"/>
      <c r="I8" s="140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1" t="s">
        <v>90</v>
      </c>
      <c r="F9" s="38"/>
      <c r="G9" s="38"/>
      <c r="H9" s="38"/>
      <c r="I9" s="140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0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8" t="s">
        <v>18</v>
      </c>
      <c r="E11" s="38"/>
      <c r="F11" s="142" t="s">
        <v>1</v>
      </c>
      <c r="G11" s="38"/>
      <c r="H11" s="38"/>
      <c r="I11" s="143" t="s">
        <v>19</v>
      </c>
      <c r="J11" s="142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8" t="s">
        <v>20</v>
      </c>
      <c r="E12" s="38"/>
      <c r="F12" s="142" t="s">
        <v>21</v>
      </c>
      <c r="G12" s="38"/>
      <c r="H12" s="38"/>
      <c r="I12" s="143" t="s">
        <v>22</v>
      </c>
      <c r="J12" s="144" t="str">
        <f>'Rekapitulace stavby'!AN8</f>
        <v>3. 3. 2020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0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8" t="s">
        <v>24</v>
      </c>
      <c r="E14" s="38"/>
      <c r="F14" s="38"/>
      <c r="G14" s="38"/>
      <c r="H14" s="38"/>
      <c r="I14" s="143" t="s">
        <v>25</v>
      </c>
      <c r="J14" s="142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2" t="s">
        <v>27</v>
      </c>
      <c r="F15" s="38"/>
      <c r="G15" s="38"/>
      <c r="H15" s="38"/>
      <c r="I15" s="143" t="s">
        <v>28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0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8" t="s">
        <v>29</v>
      </c>
      <c r="E17" s="38"/>
      <c r="F17" s="38"/>
      <c r="G17" s="38"/>
      <c r="H17" s="38"/>
      <c r="I17" s="143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2"/>
      <c r="G18" s="142"/>
      <c r="H18" s="142"/>
      <c r="I18" s="143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0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8" t="s">
        <v>31</v>
      </c>
      <c r="E20" s="38"/>
      <c r="F20" s="38"/>
      <c r="G20" s="38"/>
      <c r="H20" s="38"/>
      <c r="I20" s="143" t="s">
        <v>25</v>
      </c>
      <c r="J20" s="142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2" t="s">
        <v>33</v>
      </c>
      <c r="F21" s="38"/>
      <c r="G21" s="38"/>
      <c r="H21" s="38"/>
      <c r="I21" s="143" t="s">
        <v>28</v>
      </c>
      <c r="J21" s="142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0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8" t="s">
        <v>36</v>
      </c>
      <c r="E23" s="38"/>
      <c r="F23" s="38"/>
      <c r="G23" s="38"/>
      <c r="H23" s="38"/>
      <c r="I23" s="143" t="s">
        <v>25</v>
      </c>
      <c r="J23" s="142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2" t="s">
        <v>33</v>
      </c>
      <c r="F24" s="38"/>
      <c r="G24" s="38"/>
      <c r="H24" s="38"/>
      <c r="I24" s="143" t="s">
        <v>28</v>
      </c>
      <c r="J24" s="142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0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8" t="s">
        <v>37</v>
      </c>
      <c r="E26" s="38"/>
      <c r="F26" s="38"/>
      <c r="G26" s="38"/>
      <c r="H26" s="38"/>
      <c r="I26" s="140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0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140"/>
      <c r="J30" s="153">
        <f>ROUND(J134,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5" t="s">
        <v>39</v>
      </c>
      <c r="J32" s="154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42</v>
      </c>
      <c r="E33" s="138" t="s">
        <v>43</v>
      </c>
      <c r="F33" s="157">
        <f>ROUND((SUM(BE134:BE1033)),  2)</f>
        <v>0</v>
      </c>
      <c r="G33" s="38"/>
      <c r="H33" s="38"/>
      <c r="I33" s="158">
        <v>0.20999999999999999</v>
      </c>
      <c r="J33" s="157">
        <f>ROUND(((SUM(BE134:BE1033))*I33),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8" t="s">
        <v>44</v>
      </c>
      <c r="F34" s="157">
        <f>ROUND((SUM(BF134:BF1033)),  2)</f>
        <v>0</v>
      </c>
      <c r="G34" s="38"/>
      <c r="H34" s="38"/>
      <c r="I34" s="158">
        <v>0.14999999999999999</v>
      </c>
      <c r="J34" s="157">
        <f>ROUND(((SUM(BF134:BF1033))*I34),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8" t="s">
        <v>45</v>
      </c>
      <c r="F35" s="157">
        <f>ROUND((SUM(BG134:BG1033)),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8" t="s">
        <v>46</v>
      </c>
      <c r="F36" s="157">
        <f>ROUND((SUM(BH134:BH1033)),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8" t="s">
        <v>47</v>
      </c>
      <c r="F37" s="157">
        <f>ROUND((SUM(BI134:BI1033)),  2)</f>
        <v>0</v>
      </c>
      <c r="G37" s="38"/>
      <c r="H37" s="38"/>
      <c r="I37" s="158">
        <v>0</v>
      </c>
      <c r="J37" s="157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0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4"/>
      <c r="J39" s="165">
        <f>SUM(J30:J37)</f>
        <v>0</v>
      </c>
      <c r="K39" s="166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0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2"/>
      <c r="L41" s="20"/>
    </row>
    <row r="42" s="1" customFormat="1" ht="14.4" customHeight="1">
      <c r="B42" s="20"/>
      <c r="I42" s="132"/>
      <c r="L42" s="20"/>
    </row>
    <row r="43" s="1" customFormat="1" ht="14.4" customHeight="1">
      <c r="B43" s="20"/>
      <c r="I43" s="132"/>
      <c r="L43" s="20"/>
    </row>
    <row r="44" s="1" customFormat="1" ht="14.4" customHeight="1">
      <c r="B44" s="20"/>
      <c r="I44" s="132"/>
      <c r="L44" s="20"/>
    </row>
    <row r="45" s="1" customFormat="1" ht="14.4" customHeight="1">
      <c r="B45" s="20"/>
      <c r="I45" s="132"/>
      <c r="L45" s="20"/>
    </row>
    <row r="46" s="1" customFormat="1" ht="14.4" customHeight="1">
      <c r="B46" s="20"/>
      <c r="I46" s="132"/>
      <c r="L46" s="20"/>
    </row>
    <row r="47" s="1" customFormat="1" ht="14.4" customHeight="1">
      <c r="B47" s="20"/>
      <c r="I47" s="132"/>
      <c r="L47" s="20"/>
    </row>
    <row r="48" s="1" customFormat="1" ht="14.4" customHeight="1">
      <c r="B48" s="20"/>
      <c r="I48" s="132"/>
      <c r="L48" s="20"/>
    </row>
    <row r="49" s="1" customFormat="1" ht="14.4" customHeight="1">
      <c r="B49" s="20"/>
      <c r="I49" s="132"/>
      <c r="L49" s="20"/>
    </row>
    <row r="50" s="2" customFormat="1" ht="14.4" customHeight="1">
      <c r="B50" s="63"/>
      <c r="D50" s="167" t="s">
        <v>51</v>
      </c>
      <c r="E50" s="168"/>
      <c r="F50" s="168"/>
      <c r="G50" s="167" t="s">
        <v>52</v>
      </c>
      <c r="H50" s="168"/>
      <c r="I50" s="169"/>
      <c r="J50" s="168"/>
      <c r="K50" s="16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0" t="s">
        <v>53</v>
      </c>
      <c r="E61" s="171"/>
      <c r="F61" s="172" t="s">
        <v>54</v>
      </c>
      <c r="G61" s="170" t="s">
        <v>53</v>
      </c>
      <c r="H61" s="171"/>
      <c r="I61" s="173"/>
      <c r="J61" s="174" t="s">
        <v>54</v>
      </c>
      <c r="K61" s="17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7" t="s">
        <v>55</v>
      </c>
      <c r="E65" s="175"/>
      <c r="F65" s="175"/>
      <c r="G65" s="167" t="s">
        <v>56</v>
      </c>
      <c r="H65" s="175"/>
      <c r="I65" s="176"/>
      <c r="J65" s="175"/>
      <c r="K65" s="17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0" t="s">
        <v>53</v>
      </c>
      <c r="E76" s="171"/>
      <c r="F76" s="172" t="s">
        <v>54</v>
      </c>
      <c r="G76" s="170" t="s">
        <v>53</v>
      </c>
      <c r="H76" s="171"/>
      <c r="I76" s="173"/>
      <c r="J76" s="174" t="s">
        <v>54</v>
      </c>
      <c r="K76" s="17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7"/>
      <c r="C77" s="178"/>
      <c r="D77" s="178"/>
      <c r="E77" s="178"/>
      <c r="F77" s="178"/>
      <c r="G77" s="178"/>
      <c r="H77" s="178"/>
      <c r="I77" s="179"/>
      <c r="J77" s="178"/>
      <c r="K77" s="178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0"/>
      <c r="C81" s="181"/>
      <c r="D81" s="181"/>
      <c r="E81" s="181"/>
      <c r="F81" s="181"/>
      <c r="G81" s="181"/>
      <c r="H81" s="181"/>
      <c r="I81" s="182"/>
      <c r="J81" s="181"/>
      <c r="K81" s="181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1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Přestupní terminál Citadela, Litvínov</v>
      </c>
      <c r="F85" s="32"/>
      <c r="G85" s="32"/>
      <c r="H85" s="32"/>
      <c r="I85" s="1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1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18067 - SO.01 - Komunikace a zpevněné plochy</v>
      </c>
      <c r="F87" s="40"/>
      <c r="G87" s="40"/>
      <c r="H87" s="40"/>
      <c r="I87" s="1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Litvínov</v>
      </c>
      <c r="G89" s="40"/>
      <c r="H89" s="40"/>
      <c r="I89" s="143" t="s">
        <v>22</v>
      </c>
      <c r="J89" s="79" t="str">
        <f>IF(J12="","",J12)</f>
        <v>3. 3. 2020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143" t="s">
        <v>31</v>
      </c>
      <c r="J91" s="36" t="str">
        <f>E21</f>
        <v>MESSOR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3" t="s">
        <v>36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92</v>
      </c>
      <c r="D94" s="185"/>
      <c r="E94" s="185"/>
      <c r="F94" s="185"/>
      <c r="G94" s="185"/>
      <c r="H94" s="185"/>
      <c r="I94" s="186"/>
      <c r="J94" s="187" t="s">
        <v>93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94</v>
      </c>
      <c r="D96" s="40"/>
      <c r="E96" s="40"/>
      <c r="F96" s="40"/>
      <c r="G96" s="40"/>
      <c r="H96" s="40"/>
      <c r="I96" s="140"/>
      <c r="J96" s="110">
        <f>J134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89"/>
      <c r="C97" s="190"/>
      <c r="D97" s="191" t="s">
        <v>96</v>
      </c>
      <c r="E97" s="192"/>
      <c r="F97" s="192"/>
      <c r="G97" s="192"/>
      <c r="H97" s="192"/>
      <c r="I97" s="193"/>
      <c r="J97" s="194">
        <f>J135</f>
        <v>0</v>
      </c>
      <c r="K97" s="190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97</v>
      </c>
      <c r="E98" s="199"/>
      <c r="F98" s="199"/>
      <c r="G98" s="199"/>
      <c r="H98" s="199"/>
      <c r="I98" s="200"/>
      <c r="J98" s="201">
        <f>J136</f>
        <v>0</v>
      </c>
      <c r="K98" s="197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98</v>
      </c>
      <c r="E99" s="199"/>
      <c r="F99" s="199"/>
      <c r="G99" s="199"/>
      <c r="H99" s="199"/>
      <c r="I99" s="200"/>
      <c r="J99" s="201">
        <f>J398</f>
        <v>0</v>
      </c>
      <c r="K99" s="197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99</v>
      </c>
      <c r="E100" s="199"/>
      <c r="F100" s="199"/>
      <c r="G100" s="199"/>
      <c r="H100" s="199"/>
      <c r="I100" s="200"/>
      <c r="J100" s="201">
        <f>J433</f>
        <v>0</v>
      </c>
      <c r="K100" s="19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100</v>
      </c>
      <c r="E101" s="199"/>
      <c r="F101" s="199"/>
      <c r="G101" s="199"/>
      <c r="H101" s="199"/>
      <c r="I101" s="200"/>
      <c r="J101" s="201">
        <f>J452</f>
        <v>0</v>
      </c>
      <c r="K101" s="19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101</v>
      </c>
      <c r="E102" s="199"/>
      <c r="F102" s="199"/>
      <c r="G102" s="199"/>
      <c r="H102" s="199"/>
      <c r="I102" s="200"/>
      <c r="J102" s="201">
        <f>J476</f>
        <v>0</v>
      </c>
      <c r="K102" s="19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102</v>
      </c>
      <c r="E103" s="199"/>
      <c r="F103" s="199"/>
      <c r="G103" s="199"/>
      <c r="H103" s="199"/>
      <c r="I103" s="200"/>
      <c r="J103" s="201">
        <f>J602</f>
        <v>0</v>
      </c>
      <c r="K103" s="19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103</v>
      </c>
      <c r="E104" s="199"/>
      <c r="F104" s="199"/>
      <c r="G104" s="199"/>
      <c r="H104" s="199"/>
      <c r="I104" s="200"/>
      <c r="J104" s="201">
        <f>J819</f>
        <v>0</v>
      </c>
      <c r="K104" s="19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104</v>
      </c>
      <c r="E105" s="192"/>
      <c r="F105" s="192"/>
      <c r="G105" s="192"/>
      <c r="H105" s="192"/>
      <c r="I105" s="193"/>
      <c r="J105" s="194">
        <f>J822</f>
        <v>0</v>
      </c>
      <c r="K105" s="190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97"/>
      <c r="D106" s="198" t="s">
        <v>105</v>
      </c>
      <c r="E106" s="199"/>
      <c r="F106" s="199"/>
      <c r="G106" s="199"/>
      <c r="H106" s="199"/>
      <c r="I106" s="200"/>
      <c r="J106" s="201">
        <f>J823</f>
        <v>0</v>
      </c>
      <c r="K106" s="197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106</v>
      </c>
      <c r="E107" s="199"/>
      <c r="F107" s="199"/>
      <c r="G107" s="199"/>
      <c r="H107" s="199"/>
      <c r="I107" s="200"/>
      <c r="J107" s="201">
        <f>J834</f>
        <v>0</v>
      </c>
      <c r="K107" s="197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97"/>
      <c r="D108" s="198" t="s">
        <v>107</v>
      </c>
      <c r="E108" s="199"/>
      <c r="F108" s="199"/>
      <c r="G108" s="199"/>
      <c r="H108" s="199"/>
      <c r="I108" s="200"/>
      <c r="J108" s="201">
        <f>J847</f>
        <v>0</v>
      </c>
      <c r="K108" s="197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9"/>
      <c r="C109" s="190"/>
      <c r="D109" s="191" t="s">
        <v>108</v>
      </c>
      <c r="E109" s="192"/>
      <c r="F109" s="192"/>
      <c r="G109" s="192"/>
      <c r="H109" s="192"/>
      <c r="I109" s="193"/>
      <c r="J109" s="194">
        <f>J887</f>
        <v>0</v>
      </c>
      <c r="K109" s="190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97"/>
      <c r="D110" s="198" t="s">
        <v>109</v>
      </c>
      <c r="E110" s="199"/>
      <c r="F110" s="199"/>
      <c r="G110" s="199"/>
      <c r="H110" s="199"/>
      <c r="I110" s="200"/>
      <c r="J110" s="201">
        <f>J888</f>
        <v>0</v>
      </c>
      <c r="K110" s="197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110</v>
      </c>
      <c r="E111" s="192"/>
      <c r="F111" s="192"/>
      <c r="G111" s="192"/>
      <c r="H111" s="192"/>
      <c r="I111" s="193"/>
      <c r="J111" s="194">
        <f>J1009</f>
        <v>0</v>
      </c>
      <c r="K111" s="190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6"/>
      <c r="C112" s="197"/>
      <c r="D112" s="198" t="s">
        <v>111</v>
      </c>
      <c r="E112" s="199"/>
      <c r="F112" s="199"/>
      <c r="G112" s="199"/>
      <c r="H112" s="199"/>
      <c r="I112" s="200"/>
      <c r="J112" s="201">
        <f>J1010</f>
        <v>0</v>
      </c>
      <c r="K112" s="197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97"/>
      <c r="D113" s="198" t="s">
        <v>112</v>
      </c>
      <c r="E113" s="199"/>
      <c r="F113" s="199"/>
      <c r="G113" s="199"/>
      <c r="H113" s="199"/>
      <c r="I113" s="200"/>
      <c r="J113" s="201">
        <f>J1020</f>
        <v>0</v>
      </c>
      <c r="K113" s="197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97"/>
      <c r="D114" s="198" t="s">
        <v>113</v>
      </c>
      <c r="E114" s="199"/>
      <c r="F114" s="199"/>
      <c r="G114" s="199"/>
      <c r="H114" s="199"/>
      <c r="I114" s="200"/>
      <c r="J114" s="201">
        <f>J1027</f>
        <v>0</v>
      </c>
      <c r="K114" s="197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1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179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182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114</v>
      </c>
      <c r="D121" s="40"/>
      <c r="E121" s="40"/>
      <c r="F121" s="40"/>
      <c r="G121" s="40"/>
      <c r="H121" s="40"/>
      <c r="I121" s="1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1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183" t="str">
        <f>E7</f>
        <v>Přestupní terminál Citadela, Litvínov</v>
      </c>
      <c r="F124" s="32"/>
      <c r="G124" s="32"/>
      <c r="H124" s="32"/>
      <c r="I124" s="1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89</v>
      </c>
      <c r="D125" s="40"/>
      <c r="E125" s="40"/>
      <c r="F125" s="40"/>
      <c r="G125" s="40"/>
      <c r="H125" s="40"/>
      <c r="I125" s="1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E9</f>
        <v>18067 - SO.01 - Komunikace a zpevněné plochy</v>
      </c>
      <c r="F126" s="40"/>
      <c r="G126" s="40"/>
      <c r="H126" s="40"/>
      <c r="I126" s="1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F12</f>
        <v>Litvínov</v>
      </c>
      <c r="G128" s="40"/>
      <c r="H128" s="40"/>
      <c r="I128" s="143" t="s">
        <v>22</v>
      </c>
      <c r="J128" s="79" t="str">
        <f>IF(J12="","",J12)</f>
        <v>3. 3. 2020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1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24</v>
      </c>
      <c r="D130" s="40"/>
      <c r="E130" s="40"/>
      <c r="F130" s="27" t="str">
        <f>E15</f>
        <v>Město Litvínov</v>
      </c>
      <c r="G130" s="40"/>
      <c r="H130" s="40"/>
      <c r="I130" s="143" t="s">
        <v>31</v>
      </c>
      <c r="J130" s="36" t="str">
        <f>E21</f>
        <v>MESSOR s.r.o.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29</v>
      </c>
      <c r="D131" s="40"/>
      <c r="E131" s="40"/>
      <c r="F131" s="27" t="str">
        <f>IF(E18="","",E18)</f>
        <v>Vyplň údaj</v>
      </c>
      <c r="G131" s="40"/>
      <c r="H131" s="40"/>
      <c r="I131" s="143" t="s">
        <v>36</v>
      </c>
      <c r="J131" s="36" t="str">
        <f>E24</f>
        <v>MESSOR s.r.o.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1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203"/>
      <c r="B133" s="204"/>
      <c r="C133" s="205" t="s">
        <v>115</v>
      </c>
      <c r="D133" s="206" t="s">
        <v>63</v>
      </c>
      <c r="E133" s="206" t="s">
        <v>59</v>
      </c>
      <c r="F133" s="206" t="s">
        <v>60</v>
      </c>
      <c r="G133" s="206" t="s">
        <v>116</v>
      </c>
      <c r="H133" s="206" t="s">
        <v>117</v>
      </c>
      <c r="I133" s="207" t="s">
        <v>118</v>
      </c>
      <c r="J133" s="206" t="s">
        <v>93</v>
      </c>
      <c r="K133" s="208" t="s">
        <v>119</v>
      </c>
      <c r="L133" s="209"/>
      <c r="M133" s="100" t="s">
        <v>1</v>
      </c>
      <c r="N133" s="101" t="s">
        <v>42</v>
      </c>
      <c r="O133" s="101" t="s">
        <v>120</v>
      </c>
      <c r="P133" s="101" t="s">
        <v>121</v>
      </c>
      <c r="Q133" s="101" t="s">
        <v>122</v>
      </c>
      <c r="R133" s="101" t="s">
        <v>123</v>
      </c>
      <c r="S133" s="101" t="s">
        <v>124</v>
      </c>
      <c r="T133" s="102" t="s">
        <v>125</v>
      </c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</row>
    <row r="134" s="2" customFormat="1" ht="22.8" customHeight="1">
      <c r="A134" s="38"/>
      <c r="B134" s="39"/>
      <c r="C134" s="107" t="s">
        <v>126</v>
      </c>
      <c r="D134" s="40"/>
      <c r="E134" s="40"/>
      <c r="F134" s="40"/>
      <c r="G134" s="40"/>
      <c r="H134" s="40"/>
      <c r="I134" s="140"/>
      <c r="J134" s="210">
        <f>BK134</f>
        <v>0</v>
      </c>
      <c r="K134" s="40"/>
      <c r="L134" s="44"/>
      <c r="M134" s="103"/>
      <c r="N134" s="211"/>
      <c r="O134" s="104"/>
      <c r="P134" s="212">
        <f>P135+P822+P887+P1009</f>
        <v>0</v>
      </c>
      <c r="Q134" s="104"/>
      <c r="R134" s="212">
        <f>R135+R822+R887+R1009</f>
        <v>772.38272651</v>
      </c>
      <c r="S134" s="104"/>
      <c r="T134" s="213">
        <f>T135+T822+T887+T1009</f>
        <v>1562.1628000000001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77</v>
      </c>
      <c r="AU134" s="17" t="s">
        <v>95</v>
      </c>
      <c r="BK134" s="214">
        <f>BK135+BK822+BK887+BK1009</f>
        <v>0</v>
      </c>
    </row>
    <row r="135" s="12" customFormat="1" ht="25.92" customHeight="1">
      <c r="A135" s="12"/>
      <c r="B135" s="215"/>
      <c r="C135" s="216"/>
      <c r="D135" s="217" t="s">
        <v>77</v>
      </c>
      <c r="E135" s="218" t="s">
        <v>127</v>
      </c>
      <c r="F135" s="218" t="s">
        <v>128</v>
      </c>
      <c r="G135" s="216"/>
      <c r="H135" s="216"/>
      <c r="I135" s="219"/>
      <c r="J135" s="220">
        <f>BK135</f>
        <v>0</v>
      </c>
      <c r="K135" s="216"/>
      <c r="L135" s="221"/>
      <c r="M135" s="222"/>
      <c r="N135" s="223"/>
      <c r="O135" s="223"/>
      <c r="P135" s="224">
        <f>P136+P398+P433+P452+P476+P602+P819</f>
        <v>0</v>
      </c>
      <c r="Q135" s="223"/>
      <c r="R135" s="224">
        <f>R136+R398+R433+R452+R476+R602+R819</f>
        <v>771.54122505999999</v>
      </c>
      <c r="S135" s="223"/>
      <c r="T135" s="225">
        <f>T136+T398+T433+T452+T476+T602+T819</f>
        <v>1560.5128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6" t="s">
        <v>85</v>
      </c>
      <c r="AT135" s="227" t="s">
        <v>77</v>
      </c>
      <c r="AU135" s="227" t="s">
        <v>78</v>
      </c>
      <c r="AY135" s="226" t="s">
        <v>129</v>
      </c>
      <c r="BK135" s="228">
        <f>BK136+BK398+BK433+BK452+BK476+BK602+BK819</f>
        <v>0</v>
      </c>
    </row>
    <row r="136" s="12" customFormat="1" ht="22.8" customHeight="1">
      <c r="A136" s="12"/>
      <c r="B136" s="215"/>
      <c r="C136" s="216"/>
      <c r="D136" s="217" t="s">
        <v>77</v>
      </c>
      <c r="E136" s="229" t="s">
        <v>85</v>
      </c>
      <c r="F136" s="229" t="s">
        <v>130</v>
      </c>
      <c r="G136" s="216"/>
      <c r="H136" s="216"/>
      <c r="I136" s="219"/>
      <c r="J136" s="230">
        <f>BK136</f>
        <v>0</v>
      </c>
      <c r="K136" s="216"/>
      <c r="L136" s="221"/>
      <c r="M136" s="222"/>
      <c r="N136" s="223"/>
      <c r="O136" s="223"/>
      <c r="P136" s="224">
        <f>SUM(P137:P397)</f>
        <v>0</v>
      </c>
      <c r="Q136" s="223"/>
      <c r="R136" s="224">
        <f>SUM(R137:R397)</f>
        <v>172.94754200000003</v>
      </c>
      <c r="S136" s="223"/>
      <c r="T136" s="225">
        <f>SUM(T137:T397)</f>
        <v>1528.0367999999999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6" t="s">
        <v>85</v>
      </c>
      <c r="AT136" s="227" t="s">
        <v>77</v>
      </c>
      <c r="AU136" s="227" t="s">
        <v>85</v>
      </c>
      <c r="AY136" s="226" t="s">
        <v>129</v>
      </c>
      <c r="BK136" s="228">
        <f>SUM(BK137:BK397)</f>
        <v>0</v>
      </c>
    </row>
    <row r="137" s="2" customFormat="1" ht="16.5" customHeight="1">
      <c r="A137" s="38"/>
      <c r="B137" s="39"/>
      <c r="C137" s="231" t="s">
        <v>85</v>
      </c>
      <c r="D137" s="231" t="s">
        <v>131</v>
      </c>
      <c r="E137" s="232" t="s">
        <v>132</v>
      </c>
      <c r="F137" s="233" t="s">
        <v>133</v>
      </c>
      <c r="G137" s="234" t="s">
        <v>134</v>
      </c>
      <c r="H137" s="235">
        <v>5</v>
      </c>
      <c r="I137" s="236"/>
      <c r="J137" s="237">
        <f>ROUND(I137*H137,2)</f>
        <v>0</v>
      </c>
      <c r="K137" s="233" t="s">
        <v>135</v>
      </c>
      <c r="L137" s="44"/>
      <c r="M137" s="238" t="s">
        <v>1</v>
      </c>
      <c r="N137" s="239" t="s">
        <v>43</v>
      </c>
      <c r="O137" s="91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2" t="s">
        <v>136</v>
      </c>
      <c r="AT137" s="242" t="s">
        <v>131</v>
      </c>
      <c r="AU137" s="242" t="s">
        <v>87</v>
      </c>
      <c r="AY137" s="17" t="s">
        <v>129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7" t="s">
        <v>85</v>
      </c>
      <c r="BK137" s="243">
        <f>ROUND(I137*H137,2)</f>
        <v>0</v>
      </c>
      <c r="BL137" s="17" t="s">
        <v>136</v>
      </c>
      <c r="BM137" s="242" t="s">
        <v>137</v>
      </c>
    </row>
    <row r="138" s="2" customFormat="1">
      <c r="A138" s="38"/>
      <c r="B138" s="39"/>
      <c r="C138" s="40"/>
      <c r="D138" s="244" t="s">
        <v>138</v>
      </c>
      <c r="E138" s="40"/>
      <c r="F138" s="245" t="s">
        <v>139</v>
      </c>
      <c r="G138" s="40"/>
      <c r="H138" s="40"/>
      <c r="I138" s="140"/>
      <c r="J138" s="40"/>
      <c r="K138" s="40"/>
      <c r="L138" s="44"/>
      <c r="M138" s="246"/>
      <c r="N138" s="24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138</v>
      </c>
      <c r="AU138" s="17" t="s">
        <v>87</v>
      </c>
    </row>
    <row r="139" s="13" customFormat="1">
      <c r="A139" s="13"/>
      <c r="B139" s="248"/>
      <c r="C139" s="249"/>
      <c r="D139" s="244" t="s">
        <v>140</v>
      </c>
      <c r="E139" s="250" t="s">
        <v>1</v>
      </c>
      <c r="F139" s="251" t="s">
        <v>141</v>
      </c>
      <c r="G139" s="249"/>
      <c r="H139" s="250" t="s">
        <v>1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140</v>
      </c>
      <c r="AU139" s="257" t="s">
        <v>87</v>
      </c>
      <c r="AV139" s="13" t="s">
        <v>85</v>
      </c>
      <c r="AW139" s="13" t="s">
        <v>35</v>
      </c>
      <c r="AX139" s="13" t="s">
        <v>78</v>
      </c>
      <c r="AY139" s="257" t="s">
        <v>129</v>
      </c>
    </row>
    <row r="140" s="14" customFormat="1">
      <c r="A140" s="14"/>
      <c r="B140" s="258"/>
      <c r="C140" s="259"/>
      <c r="D140" s="244" t="s">
        <v>140</v>
      </c>
      <c r="E140" s="260" t="s">
        <v>1</v>
      </c>
      <c r="F140" s="261" t="s">
        <v>142</v>
      </c>
      <c r="G140" s="259"/>
      <c r="H140" s="262">
        <v>5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140</v>
      </c>
      <c r="AU140" s="268" t="s">
        <v>87</v>
      </c>
      <c r="AV140" s="14" t="s">
        <v>87</v>
      </c>
      <c r="AW140" s="14" t="s">
        <v>35</v>
      </c>
      <c r="AX140" s="14" t="s">
        <v>78</v>
      </c>
      <c r="AY140" s="268" t="s">
        <v>129</v>
      </c>
    </row>
    <row r="141" s="15" customFormat="1">
      <c r="A141" s="15"/>
      <c r="B141" s="269"/>
      <c r="C141" s="270"/>
      <c r="D141" s="244" t="s">
        <v>140</v>
      </c>
      <c r="E141" s="271" t="s">
        <v>1</v>
      </c>
      <c r="F141" s="272" t="s">
        <v>143</v>
      </c>
      <c r="G141" s="270"/>
      <c r="H141" s="273">
        <v>5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9" t="s">
        <v>140</v>
      </c>
      <c r="AU141" s="279" t="s">
        <v>87</v>
      </c>
      <c r="AV141" s="15" t="s">
        <v>136</v>
      </c>
      <c r="AW141" s="15" t="s">
        <v>35</v>
      </c>
      <c r="AX141" s="15" t="s">
        <v>85</v>
      </c>
      <c r="AY141" s="279" t="s">
        <v>129</v>
      </c>
    </row>
    <row r="142" s="2" customFormat="1" ht="16.5" customHeight="1">
      <c r="A142" s="38"/>
      <c r="B142" s="39"/>
      <c r="C142" s="231" t="s">
        <v>87</v>
      </c>
      <c r="D142" s="231" t="s">
        <v>131</v>
      </c>
      <c r="E142" s="232" t="s">
        <v>144</v>
      </c>
      <c r="F142" s="233" t="s">
        <v>145</v>
      </c>
      <c r="G142" s="234" t="s">
        <v>134</v>
      </c>
      <c r="H142" s="235">
        <v>1</v>
      </c>
      <c r="I142" s="236"/>
      <c r="J142" s="237">
        <f>ROUND(I142*H142,2)</f>
        <v>0</v>
      </c>
      <c r="K142" s="233" t="s">
        <v>135</v>
      </c>
      <c r="L142" s="44"/>
      <c r="M142" s="238" t="s">
        <v>1</v>
      </c>
      <c r="N142" s="239" t="s">
        <v>43</v>
      </c>
      <c r="O142" s="91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2" t="s">
        <v>136</v>
      </c>
      <c r="AT142" s="242" t="s">
        <v>131</v>
      </c>
      <c r="AU142" s="242" t="s">
        <v>87</v>
      </c>
      <c r="AY142" s="17" t="s">
        <v>129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7" t="s">
        <v>85</v>
      </c>
      <c r="BK142" s="243">
        <f>ROUND(I142*H142,2)</f>
        <v>0</v>
      </c>
      <c r="BL142" s="17" t="s">
        <v>136</v>
      </c>
      <c r="BM142" s="242" t="s">
        <v>146</v>
      </c>
    </row>
    <row r="143" s="2" customFormat="1">
      <c r="A143" s="38"/>
      <c r="B143" s="39"/>
      <c r="C143" s="40"/>
      <c r="D143" s="244" t="s">
        <v>138</v>
      </c>
      <c r="E143" s="40"/>
      <c r="F143" s="245" t="s">
        <v>147</v>
      </c>
      <c r="G143" s="40"/>
      <c r="H143" s="40"/>
      <c r="I143" s="140"/>
      <c r="J143" s="40"/>
      <c r="K143" s="40"/>
      <c r="L143" s="44"/>
      <c r="M143" s="246"/>
      <c r="N143" s="24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138</v>
      </c>
      <c r="AU143" s="17" t="s">
        <v>87</v>
      </c>
    </row>
    <row r="144" s="13" customFormat="1">
      <c r="A144" s="13"/>
      <c r="B144" s="248"/>
      <c r="C144" s="249"/>
      <c r="D144" s="244" t="s">
        <v>140</v>
      </c>
      <c r="E144" s="250" t="s">
        <v>1</v>
      </c>
      <c r="F144" s="251" t="s">
        <v>141</v>
      </c>
      <c r="G144" s="249"/>
      <c r="H144" s="250" t="s">
        <v>1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140</v>
      </c>
      <c r="AU144" s="257" t="s">
        <v>87</v>
      </c>
      <c r="AV144" s="13" t="s">
        <v>85</v>
      </c>
      <c r="AW144" s="13" t="s">
        <v>35</v>
      </c>
      <c r="AX144" s="13" t="s">
        <v>78</v>
      </c>
      <c r="AY144" s="257" t="s">
        <v>129</v>
      </c>
    </row>
    <row r="145" s="14" customFormat="1">
      <c r="A145" s="14"/>
      <c r="B145" s="258"/>
      <c r="C145" s="259"/>
      <c r="D145" s="244" t="s">
        <v>140</v>
      </c>
      <c r="E145" s="260" t="s">
        <v>1</v>
      </c>
      <c r="F145" s="261" t="s">
        <v>85</v>
      </c>
      <c r="G145" s="259"/>
      <c r="H145" s="262">
        <v>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140</v>
      </c>
      <c r="AU145" s="268" t="s">
        <v>87</v>
      </c>
      <c r="AV145" s="14" t="s">
        <v>87</v>
      </c>
      <c r="AW145" s="14" t="s">
        <v>35</v>
      </c>
      <c r="AX145" s="14" t="s">
        <v>78</v>
      </c>
      <c r="AY145" s="268" t="s">
        <v>129</v>
      </c>
    </row>
    <row r="146" s="15" customFormat="1">
      <c r="A146" s="15"/>
      <c r="B146" s="269"/>
      <c r="C146" s="270"/>
      <c r="D146" s="244" t="s">
        <v>140</v>
      </c>
      <c r="E146" s="271" t="s">
        <v>1</v>
      </c>
      <c r="F146" s="272" t="s">
        <v>143</v>
      </c>
      <c r="G146" s="270"/>
      <c r="H146" s="273">
        <v>1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140</v>
      </c>
      <c r="AU146" s="279" t="s">
        <v>87</v>
      </c>
      <c r="AV146" s="15" t="s">
        <v>136</v>
      </c>
      <c r="AW146" s="15" t="s">
        <v>35</v>
      </c>
      <c r="AX146" s="15" t="s">
        <v>85</v>
      </c>
      <c r="AY146" s="279" t="s">
        <v>129</v>
      </c>
    </row>
    <row r="147" s="2" customFormat="1" ht="16.5" customHeight="1">
      <c r="A147" s="38"/>
      <c r="B147" s="39"/>
      <c r="C147" s="231" t="s">
        <v>148</v>
      </c>
      <c r="D147" s="231" t="s">
        <v>131</v>
      </c>
      <c r="E147" s="232" t="s">
        <v>149</v>
      </c>
      <c r="F147" s="233" t="s">
        <v>150</v>
      </c>
      <c r="G147" s="234" t="s">
        <v>134</v>
      </c>
      <c r="H147" s="235">
        <v>5</v>
      </c>
      <c r="I147" s="236"/>
      <c r="J147" s="237">
        <f>ROUND(I147*H147,2)</f>
        <v>0</v>
      </c>
      <c r="K147" s="233" t="s">
        <v>135</v>
      </c>
      <c r="L147" s="44"/>
      <c r="M147" s="238" t="s">
        <v>1</v>
      </c>
      <c r="N147" s="239" t="s">
        <v>43</v>
      </c>
      <c r="O147" s="91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2" t="s">
        <v>136</v>
      </c>
      <c r="AT147" s="242" t="s">
        <v>131</v>
      </c>
      <c r="AU147" s="242" t="s">
        <v>87</v>
      </c>
      <c r="AY147" s="17" t="s">
        <v>129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7" t="s">
        <v>85</v>
      </c>
      <c r="BK147" s="243">
        <f>ROUND(I147*H147,2)</f>
        <v>0</v>
      </c>
      <c r="BL147" s="17" t="s">
        <v>136</v>
      </c>
      <c r="BM147" s="242" t="s">
        <v>151</v>
      </c>
    </row>
    <row r="148" s="2" customFormat="1">
      <c r="A148" s="38"/>
      <c r="B148" s="39"/>
      <c r="C148" s="40"/>
      <c r="D148" s="244" t="s">
        <v>138</v>
      </c>
      <c r="E148" s="40"/>
      <c r="F148" s="245" t="s">
        <v>152</v>
      </c>
      <c r="G148" s="40"/>
      <c r="H148" s="40"/>
      <c r="I148" s="140"/>
      <c r="J148" s="40"/>
      <c r="K148" s="40"/>
      <c r="L148" s="44"/>
      <c r="M148" s="246"/>
      <c r="N148" s="24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138</v>
      </c>
      <c r="AU148" s="17" t="s">
        <v>87</v>
      </c>
    </row>
    <row r="149" s="13" customFormat="1">
      <c r="A149" s="13"/>
      <c r="B149" s="248"/>
      <c r="C149" s="249"/>
      <c r="D149" s="244" t="s">
        <v>140</v>
      </c>
      <c r="E149" s="250" t="s">
        <v>1</v>
      </c>
      <c r="F149" s="251" t="s">
        <v>141</v>
      </c>
      <c r="G149" s="249"/>
      <c r="H149" s="250" t="s">
        <v>1</v>
      </c>
      <c r="I149" s="252"/>
      <c r="J149" s="249"/>
      <c r="K149" s="249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140</v>
      </c>
      <c r="AU149" s="257" t="s">
        <v>87</v>
      </c>
      <c r="AV149" s="13" t="s">
        <v>85</v>
      </c>
      <c r="AW149" s="13" t="s">
        <v>35</v>
      </c>
      <c r="AX149" s="13" t="s">
        <v>78</v>
      </c>
      <c r="AY149" s="257" t="s">
        <v>129</v>
      </c>
    </row>
    <row r="150" s="14" customFormat="1">
      <c r="A150" s="14"/>
      <c r="B150" s="258"/>
      <c r="C150" s="259"/>
      <c r="D150" s="244" t="s">
        <v>140</v>
      </c>
      <c r="E150" s="260" t="s">
        <v>1</v>
      </c>
      <c r="F150" s="261" t="s">
        <v>142</v>
      </c>
      <c r="G150" s="259"/>
      <c r="H150" s="262">
        <v>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140</v>
      </c>
      <c r="AU150" s="268" t="s">
        <v>87</v>
      </c>
      <c r="AV150" s="14" t="s">
        <v>87</v>
      </c>
      <c r="AW150" s="14" t="s">
        <v>35</v>
      </c>
      <c r="AX150" s="14" t="s">
        <v>78</v>
      </c>
      <c r="AY150" s="268" t="s">
        <v>129</v>
      </c>
    </row>
    <row r="151" s="15" customFormat="1">
      <c r="A151" s="15"/>
      <c r="B151" s="269"/>
      <c r="C151" s="270"/>
      <c r="D151" s="244" t="s">
        <v>140</v>
      </c>
      <c r="E151" s="271" t="s">
        <v>1</v>
      </c>
      <c r="F151" s="272" t="s">
        <v>143</v>
      </c>
      <c r="G151" s="270"/>
      <c r="H151" s="273">
        <v>5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9" t="s">
        <v>140</v>
      </c>
      <c r="AU151" s="279" t="s">
        <v>87</v>
      </c>
      <c r="AV151" s="15" t="s">
        <v>136</v>
      </c>
      <c r="AW151" s="15" t="s">
        <v>35</v>
      </c>
      <c r="AX151" s="15" t="s">
        <v>85</v>
      </c>
      <c r="AY151" s="279" t="s">
        <v>129</v>
      </c>
    </row>
    <row r="152" s="2" customFormat="1" ht="16.5" customHeight="1">
      <c r="A152" s="38"/>
      <c r="B152" s="39"/>
      <c r="C152" s="231" t="s">
        <v>136</v>
      </c>
      <c r="D152" s="231" t="s">
        <v>131</v>
      </c>
      <c r="E152" s="232" t="s">
        <v>153</v>
      </c>
      <c r="F152" s="233" t="s">
        <v>154</v>
      </c>
      <c r="G152" s="234" t="s">
        <v>134</v>
      </c>
      <c r="H152" s="235">
        <v>1</v>
      </c>
      <c r="I152" s="236"/>
      <c r="J152" s="237">
        <f>ROUND(I152*H152,2)</f>
        <v>0</v>
      </c>
      <c r="K152" s="233" t="s">
        <v>135</v>
      </c>
      <c r="L152" s="44"/>
      <c r="M152" s="238" t="s">
        <v>1</v>
      </c>
      <c r="N152" s="239" t="s">
        <v>43</v>
      </c>
      <c r="O152" s="91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2" t="s">
        <v>136</v>
      </c>
      <c r="AT152" s="242" t="s">
        <v>131</v>
      </c>
      <c r="AU152" s="242" t="s">
        <v>87</v>
      </c>
      <c r="AY152" s="17" t="s">
        <v>129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7" t="s">
        <v>85</v>
      </c>
      <c r="BK152" s="243">
        <f>ROUND(I152*H152,2)</f>
        <v>0</v>
      </c>
      <c r="BL152" s="17" t="s">
        <v>136</v>
      </c>
      <c r="BM152" s="242" t="s">
        <v>155</v>
      </c>
    </row>
    <row r="153" s="2" customFormat="1">
      <c r="A153" s="38"/>
      <c r="B153" s="39"/>
      <c r="C153" s="40"/>
      <c r="D153" s="244" t="s">
        <v>138</v>
      </c>
      <c r="E153" s="40"/>
      <c r="F153" s="245" t="s">
        <v>156</v>
      </c>
      <c r="G153" s="40"/>
      <c r="H153" s="40"/>
      <c r="I153" s="140"/>
      <c r="J153" s="40"/>
      <c r="K153" s="40"/>
      <c r="L153" s="44"/>
      <c r="M153" s="246"/>
      <c r="N153" s="24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138</v>
      </c>
      <c r="AU153" s="17" t="s">
        <v>87</v>
      </c>
    </row>
    <row r="154" s="13" customFormat="1">
      <c r="A154" s="13"/>
      <c r="B154" s="248"/>
      <c r="C154" s="249"/>
      <c r="D154" s="244" t="s">
        <v>140</v>
      </c>
      <c r="E154" s="250" t="s">
        <v>1</v>
      </c>
      <c r="F154" s="251" t="s">
        <v>141</v>
      </c>
      <c r="G154" s="249"/>
      <c r="H154" s="250" t="s">
        <v>1</v>
      </c>
      <c r="I154" s="252"/>
      <c r="J154" s="249"/>
      <c r="K154" s="249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140</v>
      </c>
      <c r="AU154" s="257" t="s">
        <v>87</v>
      </c>
      <c r="AV154" s="13" t="s">
        <v>85</v>
      </c>
      <c r="AW154" s="13" t="s">
        <v>35</v>
      </c>
      <c r="AX154" s="13" t="s">
        <v>78</v>
      </c>
      <c r="AY154" s="257" t="s">
        <v>129</v>
      </c>
    </row>
    <row r="155" s="14" customFormat="1">
      <c r="A155" s="14"/>
      <c r="B155" s="258"/>
      <c r="C155" s="259"/>
      <c r="D155" s="244" t="s">
        <v>140</v>
      </c>
      <c r="E155" s="260" t="s">
        <v>1</v>
      </c>
      <c r="F155" s="261" t="s">
        <v>85</v>
      </c>
      <c r="G155" s="259"/>
      <c r="H155" s="262">
        <v>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140</v>
      </c>
      <c r="AU155" s="268" t="s">
        <v>87</v>
      </c>
      <c r="AV155" s="14" t="s">
        <v>87</v>
      </c>
      <c r="AW155" s="14" t="s">
        <v>35</v>
      </c>
      <c r="AX155" s="14" t="s">
        <v>78</v>
      </c>
      <c r="AY155" s="268" t="s">
        <v>129</v>
      </c>
    </row>
    <row r="156" s="15" customFormat="1">
      <c r="A156" s="15"/>
      <c r="B156" s="269"/>
      <c r="C156" s="270"/>
      <c r="D156" s="244" t="s">
        <v>140</v>
      </c>
      <c r="E156" s="271" t="s">
        <v>1</v>
      </c>
      <c r="F156" s="272" t="s">
        <v>143</v>
      </c>
      <c r="G156" s="270"/>
      <c r="H156" s="273">
        <v>1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140</v>
      </c>
      <c r="AU156" s="279" t="s">
        <v>87</v>
      </c>
      <c r="AV156" s="15" t="s">
        <v>136</v>
      </c>
      <c r="AW156" s="15" t="s">
        <v>35</v>
      </c>
      <c r="AX156" s="15" t="s">
        <v>85</v>
      </c>
      <c r="AY156" s="279" t="s">
        <v>129</v>
      </c>
    </row>
    <row r="157" s="2" customFormat="1" ht="16.5" customHeight="1">
      <c r="A157" s="38"/>
      <c r="B157" s="39"/>
      <c r="C157" s="231" t="s">
        <v>142</v>
      </c>
      <c r="D157" s="231" t="s">
        <v>131</v>
      </c>
      <c r="E157" s="232" t="s">
        <v>157</v>
      </c>
      <c r="F157" s="233" t="s">
        <v>158</v>
      </c>
      <c r="G157" s="234" t="s">
        <v>159</v>
      </c>
      <c r="H157" s="235">
        <v>4.4000000000000004</v>
      </c>
      <c r="I157" s="236"/>
      <c r="J157" s="237">
        <f>ROUND(I157*H157,2)</f>
        <v>0</v>
      </c>
      <c r="K157" s="233" t="s">
        <v>135</v>
      </c>
      <c r="L157" s="44"/>
      <c r="M157" s="238" t="s">
        <v>1</v>
      </c>
      <c r="N157" s="239" t="s">
        <v>43</v>
      </c>
      <c r="O157" s="91"/>
      <c r="P157" s="240">
        <f>O157*H157</f>
        <v>0</v>
      </c>
      <c r="Q157" s="240">
        <v>0</v>
      </c>
      <c r="R157" s="240">
        <f>Q157*H157</f>
        <v>0</v>
      </c>
      <c r="S157" s="240">
        <v>0.23499999999999999</v>
      </c>
      <c r="T157" s="241">
        <f>S157*H157</f>
        <v>1.034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2" t="s">
        <v>136</v>
      </c>
      <c r="AT157" s="242" t="s">
        <v>131</v>
      </c>
      <c r="AU157" s="242" t="s">
        <v>87</v>
      </c>
      <c r="AY157" s="17" t="s">
        <v>129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7" t="s">
        <v>85</v>
      </c>
      <c r="BK157" s="243">
        <f>ROUND(I157*H157,2)</f>
        <v>0</v>
      </c>
      <c r="BL157" s="17" t="s">
        <v>136</v>
      </c>
      <c r="BM157" s="242" t="s">
        <v>160</v>
      </c>
    </row>
    <row r="158" s="2" customFormat="1">
      <c r="A158" s="38"/>
      <c r="B158" s="39"/>
      <c r="C158" s="40"/>
      <c r="D158" s="244" t="s">
        <v>138</v>
      </c>
      <c r="E158" s="40"/>
      <c r="F158" s="245" t="s">
        <v>161</v>
      </c>
      <c r="G158" s="40"/>
      <c r="H158" s="40"/>
      <c r="I158" s="140"/>
      <c r="J158" s="40"/>
      <c r="K158" s="40"/>
      <c r="L158" s="44"/>
      <c r="M158" s="246"/>
      <c r="N158" s="24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138</v>
      </c>
      <c r="AU158" s="17" t="s">
        <v>87</v>
      </c>
    </row>
    <row r="159" s="13" customFormat="1">
      <c r="A159" s="13"/>
      <c r="B159" s="248"/>
      <c r="C159" s="249"/>
      <c r="D159" s="244" t="s">
        <v>140</v>
      </c>
      <c r="E159" s="250" t="s">
        <v>1</v>
      </c>
      <c r="F159" s="251" t="s">
        <v>141</v>
      </c>
      <c r="G159" s="249"/>
      <c r="H159" s="250" t="s">
        <v>1</v>
      </c>
      <c r="I159" s="252"/>
      <c r="J159" s="249"/>
      <c r="K159" s="249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140</v>
      </c>
      <c r="AU159" s="257" t="s">
        <v>87</v>
      </c>
      <c r="AV159" s="13" t="s">
        <v>85</v>
      </c>
      <c r="AW159" s="13" t="s">
        <v>35</v>
      </c>
      <c r="AX159" s="13" t="s">
        <v>78</v>
      </c>
      <c r="AY159" s="257" t="s">
        <v>129</v>
      </c>
    </row>
    <row r="160" s="14" customFormat="1">
      <c r="A160" s="14"/>
      <c r="B160" s="258"/>
      <c r="C160" s="259"/>
      <c r="D160" s="244" t="s">
        <v>140</v>
      </c>
      <c r="E160" s="260" t="s">
        <v>1</v>
      </c>
      <c r="F160" s="261" t="s">
        <v>162</v>
      </c>
      <c r="G160" s="259"/>
      <c r="H160" s="262">
        <v>4.4000000000000004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140</v>
      </c>
      <c r="AU160" s="268" t="s">
        <v>87</v>
      </c>
      <c r="AV160" s="14" t="s">
        <v>87</v>
      </c>
      <c r="AW160" s="14" t="s">
        <v>35</v>
      </c>
      <c r="AX160" s="14" t="s">
        <v>78</v>
      </c>
      <c r="AY160" s="268" t="s">
        <v>129</v>
      </c>
    </row>
    <row r="161" s="15" customFormat="1">
      <c r="A161" s="15"/>
      <c r="B161" s="269"/>
      <c r="C161" s="270"/>
      <c r="D161" s="244" t="s">
        <v>140</v>
      </c>
      <c r="E161" s="271" t="s">
        <v>1</v>
      </c>
      <c r="F161" s="272" t="s">
        <v>143</v>
      </c>
      <c r="G161" s="270"/>
      <c r="H161" s="273">
        <v>4.4000000000000004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9" t="s">
        <v>140</v>
      </c>
      <c r="AU161" s="279" t="s">
        <v>87</v>
      </c>
      <c r="AV161" s="15" t="s">
        <v>136</v>
      </c>
      <c r="AW161" s="15" t="s">
        <v>35</v>
      </c>
      <c r="AX161" s="15" t="s">
        <v>85</v>
      </c>
      <c r="AY161" s="279" t="s">
        <v>129</v>
      </c>
    </row>
    <row r="162" s="2" customFormat="1" ht="16.5" customHeight="1">
      <c r="A162" s="38"/>
      <c r="B162" s="39"/>
      <c r="C162" s="231" t="s">
        <v>163</v>
      </c>
      <c r="D162" s="231" t="s">
        <v>131</v>
      </c>
      <c r="E162" s="232" t="s">
        <v>164</v>
      </c>
      <c r="F162" s="233" t="s">
        <v>165</v>
      </c>
      <c r="G162" s="234" t="s">
        <v>159</v>
      </c>
      <c r="H162" s="235">
        <v>654.39999999999998</v>
      </c>
      <c r="I162" s="236"/>
      <c r="J162" s="237">
        <f>ROUND(I162*H162,2)</f>
        <v>0</v>
      </c>
      <c r="K162" s="233" t="s">
        <v>135</v>
      </c>
      <c r="L162" s="44"/>
      <c r="M162" s="238" t="s">
        <v>1</v>
      </c>
      <c r="N162" s="239" t="s">
        <v>43</v>
      </c>
      <c r="O162" s="91"/>
      <c r="P162" s="240">
        <f>O162*H162</f>
        <v>0</v>
      </c>
      <c r="Q162" s="240">
        <v>0</v>
      </c>
      <c r="R162" s="240">
        <f>Q162*H162</f>
        <v>0</v>
      </c>
      <c r="S162" s="240">
        <v>0.26000000000000001</v>
      </c>
      <c r="T162" s="241">
        <f>S162*H162</f>
        <v>170.14400000000001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2" t="s">
        <v>136</v>
      </c>
      <c r="AT162" s="242" t="s">
        <v>131</v>
      </c>
      <c r="AU162" s="242" t="s">
        <v>87</v>
      </c>
      <c r="AY162" s="17" t="s">
        <v>129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7" t="s">
        <v>85</v>
      </c>
      <c r="BK162" s="243">
        <f>ROUND(I162*H162,2)</f>
        <v>0</v>
      </c>
      <c r="BL162" s="17" t="s">
        <v>136</v>
      </c>
      <c r="BM162" s="242" t="s">
        <v>166</v>
      </c>
    </row>
    <row r="163" s="2" customFormat="1">
      <c r="A163" s="38"/>
      <c r="B163" s="39"/>
      <c r="C163" s="40"/>
      <c r="D163" s="244" t="s">
        <v>138</v>
      </c>
      <c r="E163" s="40"/>
      <c r="F163" s="245" t="s">
        <v>167</v>
      </c>
      <c r="G163" s="40"/>
      <c r="H163" s="40"/>
      <c r="I163" s="140"/>
      <c r="J163" s="40"/>
      <c r="K163" s="40"/>
      <c r="L163" s="44"/>
      <c r="M163" s="246"/>
      <c r="N163" s="24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138</v>
      </c>
      <c r="AU163" s="17" t="s">
        <v>87</v>
      </c>
    </row>
    <row r="164" s="13" customFormat="1">
      <c r="A164" s="13"/>
      <c r="B164" s="248"/>
      <c r="C164" s="249"/>
      <c r="D164" s="244" t="s">
        <v>140</v>
      </c>
      <c r="E164" s="250" t="s">
        <v>1</v>
      </c>
      <c r="F164" s="251" t="s">
        <v>141</v>
      </c>
      <c r="G164" s="249"/>
      <c r="H164" s="250" t="s">
        <v>1</v>
      </c>
      <c r="I164" s="252"/>
      <c r="J164" s="249"/>
      <c r="K164" s="249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140</v>
      </c>
      <c r="AU164" s="257" t="s">
        <v>87</v>
      </c>
      <c r="AV164" s="13" t="s">
        <v>85</v>
      </c>
      <c r="AW164" s="13" t="s">
        <v>35</v>
      </c>
      <c r="AX164" s="13" t="s">
        <v>78</v>
      </c>
      <c r="AY164" s="257" t="s">
        <v>129</v>
      </c>
    </row>
    <row r="165" s="14" customFormat="1">
      <c r="A165" s="14"/>
      <c r="B165" s="258"/>
      <c r="C165" s="259"/>
      <c r="D165" s="244" t="s">
        <v>140</v>
      </c>
      <c r="E165" s="260" t="s">
        <v>1</v>
      </c>
      <c r="F165" s="261" t="s">
        <v>168</v>
      </c>
      <c r="G165" s="259"/>
      <c r="H165" s="262">
        <v>654.39999999999998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140</v>
      </c>
      <c r="AU165" s="268" t="s">
        <v>87</v>
      </c>
      <c r="AV165" s="14" t="s">
        <v>87</v>
      </c>
      <c r="AW165" s="14" t="s">
        <v>35</v>
      </c>
      <c r="AX165" s="14" t="s">
        <v>78</v>
      </c>
      <c r="AY165" s="268" t="s">
        <v>129</v>
      </c>
    </row>
    <row r="166" s="15" customFormat="1">
      <c r="A166" s="15"/>
      <c r="B166" s="269"/>
      <c r="C166" s="270"/>
      <c r="D166" s="244" t="s">
        <v>140</v>
      </c>
      <c r="E166" s="271" t="s">
        <v>1</v>
      </c>
      <c r="F166" s="272" t="s">
        <v>143</v>
      </c>
      <c r="G166" s="270"/>
      <c r="H166" s="273">
        <v>654.39999999999998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140</v>
      </c>
      <c r="AU166" s="279" t="s">
        <v>87</v>
      </c>
      <c r="AV166" s="15" t="s">
        <v>136</v>
      </c>
      <c r="AW166" s="15" t="s">
        <v>35</v>
      </c>
      <c r="AX166" s="15" t="s">
        <v>85</v>
      </c>
      <c r="AY166" s="279" t="s">
        <v>129</v>
      </c>
    </row>
    <row r="167" s="2" customFormat="1" ht="16.5" customHeight="1">
      <c r="A167" s="38"/>
      <c r="B167" s="39"/>
      <c r="C167" s="231" t="s">
        <v>169</v>
      </c>
      <c r="D167" s="231" t="s">
        <v>131</v>
      </c>
      <c r="E167" s="232" t="s">
        <v>170</v>
      </c>
      <c r="F167" s="233" t="s">
        <v>171</v>
      </c>
      <c r="G167" s="234" t="s">
        <v>159</v>
      </c>
      <c r="H167" s="235">
        <v>914.5</v>
      </c>
      <c r="I167" s="236"/>
      <c r="J167" s="237">
        <f>ROUND(I167*H167,2)</f>
        <v>0</v>
      </c>
      <c r="K167" s="233" t="s">
        <v>135</v>
      </c>
      <c r="L167" s="44"/>
      <c r="M167" s="238" t="s">
        <v>1</v>
      </c>
      <c r="N167" s="239" t="s">
        <v>43</v>
      </c>
      <c r="O167" s="91"/>
      <c r="P167" s="240">
        <f>O167*H167</f>
        <v>0</v>
      </c>
      <c r="Q167" s="240">
        <v>0</v>
      </c>
      <c r="R167" s="240">
        <f>Q167*H167</f>
        <v>0</v>
      </c>
      <c r="S167" s="240">
        <v>0.26000000000000001</v>
      </c>
      <c r="T167" s="241">
        <f>S167*H167</f>
        <v>237.77000000000001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2" t="s">
        <v>136</v>
      </c>
      <c r="AT167" s="242" t="s">
        <v>131</v>
      </c>
      <c r="AU167" s="242" t="s">
        <v>87</v>
      </c>
      <c r="AY167" s="17" t="s">
        <v>129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7" t="s">
        <v>85</v>
      </c>
      <c r="BK167" s="243">
        <f>ROUND(I167*H167,2)</f>
        <v>0</v>
      </c>
      <c r="BL167" s="17" t="s">
        <v>136</v>
      </c>
      <c r="BM167" s="242" t="s">
        <v>172</v>
      </c>
    </row>
    <row r="168" s="2" customFormat="1">
      <c r="A168" s="38"/>
      <c r="B168" s="39"/>
      <c r="C168" s="40"/>
      <c r="D168" s="244" t="s">
        <v>138</v>
      </c>
      <c r="E168" s="40"/>
      <c r="F168" s="245" t="s">
        <v>173</v>
      </c>
      <c r="G168" s="40"/>
      <c r="H168" s="40"/>
      <c r="I168" s="140"/>
      <c r="J168" s="40"/>
      <c r="K168" s="40"/>
      <c r="L168" s="44"/>
      <c r="M168" s="246"/>
      <c r="N168" s="24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138</v>
      </c>
      <c r="AU168" s="17" t="s">
        <v>87</v>
      </c>
    </row>
    <row r="169" s="13" customFormat="1">
      <c r="A169" s="13"/>
      <c r="B169" s="248"/>
      <c r="C169" s="249"/>
      <c r="D169" s="244" t="s">
        <v>140</v>
      </c>
      <c r="E169" s="250" t="s">
        <v>1</v>
      </c>
      <c r="F169" s="251" t="s">
        <v>141</v>
      </c>
      <c r="G169" s="249"/>
      <c r="H169" s="250" t="s">
        <v>1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140</v>
      </c>
      <c r="AU169" s="257" t="s">
        <v>87</v>
      </c>
      <c r="AV169" s="13" t="s">
        <v>85</v>
      </c>
      <c r="AW169" s="13" t="s">
        <v>35</v>
      </c>
      <c r="AX169" s="13" t="s">
        <v>78</v>
      </c>
      <c r="AY169" s="257" t="s">
        <v>129</v>
      </c>
    </row>
    <row r="170" s="14" customFormat="1">
      <c r="A170" s="14"/>
      <c r="B170" s="258"/>
      <c r="C170" s="259"/>
      <c r="D170" s="244" t="s">
        <v>140</v>
      </c>
      <c r="E170" s="260" t="s">
        <v>1</v>
      </c>
      <c r="F170" s="261" t="s">
        <v>174</v>
      </c>
      <c r="G170" s="259"/>
      <c r="H170" s="262">
        <v>914.5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140</v>
      </c>
      <c r="AU170" s="268" t="s">
        <v>87</v>
      </c>
      <c r="AV170" s="14" t="s">
        <v>87</v>
      </c>
      <c r="AW170" s="14" t="s">
        <v>35</v>
      </c>
      <c r="AX170" s="14" t="s">
        <v>78</v>
      </c>
      <c r="AY170" s="268" t="s">
        <v>129</v>
      </c>
    </row>
    <row r="171" s="15" customFormat="1">
      <c r="A171" s="15"/>
      <c r="B171" s="269"/>
      <c r="C171" s="270"/>
      <c r="D171" s="244" t="s">
        <v>140</v>
      </c>
      <c r="E171" s="271" t="s">
        <v>1</v>
      </c>
      <c r="F171" s="272" t="s">
        <v>143</v>
      </c>
      <c r="G171" s="270"/>
      <c r="H171" s="273">
        <v>914.5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9" t="s">
        <v>140</v>
      </c>
      <c r="AU171" s="279" t="s">
        <v>87</v>
      </c>
      <c r="AV171" s="15" t="s">
        <v>136</v>
      </c>
      <c r="AW171" s="15" t="s">
        <v>35</v>
      </c>
      <c r="AX171" s="15" t="s">
        <v>85</v>
      </c>
      <c r="AY171" s="279" t="s">
        <v>129</v>
      </c>
    </row>
    <row r="172" s="2" customFormat="1" ht="16.5" customHeight="1">
      <c r="A172" s="38"/>
      <c r="B172" s="39"/>
      <c r="C172" s="231" t="s">
        <v>175</v>
      </c>
      <c r="D172" s="231" t="s">
        <v>131</v>
      </c>
      <c r="E172" s="232" t="s">
        <v>176</v>
      </c>
      <c r="F172" s="233" t="s">
        <v>177</v>
      </c>
      <c r="G172" s="234" t="s">
        <v>159</v>
      </c>
      <c r="H172" s="235">
        <v>1568.9000000000001</v>
      </c>
      <c r="I172" s="236"/>
      <c r="J172" s="237">
        <f>ROUND(I172*H172,2)</f>
        <v>0</v>
      </c>
      <c r="K172" s="233" t="s">
        <v>135</v>
      </c>
      <c r="L172" s="44"/>
      <c r="M172" s="238" t="s">
        <v>1</v>
      </c>
      <c r="N172" s="239" t="s">
        <v>43</v>
      </c>
      <c r="O172" s="91"/>
      <c r="P172" s="240">
        <f>O172*H172</f>
        <v>0</v>
      </c>
      <c r="Q172" s="240">
        <v>0</v>
      </c>
      <c r="R172" s="240">
        <f>Q172*H172</f>
        <v>0</v>
      </c>
      <c r="S172" s="240">
        <v>0.28999999999999998</v>
      </c>
      <c r="T172" s="241">
        <f>S172*H172</f>
        <v>454.98099999999999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2" t="s">
        <v>136</v>
      </c>
      <c r="AT172" s="242" t="s">
        <v>131</v>
      </c>
      <c r="AU172" s="242" t="s">
        <v>87</v>
      </c>
      <c r="AY172" s="17" t="s">
        <v>129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7" t="s">
        <v>85</v>
      </c>
      <c r="BK172" s="243">
        <f>ROUND(I172*H172,2)</f>
        <v>0</v>
      </c>
      <c r="BL172" s="17" t="s">
        <v>136</v>
      </c>
      <c r="BM172" s="242" t="s">
        <v>178</v>
      </c>
    </row>
    <row r="173" s="2" customFormat="1">
      <c r="A173" s="38"/>
      <c r="B173" s="39"/>
      <c r="C173" s="40"/>
      <c r="D173" s="244" t="s">
        <v>138</v>
      </c>
      <c r="E173" s="40"/>
      <c r="F173" s="245" t="s">
        <v>179</v>
      </c>
      <c r="G173" s="40"/>
      <c r="H173" s="40"/>
      <c r="I173" s="140"/>
      <c r="J173" s="40"/>
      <c r="K173" s="40"/>
      <c r="L173" s="44"/>
      <c r="M173" s="246"/>
      <c r="N173" s="24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138</v>
      </c>
      <c r="AU173" s="17" t="s">
        <v>87</v>
      </c>
    </row>
    <row r="174" s="13" customFormat="1">
      <c r="A174" s="13"/>
      <c r="B174" s="248"/>
      <c r="C174" s="249"/>
      <c r="D174" s="244" t="s">
        <v>140</v>
      </c>
      <c r="E174" s="250" t="s">
        <v>1</v>
      </c>
      <c r="F174" s="251" t="s">
        <v>141</v>
      </c>
      <c r="G174" s="249"/>
      <c r="H174" s="250" t="s">
        <v>1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140</v>
      </c>
      <c r="AU174" s="257" t="s">
        <v>87</v>
      </c>
      <c r="AV174" s="13" t="s">
        <v>85</v>
      </c>
      <c r="AW174" s="13" t="s">
        <v>35</v>
      </c>
      <c r="AX174" s="13" t="s">
        <v>78</v>
      </c>
      <c r="AY174" s="257" t="s">
        <v>129</v>
      </c>
    </row>
    <row r="175" s="14" customFormat="1">
      <c r="A175" s="14"/>
      <c r="B175" s="258"/>
      <c r="C175" s="259"/>
      <c r="D175" s="244" t="s">
        <v>140</v>
      </c>
      <c r="E175" s="260" t="s">
        <v>1</v>
      </c>
      <c r="F175" s="261" t="s">
        <v>180</v>
      </c>
      <c r="G175" s="259"/>
      <c r="H175" s="262">
        <v>1568.9000000000001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140</v>
      </c>
      <c r="AU175" s="268" t="s">
        <v>87</v>
      </c>
      <c r="AV175" s="14" t="s">
        <v>87</v>
      </c>
      <c r="AW175" s="14" t="s">
        <v>35</v>
      </c>
      <c r="AX175" s="14" t="s">
        <v>78</v>
      </c>
      <c r="AY175" s="268" t="s">
        <v>129</v>
      </c>
    </row>
    <row r="176" s="15" customFormat="1">
      <c r="A176" s="15"/>
      <c r="B176" s="269"/>
      <c r="C176" s="270"/>
      <c r="D176" s="244" t="s">
        <v>140</v>
      </c>
      <c r="E176" s="271" t="s">
        <v>1</v>
      </c>
      <c r="F176" s="272" t="s">
        <v>143</v>
      </c>
      <c r="G176" s="270"/>
      <c r="H176" s="273">
        <v>1568.9000000000001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140</v>
      </c>
      <c r="AU176" s="279" t="s">
        <v>87</v>
      </c>
      <c r="AV176" s="15" t="s">
        <v>136</v>
      </c>
      <c r="AW176" s="15" t="s">
        <v>35</v>
      </c>
      <c r="AX176" s="15" t="s">
        <v>85</v>
      </c>
      <c r="AY176" s="279" t="s">
        <v>129</v>
      </c>
    </row>
    <row r="177" s="2" customFormat="1" ht="16.5" customHeight="1">
      <c r="A177" s="38"/>
      <c r="B177" s="39"/>
      <c r="C177" s="231" t="s">
        <v>181</v>
      </c>
      <c r="D177" s="231" t="s">
        <v>131</v>
      </c>
      <c r="E177" s="232" t="s">
        <v>182</v>
      </c>
      <c r="F177" s="233" t="s">
        <v>183</v>
      </c>
      <c r="G177" s="234" t="s">
        <v>159</v>
      </c>
      <c r="H177" s="235">
        <v>684.29999999999995</v>
      </c>
      <c r="I177" s="236"/>
      <c r="J177" s="237">
        <f>ROUND(I177*H177,2)</f>
        <v>0</v>
      </c>
      <c r="K177" s="233" t="s">
        <v>135</v>
      </c>
      <c r="L177" s="44"/>
      <c r="M177" s="238" t="s">
        <v>1</v>
      </c>
      <c r="N177" s="239" t="s">
        <v>43</v>
      </c>
      <c r="O177" s="91"/>
      <c r="P177" s="240">
        <f>O177*H177</f>
        <v>0</v>
      </c>
      <c r="Q177" s="240">
        <v>0</v>
      </c>
      <c r="R177" s="240">
        <f>Q177*H177</f>
        <v>0</v>
      </c>
      <c r="S177" s="240">
        <v>0.44</v>
      </c>
      <c r="T177" s="241">
        <f>S177*H177</f>
        <v>301.09199999999998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2" t="s">
        <v>136</v>
      </c>
      <c r="AT177" s="242" t="s">
        <v>131</v>
      </c>
      <c r="AU177" s="242" t="s">
        <v>87</v>
      </c>
      <c r="AY177" s="17" t="s">
        <v>129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7" t="s">
        <v>85</v>
      </c>
      <c r="BK177" s="243">
        <f>ROUND(I177*H177,2)</f>
        <v>0</v>
      </c>
      <c r="BL177" s="17" t="s">
        <v>136</v>
      </c>
      <c r="BM177" s="242" t="s">
        <v>184</v>
      </c>
    </row>
    <row r="178" s="2" customFormat="1">
      <c r="A178" s="38"/>
      <c r="B178" s="39"/>
      <c r="C178" s="40"/>
      <c r="D178" s="244" t="s">
        <v>138</v>
      </c>
      <c r="E178" s="40"/>
      <c r="F178" s="245" t="s">
        <v>185</v>
      </c>
      <c r="G178" s="40"/>
      <c r="H178" s="40"/>
      <c r="I178" s="140"/>
      <c r="J178" s="40"/>
      <c r="K178" s="40"/>
      <c r="L178" s="44"/>
      <c r="M178" s="246"/>
      <c r="N178" s="24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138</v>
      </c>
      <c r="AU178" s="17" t="s">
        <v>87</v>
      </c>
    </row>
    <row r="179" s="13" customFormat="1">
      <c r="A179" s="13"/>
      <c r="B179" s="248"/>
      <c r="C179" s="249"/>
      <c r="D179" s="244" t="s">
        <v>140</v>
      </c>
      <c r="E179" s="250" t="s">
        <v>1</v>
      </c>
      <c r="F179" s="251" t="s">
        <v>141</v>
      </c>
      <c r="G179" s="249"/>
      <c r="H179" s="250" t="s">
        <v>1</v>
      </c>
      <c r="I179" s="252"/>
      <c r="J179" s="249"/>
      <c r="K179" s="249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140</v>
      </c>
      <c r="AU179" s="257" t="s">
        <v>87</v>
      </c>
      <c r="AV179" s="13" t="s">
        <v>85</v>
      </c>
      <c r="AW179" s="13" t="s">
        <v>35</v>
      </c>
      <c r="AX179" s="13" t="s">
        <v>78</v>
      </c>
      <c r="AY179" s="257" t="s">
        <v>129</v>
      </c>
    </row>
    <row r="180" s="14" customFormat="1">
      <c r="A180" s="14"/>
      <c r="B180" s="258"/>
      <c r="C180" s="259"/>
      <c r="D180" s="244" t="s">
        <v>140</v>
      </c>
      <c r="E180" s="260" t="s">
        <v>1</v>
      </c>
      <c r="F180" s="261" t="s">
        <v>186</v>
      </c>
      <c r="G180" s="259"/>
      <c r="H180" s="262">
        <v>684.29999999999995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140</v>
      </c>
      <c r="AU180" s="268" t="s">
        <v>87</v>
      </c>
      <c r="AV180" s="14" t="s">
        <v>87</v>
      </c>
      <c r="AW180" s="14" t="s">
        <v>35</v>
      </c>
      <c r="AX180" s="14" t="s">
        <v>78</v>
      </c>
      <c r="AY180" s="268" t="s">
        <v>129</v>
      </c>
    </row>
    <row r="181" s="15" customFormat="1">
      <c r="A181" s="15"/>
      <c r="B181" s="269"/>
      <c r="C181" s="270"/>
      <c r="D181" s="244" t="s">
        <v>140</v>
      </c>
      <c r="E181" s="271" t="s">
        <v>1</v>
      </c>
      <c r="F181" s="272" t="s">
        <v>143</v>
      </c>
      <c r="G181" s="270"/>
      <c r="H181" s="273">
        <v>684.29999999999995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9" t="s">
        <v>140</v>
      </c>
      <c r="AU181" s="279" t="s">
        <v>87</v>
      </c>
      <c r="AV181" s="15" t="s">
        <v>136</v>
      </c>
      <c r="AW181" s="15" t="s">
        <v>35</v>
      </c>
      <c r="AX181" s="15" t="s">
        <v>85</v>
      </c>
      <c r="AY181" s="279" t="s">
        <v>129</v>
      </c>
    </row>
    <row r="182" s="2" customFormat="1" ht="16.5" customHeight="1">
      <c r="A182" s="38"/>
      <c r="B182" s="39"/>
      <c r="C182" s="231" t="s">
        <v>187</v>
      </c>
      <c r="D182" s="231" t="s">
        <v>131</v>
      </c>
      <c r="E182" s="232" t="s">
        <v>188</v>
      </c>
      <c r="F182" s="233" t="s">
        <v>189</v>
      </c>
      <c r="G182" s="234" t="s">
        <v>159</v>
      </c>
      <c r="H182" s="235">
        <v>684.29999999999995</v>
      </c>
      <c r="I182" s="236"/>
      <c r="J182" s="237">
        <f>ROUND(I182*H182,2)</f>
        <v>0</v>
      </c>
      <c r="K182" s="233" t="s">
        <v>135</v>
      </c>
      <c r="L182" s="44"/>
      <c r="M182" s="238" t="s">
        <v>1</v>
      </c>
      <c r="N182" s="239" t="s">
        <v>43</v>
      </c>
      <c r="O182" s="91"/>
      <c r="P182" s="240">
        <f>O182*H182</f>
        <v>0</v>
      </c>
      <c r="Q182" s="240">
        <v>0</v>
      </c>
      <c r="R182" s="240">
        <f>Q182*H182</f>
        <v>0</v>
      </c>
      <c r="S182" s="240">
        <v>0.316</v>
      </c>
      <c r="T182" s="241">
        <f>S182*H182</f>
        <v>216.2388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2" t="s">
        <v>136</v>
      </c>
      <c r="AT182" s="242" t="s">
        <v>131</v>
      </c>
      <c r="AU182" s="242" t="s">
        <v>87</v>
      </c>
      <c r="AY182" s="17" t="s">
        <v>129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7" t="s">
        <v>85</v>
      </c>
      <c r="BK182" s="243">
        <f>ROUND(I182*H182,2)</f>
        <v>0</v>
      </c>
      <c r="BL182" s="17" t="s">
        <v>136</v>
      </c>
      <c r="BM182" s="242" t="s">
        <v>190</v>
      </c>
    </row>
    <row r="183" s="2" customFormat="1">
      <c r="A183" s="38"/>
      <c r="B183" s="39"/>
      <c r="C183" s="40"/>
      <c r="D183" s="244" t="s">
        <v>138</v>
      </c>
      <c r="E183" s="40"/>
      <c r="F183" s="245" t="s">
        <v>191</v>
      </c>
      <c r="G183" s="40"/>
      <c r="H183" s="40"/>
      <c r="I183" s="140"/>
      <c r="J183" s="40"/>
      <c r="K183" s="40"/>
      <c r="L183" s="44"/>
      <c r="M183" s="246"/>
      <c r="N183" s="24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138</v>
      </c>
      <c r="AU183" s="17" t="s">
        <v>87</v>
      </c>
    </row>
    <row r="184" s="13" customFormat="1">
      <c r="A184" s="13"/>
      <c r="B184" s="248"/>
      <c r="C184" s="249"/>
      <c r="D184" s="244" t="s">
        <v>140</v>
      </c>
      <c r="E184" s="250" t="s">
        <v>1</v>
      </c>
      <c r="F184" s="251" t="s">
        <v>141</v>
      </c>
      <c r="G184" s="249"/>
      <c r="H184" s="250" t="s">
        <v>1</v>
      </c>
      <c r="I184" s="252"/>
      <c r="J184" s="249"/>
      <c r="K184" s="249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140</v>
      </c>
      <c r="AU184" s="257" t="s">
        <v>87</v>
      </c>
      <c r="AV184" s="13" t="s">
        <v>85</v>
      </c>
      <c r="AW184" s="13" t="s">
        <v>35</v>
      </c>
      <c r="AX184" s="13" t="s">
        <v>78</v>
      </c>
      <c r="AY184" s="257" t="s">
        <v>129</v>
      </c>
    </row>
    <row r="185" s="14" customFormat="1">
      <c r="A185" s="14"/>
      <c r="B185" s="258"/>
      <c r="C185" s="259"/>
      <c r="D185" s="244" t="s">
        <v>140</v>
      </c>
      <c r="E185" s="260" t="s">
        <v>1</v>
      </c>
      <c r="F185" s="261" t="s">
        <v>192</v>
      </c>
      <c r="G185" s="259"/>
      <c r="H185" s="262">
        <v>684.29999999999995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140</v>
      </c>
      <c r="AU185" s="268" t="s">
        <v>87</v>
      </c>
      <c r="AV185" s="14" t="s">
        <v>87</v>
      </c>
      <c r="AW185" s="14" t="s">
        <v>35</v>
      </c>
      <c r="AX185" s="14" t="s">
        <v>78</v>
      </c>
      <c r="AY185" s="268" t="s">
        <v>129</v>
      </c>
    </row>
    <row r="186" s="15" customFormat="1">
      <c r="A186" s="15"/>
      <c r="B186" s="269"/>
      <c r="C186" s="270"/>
      <c r="D186" s="244" t="s">
        <v>140</v>
      </c>
      <c r="E186" s="271" t="s">
        <v>1</v>
      </c>
      <c r="F186" s="272" t="s">
        <v>143</v>
      </c>
      <c r="G186" s="270"/>
      <c r="H186" s="273">
        <v>684.29999999999995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9" t="s">
        <v>140</v>
      </c>
      <c r="AU186" s="279" t="s">
        <v>87</v>
      </c>
      <c r="AV186" s="15" t="s">
        <v>136</v>
      </c>
      <c r="AW186" s="15" t="s">
        <v>35</v>
      </c>
      <c r="AX186" s="15" t="s">
        <v>85</v>
      </c>
      <c r="AY186" s="279" t="s">
        <v>129</v>
      </c>
    </row>
    <row r="187" s="2" customFormat="1" ht="16.5" customHeight="1">
      <c r="A187" s="38"/>
      <c r="B187" s="39"/>
      <c r="C187" s="231" t="s">
        <v>193</v>
      </c>
      <c r="D187" s="231" t="s">
        <v>131</v>
      </c>
      <c r="E187" s="232" t="s">
        <v>194</v>
      </c>
      <c r="F187" s="233" t="s">
        <v>195</v>
      </c>
      <c r="G187" s="234" t="s">
        <v>196</v>
      </c>
      <c r="H187" s="235">
        <v>149.69999999999999</v>
      </c>
      <c r="I187" s="236"/>
      <c r="J187" s="237">
        <f>ROUND(I187*H187,2)</f>
        <v>0</v>
      </c>
      <c r="K187" s="233" t="s">
        <v>135</v>
      </c>
      <c r="L187" s="44"/>
      <c r="M187" s="238" t="s">
        <v>1</v>
      </c>
      <c r="N187" s="239" t="s">
        <v>43</v>
      </c>
      <c r="O187" s="91"/>
      <c r="P187" s="240">
        <f>O187*H187</f>
        <v>0</v>
      </c>
      <c r="Q187" s="240">
        <v>0</v>
      </c>
      <c r="R187" s="240">
        <f>Q187*H187</f>
        <v>0</v>
      </c>
      <c r="S187" s="240">
        <v>0.23000000000000001</v>
      </c>
      <c r="T187" s="241">
        <f>S187*H187</f>
        <v>34.430999999999997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2" t="s">
        <v>136</v>
      </c>
      <c r="AT187" s="242" t="s">
        <v>131</v>
      </c>
      <c r="AU187" s="242" t="s">
        <v>87</v>
      </c>
      <c r="AY187" s="17" t="s">
        <v>129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7" t="s">
        <v>85</v>
      </c>
      <c r="BK187" s="243">
        <f>ROUND(I187*H187,2)</f>
        <v>0</v>
      </c>
      <c r="BL187" s="17" t="s">
        <v>136</v>
      </c>
      <c r="BM187" s="242" t="s">
        <v>197</v>
      </c>
    </row>
    <row r="188" s="2" customFormat="1">
      <c r="A188" s="38"/>
      <c r="B188" s="39"/>
      <c r="C188" s="40"/>
      <c r="D188" s="244" t="s">
        <v>138</v>
      </c>
      <c r="E188" s="40"/>
      <c r="F188" s="245" t="s">
        <v>198</v>
      </c>
      <c r="G188" s="40"/>
      <c r="H188" s="40"/>
      <c r="I188" s="140"/>
      <c r="J188" s="40"/>
      <c r="K188" s="40"/>
      <c r="L188" s="44"/>
      <c r="M188" s="246"/>
      <c r="N188" s="24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138</v>
      </c>
      <c r="AU188" s="17" t="s">
        <v>87</v>
      </c>
    </row>
    <row r="189" s="13" customFormat="1">
      <c r="A189" s="13"/>
      <c r="B189" s="248"/>
      <c r="C189" s="249"/>
      <c r="D189" s="244" t="s">
        <v>140</v>
      </c>
      <c r="E189" s="250" t="s">
        <v>1</v>
      </c>
      <c r="F189" s="251" t="s">
        <v>141</v>
      </c>
      <c r="G189" s="249"/>
      <c r="H189" s="250" t="s">
        <v>1</v>
      </c>
      <c r="I189" s="252"/>
      <c r="J189" s="249"/>
      <c r="K189" s="249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140</v>
      </c>
      <c r="AU189" s="257" t="s">
        <v>87</v>
      </c>
      <c r="AV189" s="13" t="s">
        <v>85</v>
      </c>
      <c r="AW189" s="13" t="s">
        <v>35</v>
      </c>
      <c r="AX189" s="13" t="s">
        <v>78</v>
      </c>
      <c r="AY189" s="257" t="s">
        <v>129</v>
      </c>
    </row>
    <row r="190" s="14" customFormat="1">
      <c r="A190" s="14"/>
      <c r="B190" s="258"/>
      <c r="C190" s="259"/>
      <c r="D190" s="244" t="s">
        <v>140</v>
      </c>
      <c r="E190" s="260" t="s">
        <v>1</v>
      </c>
      <c r="F190" s="261" t="s">
        <v>199</v>
      </c>
      <c r="G190" s="259"/>
      <c r="H190" s="262">
        <v>149.69999999999999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140</v>
      </c>
      <c r="AU190" s="268" t="s">
        <v>87</v>
      </c>
      <c r="AV190" s="14" t="s">
        <v>87</v>
      </c>
      <c r="AW190" s="14" t="s">
        <v>35</v>
      </c>
      <c r="AX190" s="14" t="s">
        <v>78</v>
      </c>
      <c r="AY190" s="268" t="s">
        <v>129</v>
      </c>
    </row>
    <row r="191" s="15" customFormat="1">
      <c r="A191" s="15"/>
      <c r="B191" s="269"/>
      <c r="C191" s="270"/>
      <c r="D191" s="244" t="s">
        <v>140</v>
      </c>
      <c r="E191" s="271" t="s">
        <v>1</v>
      </c>
      <c r="F191" s="272" t="s">
        <v>143</v>
      </c>
      <c r="G191" s="270"/>
      <c r="H191" s="273">
        <v>149.69999999999999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140</v>
      </c>
      <c r="AU191" s="279" t="s">
        <v>87</v>
      </c>
      <c r="AV191" s="15" t="s">
        <v>136</v>
      </c>
      <c r="AW191" s="15" t="s">
        <v>35</v>
      </c>
      <c r="AX191" s="15" t="s">
        <v>85</v>
      </c>
      <c r="AY191" s="279" t="s">
        <v>129</v>
      </c>
    </row>
    <row r="192" s="2" customFormat="1" ht="16.5" customHeight="1">
      <c r="A192" s="38"/>
      <c r="B192" s="39"/>
      <c r="C192" s="231" t="s">
        <v>200</v>
      </c>
      <c r="D192" s="231" t="s">
        <v>131</v>
      </c>
      <c r="E192" s="232" t="s">
        <v>201</v>
      </c>
      <c r="F192" s="233" t="s">
        <v>202</v>
      </c>
      <c r="G192" s="234" t="s">
        <v>196</v>
      </c>
      <c r="H192" s="235">
        <v>387.39999999999998</v>
      </c>
      <c r="I192" s="236"/>
      <c r="J192" s="237">
        <f>ROUND(I192*H192,2)</f>
        <v>0</v>
      </c>
      <c r="K192" s="233" t="s">
        <v>135</v>
      </c>
      <c r="L192" s="44"/>
      <c r="M192" s="238" t="s">
        <v>1</v>
      </c>
      <c r="N192" s="239" t="s">
        <v>43</v>
      </c>
      <c r="O192" s="91"/>
      <c r="P192" s="240">
        <f>O192*H192</f>
        <v>0</v>
      </c>
      <c r="Q192" s="240">
        <v>0</v>
      </c>
      <c r="R192" s="240">
        <f>Q192*H192</f>
        <v>0</v>
      </c>
      <c r="S192" s="240">
        <v>0.28999999999999998</v>
      </c>
      <c r="T192" s="241">
        <f>S192*H192</f>
        <v>112.34599999999999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2" t="s">
        <v>136</v>
      </c>
      <c r="AT192" s="242" t="s">
        <v>131</v>
      </c>
      <c r="AU192" s="242" t="s">
        <v>87</v>
      </c>
      <c r="AY192" s="17" t="s">
        <v>129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7" t="s">
        <v>85</v>
      </c>
      <c r="BK192" s="243">
        <f>ROUND(I192*H192,2)</f>
        <v>0</v>
      </c>
      <c r="BL192" s="17" t="s">
        <v>136</v>
      </c>
      <c r="BM192" s="242" t="s">
        <v>203</v>
      </c>
    </row>
    <row r="193" s="2" customFormat="1">
      <c r="A193" s="38"/>
      <c r="B193" s="39"/>
      <c r="C193" s="40"/>
      <c r="D193" s="244" t="s">
        <v>138</v>
      </c>
      <c r="E193" s="40"/>
      <c r="F193" s="245" t="s">
        <v>204</v>
      </c>
      <c r="G193" s="40"/>
      <c r="H193" s="40"/>
      <c r="I193" s="140"/>
      <c r="J193" s="40"/>
      <c r="K193" s="40"/>
      <c r="L193" s="44"/>
      <c r="M193" s="246"/>
      <c r="N193" s="24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138</v>
      </c>
      <c r="AU193" s="17" t="s">
        <v>87</v>
      </c>
    </row>
    <row r="194" s="13" customFormat="1">
      <c r="A194" s="13"/>
      <c r="B194" s="248"/>
      <c r="C194" s="249"/>
      <c r="D194" s="244" t="s">
        <v>140</v>
      </c>
      <c r="E194" s="250" t="s">
        <v>1</v>
      </c>
      <c r="F194" s="251" t="s">
        <v>141</v>
      </c>
      <c r="G194" s="249"/>
      <c r="H194" s="250" t="s">
        <v>1</v>
      </c>
      <c r="I194" s="252"/>
      <c r="J194" s="249"/>
      <c r="K194" s="249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140</v>
      </c>
      <c r="AU194" s="257" t="s">
        <v>87</v>
      </c>
      <c r="AV194" s="13" t="s">
        <v>85</v>
      </c>
      <c r="AW194" s="13" t="s">
        <v>35</v>
      </c>
      <c r="AX194" s="13" t="s">
        <v>78</v>
      </c>
      <c r="AY194" s="257" t="s">
        <v>129</v>
      </c>
    </row>
    <row r="195" s="14" customFormat="1">
      <c r="A195" s="14"/>
      <c r="B195" s="258"/>
      <c r="C195" s="259"/>
      <c r="D195" s="244" t="s">
        <v>140</v>
      </c>
      <c r="E195" s="260" t="s">
        <v>1</v>
      </c>
      <c r="F195" s="261" t="s">
        <v>205</v>
      </c>
      <c r="G195" s="259"/>
      <c r="H195" s="262">
        <v>387.39999999999998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140</v>
      </c>
      <c r="AU195" s="268" t="s">
        <v>87</v>
      </c>
      <c r="AV195" s="14" t="s">
        <v>87</v>
      </c>
      <c r="AW195" s="14" t="s">
        <v>35</v>
      </c>
      <c r="AX195" s="14" t="s">
        <v>78</v>
      </c>
      <c r="AY195" s="268" t="s">
        <v>129</v>
      </c>
    </row>
    <row r="196" s="15" customFormat="1">
      <c r="A196" s="15"/>
      <c r="B196" s="269"/>
      <c r="C196" s="270"/>
      <c r="D196" s="244" t="s">
        <v>140</v>
      </c>
      <c r="E196" s="271" t="s">
        <v>1</v>
      </c>
      <c r="F196" s="272" t="s">
        <v>143</v>
      </c>
      <c r="G196" s="270"/>
      <c r="H196" s="273">
        <v>387.39999999999998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9" t="s">
        <v>140</v>
      </c>
      <c r="AU196" s="279" t="s">
        <v>87</v>
      </c>
      <c r="AV196" s="15" t="s">
        <v>136</v>
      </c>
      <c r="AW196" s="15" t="s">
        <v>35</v>
      </c>
      <c r="AX196" s="15" t="s">
        <v>85</v>
      </c>
      <c r="AY196" s="279" t="s">
        <v>129</v>
      </c>
    </row>
    <row r="197" s="2" customFormat="1" ht="16.5" customHeight="1">
      <c r="A197" s="38"/>
      <c r="B197" s="39"/>
      <c r="C197" s="231" t="s">
        <v>206</v>
      </c>
      <c r="D197" s="231" t="s">
        <v>131</v>
      </c>
      <c r="E197" s="232" t="s">
        <v>207</v>
      </c>
      <c r="F197" s="233" t="s">
        <v>208</v>
      </c>
      <c r="G197" s="234" t="s">
        <v>209</v>
      </c>
      <c r="H197" s="235">
        <v>121.49</v>
      </c>
      <c r="I197" s="236"/>
      <c r="J197" s="237">
        <f>ROUND(I197*H197,2)</f>
        <v>0</v>
      </c>
      <c r="K197" s="233" t="s">
        <v>135</v>
      </c>
      <c r="L197" s="44"/>
      <c r="M197" s="238" t="s">
        <v>1</v>
      </c>
      <c r="N197" s="239" t="s">
        <v>43</v>
      </c>
      <c r="O197" s="91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2" t="s">
        <v>136</v>
      </c>
      <c r="AT197" s="242" t="s">
        <v>131</v>
      </c>
      <c r="AU197" s="242" t="s">
        <v>87</v>
      </c>
      <c r="AY197" s="17" t="s">
        <v>129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7" t="s">
        <v>85</v>
      </c>
      <c r="BK197" s="243">
        <f>ROUND(I197*H197,2)</f>
        <v>0</v>
      </c>
      <c r="BL197" s="17" t="s">
        <v>136</v>
      </c>
      <c r="BM197" s="242" t="s">
        <v>210</v>
      </c>
    </row>
    <row r="198" s="2" customFormat="1">
      <c r="A198" s="38"/>
      <c r="B198" s="39"/>
      <c r="C198" s="40"/>
      <c r="D198" s="244" t="s">
        <v>138</v>
      </c>
      <c r="E198" s="40"/>
      <c r="F198" s="245" t="s">
        <v>211</v>
      </c>
      <c r="G198" s="40"/>
      <c r="H198" s="40"/>
      <c r="I198" s="140"/>
      <c r="J198" s="40"/>
      <c r="K198" s="40"/>
      <c r="L198" s="44"/>
      <c r="M198" s="246"/>
      <c r="N198" s="247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138</v>
      </c>
      <c r="AU198" s="17" t="s">
        <v>87</v>
      </c>
    </row>
    <row r="199" s="13" customFormat="1">
      <c r="A199" s="13"/>
      <c r="B199" s="248"/>
      <c r="C199" s="249"/>
      <c r="D199" s="244" t="s">
        <v>140</v>
      </c>
      <c r="E199" s="250" t="s">
        <v>1</v>
      </c>
      <c r="F199" s="251" t="s">
        <v>141</v>
      </c>
      <c r="G199" s="249"/>
      <c r="H199" s="250" t="s">
        <v>1</v>
      </c>
      <c r="I199" s="252"/>
      <c r="J199" s="249"/>
      <c r="K199" s="249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140</v>
      </c>
      <c r="AU199" s="257" t="s">
        <v>87</v>
      </c>
      <c r="AV199" s="13" t="s">
        <v>85</v>
      </c>
      <c r="AW199" s="13" t="s">
        <v>35</v>
      </c>
      <c r="AX199" s="13" t="s">
        <v>78</v>
      </c>
      <c r="AY199" s="257" t="s">
        <v>129</v>
      </c>
    </row>
    <row r="200" s="14" customFormat="1">
      <c r="A200" s="14"/>
      <c r="B200" s="258"/>
      <c r="C200" s="259"/>
      <c r="D200" s="244" t="s">
        <v>140</v>
      </c>
      <c r="E200" s="260" t="s">
        <v>1</v>
      </c>
      <c r="F200" s="261" t="s">
        <v>212</v>
      </c>
      <c r="G200" s="259"/>
      <c r="H200" s="262">
        <v>19.359000000000002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140</v>
      </c>
      <c r="AU200" s="268" t="s">
        <v>87</v>
      </c>
      <c r="AV200" s="14" t="s">
        <v>87</v>
      </c>
      <c r="AW200" s="14" t="s">
        <v>35</v>
      </c>
      <c r="AX200" s="14" t="s">
        <v>78</v>
      </c>
      <c r="AY200" s="268" t="s">
        <v>129</v>
      </c>
    </row>
    <row r="201" s="14" customFormat="1">
      <c r="A201" s="14"/>
      <c r="B201" s="258"/>
      <c r="C201" s="259"/>
      <c r="D201" s="244" t="s">
        <v>140</v>
      </c>
      <c r="E201" s="260" t="s">
        <v>1</v>
      </c>
      <c r="F201" s="261" t="s">
        <v>213</v>
      </c>
      <c r="G201" s="259"/>
      <c r="H201" s="262">
        <v>4.5860000000000003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8" t="s">
        <v>140</v>
      </c>
      <c r="AU201" s="268" t="s">
        <v>87</v>
      </c>
      <c r="AV201" s="14" t="s">
        <v>87</v>
      </c>
      <c r="AW201" s="14" t="s">
        <v>35</v>
      </c>
      <c r="AX201" s="14" t="s">
        <v>78</v>
      </c>
      <c r="AY201" s="268" t="s">
        <v>129</v>
      </c>
    </row>
    <row r="202" s="14" customFormat="1">
      <c r="A202" s="14"/>
      <c r="B202" s="258"/>
      <c r="C202" s="259"/>
      <c r="D202" s="244" t="s">
        <v>140</v>
      </c>
      <c r="E202" s="260" t="s">
        <v>1</v>
      </c>
      <c r="F202" s="261" t="s">
        <v>214</v>
      </c>
      <c r="G202" s="259"/>
      <c r="H202" s="262">
        <v>60.795000000000002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140</v>
      </c>
      <c r="AU202" s="268" t="s">
        <v>87</v>
      </c>
      <c r="AV202" s="14" t="s">
        <v>87</v>
      </c>
      <c r="AW202" s="14" t="s">
        <v>35</v>
      </c>
      <c r="AX202" s="14" t="s">
        <v>78</v>
      </c>
      <c r="AY202" s="268" t="s">
        <v>129</v>
      </c>
    </row>
    <row r="203" s="14" customFormat="1">
      <c r="A203" s="14"/>
      <c r="B203" s="258"/>
      <c r="C203" s="259"/>
      <c r="D203" s="244" t="s">
        <v>140</v>
      </c>
      <c r="E203" s="260" t="s">
        <v>1</v>
      </c>
      <c r="F203" s="261" t="s">
        <v>215</v>
      </c>
      <c r="G203" s="259"/>
      <c r="H203" s="262">
        <v>36.75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140</v>
      </c>
      <c r="AU203" s="268" t="s">
        <v>87</v>
      </c>
      <c r="AV203" s="14" t="s">
        <v>87</v>
      </c>
      <c r="AW203" s="14" t="s">
        <v>35</v>
      </c>
      <c r="AX203" s="14" t="s">
        <v>78</v>
      </c>
      <c r="AY203" s="268" t="s">
        <v>129</v>
      </c>
    </row>
    <row r="204" s="15" customFormat="1">
      <c r="A204" s="15"/>
      <c r="B204" s="269"/>
      <c r="C204" s="270"/>
      <c r="D204" s="244" t="s">
        <v>140</v>
      </c>
      <c r="E204" s="271" t="s">
        <v>1</v>
      </c>
      <c r="F204" s="272" t="s">
        <v>143</v>
      </c>
      <c r="G204" s="270"/>
      <c r="H204" s="273">
        <v>121.49000000000001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9" t="s">
        <v>140</v>
      </c>
      <c r="AU204" s="279" t="s">
        <v>87</v>
      </c>
      <c r="AV204" s="15" t="s">
        <v>136</v>
      </c>
      <c r="AW204" s="15" t="s">
        <v>35</v>
      </c>
      <c r="AX204" s="15" t="s">
        <v>85</v>
      </c>
      <c r="AY204" s="279" t="s">
        <v>129</v>
      </c>
    </row>
    <row r="205" s="2" customFormat="1" ht="16.5" customHeight="1">
      <c r="A205" s="38"/>
      <c r="B205" s="39"/>
      <c r="C205" s="231" t="s">
        <v>216</v>
      </c>
      <c r="D205" s="231" t="s">
        <v>131</v>
      </c>
      <c r="E205" s="232" t="s">
        <v>217</v>
      </c>
      <c r="F205" s="233" t="s">
        <v>218</v>
      </c>
      <c r="G205" s="234" t="s">
        <v>209</v>
      </c>
      <c r="H205" s="235">
        <v>0.97499999999999998</v>
      </c>
      <c r="I205" s="236"/>
      <c r="J205" s="237">
        <f>ROUND(I205*H205,2)</f>
        <v>0</v>
      </c>
      <c r="K205" s="233" t="s">
        <v>135</v>
      </c>
      <c r="L205" s="44"/>
      <c r="M205" s="238" t="s">
        <v>1</v>
      </c>
      <c r="N205" s="239" t="s">
        <v>43</v>
      </c>
      <c r="O205" s="91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2" t="s">
        <v>136</v>
      </c>
      <c r="AT205" s="242" t="s">
        <v>131</v>
      </c>
      <c r="AU205" s="242" t="s">
        <v>87</v>
      </c>
      <c r="AY205" s="17" t="s">
        <v>129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7" t="s">
        <v>85</v>
      </c>
      <c r="BK205" s="243">
        <f>ROUND(I205*H205,2)</f>
        <v>0</v>
      </c>
      <c r="BL205" s="17" t="s">
        <v>136</v>
      </c>
      <c r="BM205" s="242" t="s">
        <v>219</v>
      </c>
    </row>
    <row r="206" s="2" customFormat="1">
      <c r="A206" s="38"/>
      <c r="B206" s="39"/>
      <c r="C206" s="40"/>
      <c r="D206" s="244" t="s">
        <v>138</v>
      </c>
      <c r="E206" s="40"/>
      <c r="F206" s="245" t="s">
        <v>220</v>
      </c>
      <c r="G206" s="40"/>
      <c r="H206" s="40"/>
      <c r="I206" s="140"/>
      <c r="J206" s="40"/>
      <c r="K206" s="40"/>
      <c r="L206" s="44"/>
      <c r="M206" s="246"/>
      <c r="N206" s="24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138</v>
      </c>
      <c r="AU206" s="17" t="s">
        <v>87</v>
      </c>
    </row>
    <row r="207" s="14" customFormat="1">
      <c r="A207" s="14"/>
      <c r="B207" s="258"/>
      <c r="C207" s="259"/>
      <c r="D207" s="244" t="s">
        <v>140</v>
      </c>
      <c r="E207" s="260" t="s">
        <v>1</v>
      </c>
      <c r="F207" s="261" t="s">
        <v>221</v>
      </c>
      <c r="G207" s="259"/>
      <c r="H207" s="262">
        <v>0.22500000000000001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140</v>
      </c>
      <c r="AU207" s="268" t="s">
        <v>87</v>
      </c>
      <c r="AV207" s="14" t="s">
        <v>87</v>
      </c>
      <c r="AW207" s="14" t="s">
        <v>35</v>
      </c>
      <c r="AX207" s="14" t="s">
        <v>78</v>
      </c>
      <c r="AY207" s="268" t="s">
        <v>129</v>
      </c>
    </row>
    <row r="208" s="14" customFormat="1">
      <c r="A208" s="14"/>
      <c r="B208" s="258"/>
      <c r="C208" s="259"/>
      <c r="D208" s="244" t="s">
        <v>140</v>
      </c>
      <c r="E208" s="260" t="s">
        <v>1</v>
      </c>
      <c r="F208" s="261" t="s">
        <v>222</v>
      </c>
      <c r="G208" s="259"/>
      <c r="H208" s="262">
        <v>0.75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140</v>
      </c>
      <c r="AU208" s="268" t="s">
        <v>87</v>
      </c>
      <c r="AV208" s="14" t="s">
        <v>87</v>
      </c>
      <c r="AW208" s="14" t="s">
        <v>35</v>
      </c>
      <c r="AX208" s="14" t="s">
        <v>78</v>
      </c>
      <c r="AY208" s="268" t="s">
        <v>129</v>
      </c>
    </row>
    <row r="209" s="15" customFormat="1">
      <c r="A209" s="15"/>
      <c r="B209" s="269"/>
      <c r="C209" s="270"/>
      <c r="D209" s="244" t="s">
        <v>140</v>
      </c>
      <c r="E209" s="271" t="s">
        <v>1</v>
      </c>
      <c r="F209" s="272" t="s">
        <v>143</v>
      </c>
      <c r="G209" s="270"/>
      <c r="H209" s="273">
        <v>0.97499999999999998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140</v>
      </c>
      <c r="AU209" s="279" t="s">
        <v>87</v>
      </c>
      <c r="AV209" s="15" t="s">
        <v>136</v>
      </c>
      <c r="AW209" s="15" t="s">
        <v>35</v>
      </c>
      <c r="AX209" s="15" t="s">
        <v>85</v>
      </c>
      <c r="AY209" s="279" t="s">
        <v>129</v>
      </c>
    </row>
    <row r="210" s="2" customFormat="1" ht="16.5" customHeight="1">
      <c r="A210" s="38"/>
      <c r="B210" s="39"/>
      <c r="C210" s="231" t="s">
        <v>8</v>
      </c>
      <c r="D210" s="231" t="s">
        <v>131</v>
      </c>
      <c r="E210" s="232" t="s">
        <v>223</v>
      </c>
      <c r="F210" s="233" t="s">
        <v>224</v>
      </c>
      <c r="G210" s="234" t="s">
        <v>209</v>
      </c>
      <c r="H210" s="235">
        <v>2.1779999999999999</v>
      </c>
      <c r="I210" s="236"/>
      <c r="J210" s="237">
        <f>ROUND(I210*H210,2)</f>
        <v>0</v>
      </c>
      <c r="K210" s="233" t="s">
        <v>135</v>
      </c>
      <c r="L210" s="44"/>
      <c r="M210" s="238" t="s">
        <v>1</v>
      </c>
      <c r="N210" s="239" t="s">
        <v>43</v>
      </c>
      <c r="O210" s="91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2" t="s">
        <v>136</v>
      </c>
      <c r="AT210" s="242" t="s">
        <v>131</v>
      </c>
      <c r="AU210" s="242" t="s">
        <v>87</v>
      </c>
      <c r="AY210" s="17" t="s">
        <v>129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7" t="s">
        <v>85</v>
      </c>
      <c r="BK210" s="243">
        <f>ROUND(I210*H210,2)</f>
        <v>0</v>
      </c>
      <c r="BL210" s="17" t="s">
        <v>136</v>
      </c>
      <c r="BM210" s="242" t="s">
        <v>225</v>
      </c>
    </row>
    <row r="211" s="2" customFormat="1">
      <c r="A211" s="38"/>
      <c r="B211" s="39"/>
      <c r="C211" s="40"/>
      <c r="D211" s="244" t="s">
        <v>138</v>
      </c>
      <c r="E211" s="40"/>
      <c r="F211" s="245" t="s">
        <v>226</v>
      </c>
      <c r="G211" s="40"/>
      <c r="H211" s="40"/>
      <c r="I211" s="140"/>
      <c r="J211" s="40"/>
      <c r="K211" s="40"/>
      <c r="L211" s="44"/>
      <c r="M211" s="246"/>
      <c r="N211" s="247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138</v>
      </c>
      <c r="AU211" s="17" t="s">
        <v>87</v>
      </c>
    </row>
    <row r="212" s="13" customFormat="1">
      <c r="A212" s="13"/>
      <c r="B212" s="248"/>
      <c r="C212" s="249"/>
      <c r="D212" s="244" t="s">
        <v>140</v>
      </c>
      <c r="E212" s="250" t="s">
        <v>1</v>
      </c>
      <c r="F212" s="251" t="s">
        <v>227</v>
      </c>
      <c r="G212" s="249"/>
      <c r="H212" s="250" t="s">
        <v>1</v>
      </c>
      <c r="I212" s="252"/>
      <c r="J212" s="249"/>
      <c r="K212" s="249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140</v>
      </c>
      <c r="AU212" s="257" t="s">
        <v>87</v>
      </c>
      <c r="AV212" s="13" t="s">
        <v>85</v>
      </c>
      <c r="AW212" s="13" t="s">
        <v>35</v>
      </c>
      <c r="AX212" s="13" t="s">
        <v>78</v>
      </c>
      <c r="AY212" s="257" t="s">
        <v>129</v>
      </c>
    </row>
    <row r="213" s="14" customFormat="1">
      <c r="A213" s="14"/>
      <c r="B213" s="258"/>
      <c r="C213" s="259"/>
      <c r="D213" s="244" t="s">
        <v>140</v>
      </c>
      <c r="E213" s="260" t="s">
        <v>1</v>
      </c>
      <c r="F213" s="261" t="s">
        <v>228</v>
      </c>
      <c r="G213" s="259"/>
      <c r="H213" s="262">
        <v>2.1779999999999999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8" t="s">
        <v>140</v>
      </c>
      <c r="AU213" s="268" t="s">
        <v>87</v>
      </c>
      <c r="AV213" s="14" t="s">
        <v>87</v>
      </c>
      <c r="AW213" s="14" t="s">
        <v>35</v>
      </c>
      <c r="AX213" s="14" t="s">
        <v>78</v>
      </c>
      <c r="AY213" s="268" t="s">
        <v>129</v>
      </c>
    </row>
    <row r="214" s="15" customFormat="1">
      <c r="A214" s="15"/>
      <c r="B214" s="269"/>
      <c r="C214" s="270"/>
      <c r="D214" s="244" t="s">
        <v>140</v>
      </c>
      <c r="E214" s="271" t="s">
        <v>1</v>
      </c>
      <c r="F214" s="272" t="s">
        <v>143</v>
      </c>
      <c r="G214" s="270"/>
      <c r="H214" s="273">
        <v>2.1779999999999999</v>
      </c>
      <c r="I214" s="274"/>
      <c r="J214" s="270"/>
      <c r="K214" s="270"/>
      <c r="L214" s="275"/>
      <c r="M214" s="276"/>
      <c r="N214" s="277"/>
      <c r="O214" s="277"/>
      <c r="P214" s="277"/>
      <c r="Q214" s="277"/>
      <c r="R214" s="277"/>
      <c r="S214" s="277"/>
      <c r="T214" s="27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9" t="s">
        <v>140</v>
      </c>
      <c r="AU214" s="279" t="s">
        <v>87</v>
      </c>
      <c r="AV214" s="15" t="s">
        <v>136</v>
      </c>
      <c r="AW214" s="15" t="s">
        <v>35</v>
      </c>
      <c r="AX214" s="15" t="s">
        <v>85</v>
      </c>
      <c r="AY214" s="279" t="s">
        <v>129</v>
      </c>
    </row>
    <row r="215" s="2" customFormat="1" ht="16.5" customHeight="1">
      <c r="A215" s="38"/>
      <c r="B215" s="39"/>
      <c r="C215" s="231" t="s">
        <v>229</v>
      </c>
      <c r="D215" s="231" t="s">
        <v>131</v>
      </c>
      <c r="E215" s="232" t="s">
        <v>230</v>
      </c>
      <c r="F215" s="233" t="s">
        <v>231</v>
      </c>
      <c r="G215" s="234" t="s">
        <v>209</v>
      </c>
      <c r="H215" s="235">
        <v>20.352</v>
      </c>
      <c r="I215" s="236"/>
      <c r="J215" s="237">
        <f>ROUND(I215*H215,2)</f>
        <v>0</v>
      </c>
      <c r="K215" s="233" t="s">
        <v>135</v>
      </c>
      <c r="L215" s="44"/>
      <c r="M215" s="238" t="s">
        <v>1</v>
      </c>
      <c r="N215" s="239" t="s">
        <v>43</v>
      </c>
      <c r="O215" s="91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2" t="s">
        <v>136</v>
      </c>
      <c r="AT215" s="242" t="s">
        <v>131</v>
      </c>
      <c r="AU215" s="242" t="s">
        <v>87</v>
      </c>
      <c r="AY215" s="17" t="s">
        <v>129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7" t="s">
        <v>85</v>
      </c>
      <c r="BK215" s="243">
        <f>ROUND(I215*H215,2)</f>
        <v>0</v>
      </c>
      <c r="BL215" s="17" t="s">
        <v>136</v>
      </c>
      <c r="BM215" s="242" t="s">
        <v>232</v>
      </c>
    </row>
    <row r="216" s="2" customFormat="1">
      <c r="A216" s="38"/>
      <c r="B216" s="39"/>
      <c r="C216" s="40"/>
      <c r="D216" s="244" t="s">
        <v>138</v>
      </c>
      <c r="E216" s="40"/>
      <c r="F216" s="245" t="s">
        <v>233</v>
      </c>
      <c r="G216" s="40"/>
      <c r="H216" s="40"/>
      <c r="I216" s="140"/>
      <c r="J216" s="40"/>
      <c r="K216" s="40"/>
      <c r="L216" s="44"/>
      <c r="M216" s="246"/>
      <c r="N216" s="247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138</v>
      </c>
      <c r="AU216" s="17" t="s">
        <v>87</v>
      </c>
    </row>
    <row r="217" s="13" customFormat="1">
      <c r="A217" s="13"/>
      <c r="B217" s="248"/>
      <c r="C217" s="249"/>
      <c r="D217" s="244" t="s">
        <v>140</v>
      </c>
      <c r="E217" s="250" t="s">
        <v>1</v>
      </c>
      <c r="F217" s="251" t="s">
        <v>234</v>
      </c>
      <c r="G217" s="249"/>
      <c r="H217" s="250" t="s">
        <v>1</v>
      </c>
      <c r="I217" s="252"/>
      <c r="J217" s="249"/>
      <c r="K217" s="249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140</v>
      </c>
      <c r="AU217" s="257" t="s">
        <v>87</v>
      </c>
      <c r="AV217" s="13" t="s">
        <v>85</v>
      </c>
      <c r="AW217" s="13" t="s">
        <v>35</v>
      </c>
      <c r="AX217" s="13" t="s">
        <v>78</v>
      </c>
      <c r="AY217" s="257" t="s">
        <v>129</v>
      </c>
    </row>
    <row r="218" s="14" customFormat="1">
      <c r="A218" s="14"/>
      <c r="B218" s="258"/>
      <c r="C218" s="259"/>
      <c r="D218" s="244" t="s">
        <v>140</v>
      </c>
      <c r="E218" s="260" t="s">
        <v>1</v>
      </c>
      <c r="F218" s="261" t="s">
        <v>235</v>
      </c>
      <c r="G218" s="259"/>
      <c r="H218" s="262">
        <v>12.992000000000001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140</v>
      </c>
      <c r="AU218" s="268" t="s">
        <v>87</v>
      </c>
      <c r="AV218" s="14" t="s">
        <v>87</v>
      </c>
      <c r="AW218" s="14" t="s">
        <v>35</v>
      </c>
      <c r="AX218" s="14" t="s">
        <v>78</v>
      </c>
      <c r="AY218" s="268" t="s">
        <v>129</v>
      </c>
    </row>
    <row r="219" s="14" customFormat="1">
      <c r="A219" s="14"/>
      <c r="B219" s="258"/>
      <c r="C219" s="259"/>
      <c r="D219" s="244" t="s">
        <v>140</v>
      </c>
      <c r="E219" s="260" t="s">
        <v>1</v>
      </c>
      <c r="F219" s="261" t="s">
        <v>236</v>
      </c>
      <c r="G219" s="259"/>
      <c r="H219" s="262">
        <v>7.3600000000000003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140</v>
      </c>
      <c r="AU219" s="268" t="s">
        <v>87</v>
      </c>
      <c r="AV219" s="14" t="s">
        <v>87</v>
      </c>
      <c r="AW219" s="14" t="s">
        <v>35</v>
      </c>
      <c r="AX219" s="14" t="s">
        <v>78</v>
      </c>
      <c r="AY219" s="268" t="s">
        <v>129</v>
      </c>
    </row>
    <row r="220" s="15" customFormat="1">
      <c r="A220" s="15"/>
      <c r="B220" s="269"/>
      <c r="C220" s="270"/>
      <c r="D220" s="244" t="s">
        <v>140</v>
      </c>
      <c r="E220" s="271" t="s">
        <v>1</v>
      </c>
      <c r="F220" s="272" t="s">
        <v>143</v>
      </c>
      <c r="G220" s="270"/>
      <c r="H220" s="273">
        <v>20.352</v>
      </c>
      <c r="I220" s="274"/>
      <c r="J220" s="270"/>
      <c r="K220" s="270"/>
      <c r="L220" s="275"/>
      <c r="M220" s="276"/>
      <c r="N220" s="277"/>
      <c r="O220" s="277"/>
      <c r="P220" s="277"/>
      <c r="Q220" s="277"/>
      <c r="R220" s="277"/>
      <c r="S220" s="277"/>
      <c r="T220" s="27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9" t="s">
        <v>140</v>
      </c>
      <c r="AU220" s="279" t="s">
        <v>87</v>
      </c>
      <c r="AV220" s="15" t="s">
        <v>136</v>
      </c>
      <c r="AW220" s="15" t="s">
        <v>35</v>
      </c>
      <c r="AX220" s="15" t="s">
        <v>85</v>
      </c>
      <c r="AY220" s="279" t="s">
        <v>129</v>
      </c>
    </row>
    <row r="221" s="2" customFormat="1" ht="16.5" customHeight="1">
      <c r="A221" s="38"/>
      <c r="B221" s="39"/>
      <c r="C221" s="231" t="s">
        <v>237</v>
      </c>
      <c r="D221" s="231" t="s">
        <v>131</v>
      </c>
      <c r="E221" s="232" t="s">
        <v>238</v>
      </c>
      <c r="F221" s="233" t="s">
        <v>239</v>
      </c>
      <c r="G221" s="234" t="s">
        <v>134</v>
      </c>
      <c r="H221" s="235">
        <v>5</v>
      </c>
      <c r="I221" s="236"/>
      <c r="J221" s="237">
        <f>ROUND(I221*H221,2)</f>
        <v>0</v>
      </c>
      <c r="K221" s="233" t="s">
        <v>135</v>
      </c>
      <c r="L221" s="44"/>
      <c r="M221" s="238" t="s">
        <v>1</v>
      </c>
      <c r="N221" s="239" t="s">
        <v>43</v>
      </c>
      <c r="O221" s="91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2" t="s">
        <v>136</v>
      </c>
      <c r="AT221" s="242" t="s">
        <v>131</v>
      </c>
      <c r="AU221" s="242" t="s">
        <v>87</v>
      </c>
      <c r="AY221" s="17" t="s">
        <v>129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7" t="s">
        <v>85</v>
      </c>
      <c r="BK221" s="243">
        <f>ROUND(I221*H221,2)</f>
        <v>0</v>
      </c>
      <c r="BL221" s="17" t="s">
        <v>136</v>
      </c>
      <c r="BM221" s="242" t="s">
        <v>240</v>
      </c>
    </row>
    <row r="222" s="2" customFormat="1">
      <c r="A222" s="38"/>
      <c r="B222" s="39"/>
      <c r="C222" s="40"/>
      <c r="D222" s="244" t="s">
        <v>138</v>
      </c>
      <c r="E222" s="40"/>
      <c r="F222" s="245" t="s">
        <v>241</v>
      </c>
      <c r="G222" s="40"/>
      <c r="H222" s="40"/>
      <c r="I222" s="140"/>
      <c r="J222" s="40"/>
      <c r="K222" s="40"/>
      <c r="L222" s="44"/>
      <c r="M222" s="246"/>
      <c r="N222" s="247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138</v>
      </c>
      <c r="AU222" s="17" t="s">
        <v>87</v>
      </c>
    </row>
    <row r="223" s="13" customFormat="1">
      <c r="A223" s="13"/>
      <c r="B223" s="248"/>
      <c r="C223" s="249"/>
      <c r="D223" s="244" t="s">
        <v>140</v>
      </c>
      <c r="E223" s="250" t="s">
        <v>1</v>
      </c>
      <c r="F223" s="251" t="s">
        <v>141</v>
      </c>
      <c r="G223" s="249"/>
      <c r="H223" s="250" t="s">
        <v>1</v>
      </c>
      <c r="I223" s="252"/>
      <c r="J223" s="249"/>
      <c r="K223" s="249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140</v>
      </c>
      <c r="AU223" s="257" t="s">
        <v>87</v>
      </c>
      <c r="AV223" s="13" t="s">
        <v>85</v>
      </c>
      <c r="AW223" s="13" t="s">
        <v>35</v>
      </c>
      <c r="AX223" s="13" t="s">
        <v>78</v>
      </c>
      <c r="AY223" s="257" t="s">
        <v>129</v>
      </c>
    </row>
    <row r="224" s="14" customFormat="1">
      <c r="A224" s="14"/>
      <c r="B224" s="258"/>
      <c r="C224" s="259"/>
      <c r="D224" s="244" t="s">
        <v>140</v>
      </c>
      <c r="E224" s="260" t="s">
        <v>1</v>
      </c>
      <c r="F224" s="261" t="s">
        <v>142</v>
      </c>
      <c r="G224" s="259"/>
      <c r="H224" s="262">
        <v>5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140</v>
      </c>
      <c r="AU224" s="268" t="s">
        <v>87</v>
      </c>
      <c r="AV224" s="14" t="s">
        <v>87</v>
      </c>
      <c r="AW224" s="14" t="s">
        <v>35</v>
      </c>
      <c r="AX224" s="14" t="s">
        <v>78</v>
      </c>
      <c r="AY224" s="268" t="s">
        <v>129</v>
      </c>
    </row>
    <row r="225" s="15" customFormat="1">
      <c r="A225" s="15"/>
      <c r="B225" s="269"/>
      <c r="C225" s="270"/>
      <c r="D225" s="244" t="s">
        <v>140</v>
      </c>
      <c r="E225" s="271" t="s">
        <v>1</v>
      </c>
      <c r="F225" s="272" t="s">
        <v>143</v>
      </c>
      <c r="G225" s="270"/>
      <c r="H225" s="273">
        <v>5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140</v>
      </c>
      <c r="AU225" s="279" t="s">
        <v>87</v>
      </c>
      <c r="AV225" s="15" t="s">
        <v>136</v>
      </c>
      <c r="AW225" s="15" t="s">
        <v>35</v>
      </c>
      <c r="AX225" s="15" t="s">
        <v>85</v>
      </c>
      <c r="AY225" s="279" t="s">
        <v>129</v>
      </c>
    </row>
    <row r="226" s="2" customFormat="1" ht="16.5" customHeight="1">
      <c r="A226" s="38"/>
      <c r="B226" s="39"/>
      <c r="C226" s="231" t="s">
        <v>242</v>
      </c>
      <c r="D226" s="231" t="s">
        <v>131</v>
      </c>
      <c r="E226" s="232" t="s">
        <v>243</v>
      </c>
      <c r="F226" s="233" t="s">
        <v>244</v>
      </c>
      <c r="G226" s="234" t="s">
        <v>134</v>
      </c>
      <c r="H226" s="235">
        <v>1</v>
      </c>
      <c r="I226" s="236"/>
      <c r="J226" s="237">
        <f>ROUND(I226*H226,2)</f>
        <v>0</v>
      </c>
      <c r="K226" s="233" t="s">
        <v>135</v>
      </c>
      <c r="L226" s="44"/>
      <c r="M226" s="238" t="s">
        <v>1</v>
      </c>
      <c r="N226" s="239" t="s">
        <v>43</v>
      </c>
      <c r="O226" s="91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2" t="s">
        <v>136</v>
      </c>
      <c r="AT226" s="242" t="s">
        <v>131</v>
      </c>
      <c r="AU226" s="242" t="s">
        <v>87</v>
      </c>
      <c r="AY226" s="17" t="s">
        <v>129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7" t="s">
        <v>85</v>
      </c>
      <c r="BK226" s="243">
        <f>ROUND(I226*H226,2)</f>
        <v>0</v>
      </c>
      <c r="BL226" s="17" t="s">
        <v>136</v>
      </c>
      <c r="BM226" s="242" t="s">
        <v>245</v>
      </c>
    </row>
    <row r="227" s="2" customFormat="1">
      <c r="A227" s="38"/>
      <c r="B227" s="39"/>
      <c r="C227" s="40"/>
      <c r="D227" s="244" t="s">
        <v>138</v>
      </c>
      <c r="E227" s="40"/>
      <c r="F227" s="245" t="s">
        <v>246</v>
      </c>
      <c r="G227" s="40"/>
      <c r="H227" s="40"/>
      <c r="I227" s="140"/>
      <c r="J227" s="40"/>
      <c r="K227" s="40"/>
      <c r="L227" s="44"/>
      <c r="M227" s="246"/>
      <c r="N227" s="24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138</v>
      </c>
      <c r="AU227" s="17" t="s">
        <v>87</v>
      </c>
    </row>
    <row r="228" s="13" customFormat="1">
      <c r="A228" s="13"/>
      <c r="B228" s="248"/>
      <c r="C228" s="249"/>
      <c r="D228" s="244" t="s">
        <v>140</v>
      </c>
      <c r="E228" s="250" t="s">
        <v>1</v>
      </c>
      <c r="F228" s="251" t="s">
        <v>141</v>
      </c>
      <c r="G228" s="249"/>
      <c r="H228" s="250" t="s">
        <v>1</v>
      </c>
      <c r="I228" s="252"/>
      <c r="J228" s="249"/>
      <c r="K228" s="249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140</v>
      </c>
      <c r="AU228" s="257" t="s">
        <v>87</v>
      </c>
      <c r="AV228" s="13" t="s">
        <v>85</v>
      </c>
      <c r="AW228" s="13" t="s">
        <v>35</v>
      </c>
      <c r="AX228" s="13" t="s">
        <v>78</v>
      </c>
      <c r="AY228" s="257" t="s">
        <v>129</v>
      </c>
    </row>
    <row r="229" s="14" customFormat="1">
      <c r="A229" s="14"/>
      <c r="B229" s="258"/>
      <c r="C229" s="259"/>
      <c r="D229" s="244" t="s">
        <v>140</v>
      </c>
      <c r="E229" s="260" t="s">
        <v>1</v>
      </c>
      <c r="F229" s="261" t="s">
        <v>85</v>
      </c>
      <c r="G229" s="259"/>
      <c r="H229" s="262">
        <v>1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140</v>
      </c>
      <c r="AU229" s="268" t="s">
        <v>87</v>
      </c>
      <c r="AV229" s="14" t="s">
        <v>87</v>
      </c>
      <c r="AW229" s="14" t="s">
        <v>35</v>
      </c>
      <c r="AX229" s="14" t="s">
        <v>78</v>
      </c>
      <c r="AY229" s="268" t="s">
        <v>129</v>
      </c>
    </row>
    <row r="230" s="15" customFormat="1">
      <c r="A230" s="15"/>
      <c r="B230" s="269"/>
      <c r="C230" s="270"/>
      <c r="D230" s="244" t="s">
        <v>140</v>
      </c>
      <c r="E230" s="271" t="s">
        <v>1</v>
      </c>
      <c r="F230" s="272" t="s">
        <v>143</v>
      </c>
      <c r="G230" s="270"/>
      <c r="H230" s="273">
        <v>1</v>
      </c>
      <c r="I230" s="274"/>
      <c r="J230" s="270"/>
      <c r="K230" s="270"/>
      <c r="L230" s="275"/>
      <c r="M230" s="276"/>
      <c r="N230" s="277"/>
      <c r="O230" s="277"/>
      <c r="P230" s="277"/>
      <c r="Q230" s="277"/>
      <c r="R230" s="277"/>
      <c r="S230" s="277"/>
      <c r="T230" s="27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9" t="s">
        <v>140</v>
      </c>
      <c r="AU230" s="279" t="s">
        <v>87</v>
      </c>
      <c r="AV230" s="15" t="s">
        <v>136</v>
      </c>
      <c r="AW230" s="15" t="s">
        <v>35</v>
      </c>
      <c r="AX230" s="15" t="s">
        <v>85</v>
      </c>
      <c r="AY230" s="279" t="s">
        <v>129</v>
      </c>
    </row>
    <row r="231" s="2" customFormat="1" ht="16.5" customHeight="1">
      <c r="A231" s="38"/>
      <c r="B231" s="39"/>
      <c r="C231" s="231" t="s">
        <v>247</v>
      </c>
      <c r="D231" s="231" t="s">
        <v>131</v>
      </c>
      <c r="E231" s="232" t="s">
        <v>248</v>
      </c>
      <c r="F231" s="233" t="s">
        <v>249</v>
      </c>
      <c r="G231" s="234" t="s">
        <v>134</v>
      </c>
      <c r="H231" s="235">
        <v>5</v>
      </c>
      <c r="I231" s="236"/>
      <c r="J231" s="237">
        <f>ROUND(I231*H231,2)</f>
        <v>0</v>
      </c>
      <c r="K231" s="233" t="s">
        <v>135</v>
      </c>
      <c r="L231" s="44"/>
      <c r="M231" s="238" t="s">
        <v>1</v>
      </c>
      <c r="N231" s="239" t="s">
        <v>43</v>
      </c>
      <c r="O231" s="91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2" t="s">
        <v>136</v>
      </c>
      <c r="AT231" s="242" t="s">
        <v>131</v>
      </c>
      <c r="AU231" s="242" t="s">
        <v>87</v>
      </c>
      <c r="AY231" s="17" t="s">
        <v>129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7" t="s">
        <v>85</v>
      </c>
      <c r="BK231" s="243">
        <f>ROUND(I231*H231,2)</f>
        <v>0</v>
      </c>
      <c r="BL231" s="17" t="s">
        <v>136</v>
      </c>
      <c r="BM231" s="242" t="s">
        <v>250</v>
      </c>
    </row>
    <row r="232" s="2" customFormat="1">
      <c r="A232" s="38"/>
      <c r="B232" s="39"/>
      <c r="C232" s="40"/>
      <c r="D232" s="244" t="s">
        <v>138</v>
      </c>
      <c r="E232" s="40"/>
      <c r="F232" s="245" t="s">
        <v>251</v>
      </c>
      <c r="G232" s="40"/>
      <c r="H232" s="40"/>
      <c r="I232" s="140"/>
      <c r="J232" s="40"/>
      <c r="K232" s="40"/>
      <c r="L232" s="44"/>
      <c r="M232" s="246"/>
      <c r="N232" s="24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138</v>
      </c>
      <c r="AU232" s="17" t="s">
        <v>87</v>
      </c>
    </row>
    <row r="233" s="13" customFormat="1">
      <c r="A233" s="13"/>
      <c r="B233" s="248"/>
      <c r="C233" s="249"/>
      <c r="D233" s="244" t="s">
        <v>140</v>
      </c>
      <c r="E233" s="250" t="s">
        <v>1</v>
      </c>
      <c r="F233" s="251" t="s">
        <v>141</v>
      </c>
      <c r="G233" s="249"/>
      <c r="H233" s="250" t="s">
        <v>1</v>
      </c>
      <c r="I233" s="252"/>
      <c r="J233" s="249"/>
      <c r="K233" s="249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140</v>
      </c>
      <c r="AU233" s="257" t="s">
        <v>87</v>
      </c>
      <c r="AV233" s="13" t="s">
        <v>85</v>
      </c>
      <c r="AW233" s="13" t="s">
        <v>35</v>
      </c>
      <c r="AX233" s="13" t="s">
        <v>78</v>
      </c>
      <c r="AY233" s="257" t="s">
        <v>129</v>
      </c>
    </row>
    <row r="234" s="14" customFormat="1">
      <c r="A234" s="14"/>
      <c r="B234" s="258"/>
      <c r="C234" s="259"/>
      <c r="D234" s="244" t="s">
        <v>140</v>
      </c>
      <c r="E234" s="260" t="s">
        <v>1</v>
      </c>
      <c r="F234" s="261" t="s">
        <v>142</v>
      </c>
      <c r="G234" s="259"/>
      <c r="H234" s="262">
        <v>5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140</v>
      </c>
      <c r="AU234" s="268" t="s">
        <v>87</v>
      </c>
      <c r="AV234" s="14" t="s">
        <v>87</v>
      </c>
      <c r="AW234" s="14" t="s">
        <v>35</v>
      </c>
      <c r="AX234" s="14" t="s">
        <v>78</v>
      </c>
      <c r="AY234" s="268" t="s">
        <v>129</v>
      </c>
    </row>
    <row r="235" s="15" customFormat="1">
      <c r="A235" s="15"/>
      <c r="B235" s="269"/>
      <c r="C235" s="270"/>
      <c r="D235" s="244" t="s">
        <v>140</v>
      </c>
      <c r="E235" s="271" t="s">
        <v>1</v>
      </c>
      <c r="F235" s="272" t="s">
        <v>143</v>
      </c>
      <c r="G235" s="270"/>
      <c r="H235" s="273">
        <v>5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140</v>
      </c>
      <c r="AU235" s="279" t="s">
        <v>87</v>
      </c>
      <c r="AV235" s="15" t="s">
        <v>136</v>
      </c>
      <c r="AW235" s="15" t="s">
        <v>35</v>
      </c>
      <c r="AX235" s="15" t="s">
        <v>85</v>
      </c>
      <c r="AY235" s="279" t="s">
        <v>129</v>
      </c>
    </row>
    <row r="236" s="2" customFormat="1" ht="16.5" customHeight="1">
      <c r="A236" s="38"/>
      <c r="B236" s="39"/>
      <c r="C236" s="231" t="s">
        <v>252</v>
      </c>
      <c r="D236" s="231" t="s">
        <v>131</v>
      </c>
      <c r="E236" s="232" t="s">
        <v>253</v>
      </c>
      <c r="F236" s="233" t="s">
        <v>254</v>
      </c>
      <c r="G236" s="234" t="s">
        <v>134</v>
      </c>
      <c r="H236" s="235">
        <v>1</v>
      </c>
      <c r="I236" s="236"/>
      <c r="J236" s="237">
        <f>ROUND(I236*H236,2)</f>
        <v>0</v>
      </c>
      <c r="K236" s="233" t="s">
        <v>135</v>
      </c>
      <c r="L236" s="44"/>
      <c r="M236" s="238" t="s">
        <v>1</v>
      </c>
      <c r="N236" s="239" t="s">
        <v>43</v>
      </c>
      <c r="O236" s="91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2" t="s">
        <v>136</v>
      </c>
      <c r="AT236" s="242" t="s">
        <v>131</v>
      </c>
      <c r="AU236" s="242" t="s">
        <v>87</v>
      </c>
      <c r="AY236" s="17" t="s">
        <v>129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7" t="s">
        <v>85</v>
      </c>
      <c r="BK236" s="243">
        <f>ROUND(I236*H236,2)</f>
        <v>0</v>
      </c>
      <c r="BL236" s="17" t="s">
        <v>136</v>
      </c>
      <c r="BM236" s="242" t="s">
        <v>255</v>
      </c>
    </row>
    <row r="237" s="2" customFormat="1">
      <c r="A237" s="38"/>
      <c r="B237" s="39"/>
      <c r="C237" s="40"/>
      <c r="D237" s="244" t="s">
        <v>138</v>
      </c>
      <c r="E237" s="40"/>
      <c r="F237" s="245" t="s">
        <v>256</v>
      </c>
      <c r="G237" s="40"/>
      <c r="H237" s="40"/>
      <c r="I237" s="140"/>
      <c r="J237" s="40"/>
      <c r="K237" s="40"/>
      <c r="L237" s="44"/>
      <c r="M237" s="246"/>
      <c r="N237" s="24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138</v>
      </c>
      <c r="AU237" s="17" t="s">
        <v>87</v>
      </c>
    </row>
    <row r="238" s="13" customFormat="1">
      <c r="A238" s="13"/>
      <c r="B238" s="248"/>
      <c r="C238" s="249"/>
      <c r="D238" s="244" t="s">
        <v>140</v>
      </c>
      <c r="E238" s="250" t="s">
        <v>1</v>
      </c>
      <c r="F238" s="251" t="s">
        <v>141</v>
      </c>
      <c r="G238" s="249"/>
      <c r="H238" s="250" t="s">
        <v>1</v>
      </c>
      <c r="I238" s="252"/>
      <c r="J238" s="249"/>
      <c r="K238" s="249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140</v>
      </c>
      <c r="AU238" s="257" t="s">
        <v>87</v>
      </c>
      <c r="AV238" s="13" t="s">
        <v>85</v>
      </c>
      <c r="AW238" s="13" t="s">
        <v>35</v>
      </c>
      <c r="AX238" s="13" t="s">
        <v>78</v>
      </c>
      <c r="AY238" s="257" t="s">
        <v>129</v>
      </c>
    </row>
    <row r="239" s="14" customFormat="1">
      <c r="A239" s="14"/>
      <c r="B239" s="258"/>
      <c r="C239" s="259"/>
      <c r="D239" s="244" t="s">
        <v>140</v>
      </c>
      <c r="E239" s="260" t="s">
        <v>1</v>
      </c>
      <c r="F239" s="261" t="s">
        <v>85</v>
      </c>
      <c r="G239" s="259"/>
      <c r="H239" s="262">
        <v>1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140</v>
      </c>
      <c r="AU239" s="268" t="s">
        <v>87</v>
      </c>
      <c r="AV239" s="14" t="s">
        <v>87</v>
      </c>
      <c r="AW239" s="14" t="s">
        <v>35</v>
      </c>
      <c r="AX239" s="14" t="s">
        <v>78</v>
      </c>
      <c r="AY239" s="268" t="s">
        <v>129</v>
      </c>
    </row>
    <row r="240" s="15" customFormat="1">
      <c r="A240" s="15"/>
      <c r="B240" s="269"/>
      <c r="C240" s="270"/>
      <c r="D240" s="244" t="s">
        <v>140</v>
      </c>
      <c r="E240" s="271" t="s">
        <v>1</v>
      </c>
      <c r="F240" s="272" t="s">
        <v>143</v>
      </c>
      <c r="G240" s="270"/>
      <c r="H240" s="273">
        <v>1</v>
      </c>
      <c r="I240" s="274"/>
      <c r="J240" s="270"/>
      <c r="K240" s="270"/>
      <c r="L240" s="275"/>
      <c r="M240" s="276"/>
      <c r="N240" s="277"/>
      <c r="O240" s="277"/>
      <c r="P240" s="277"/>
      <c r="Q240" s="277"/>
      <c r="R240" s="277"/>
      <c r="S240" s="277"/>
      <c r="T240" s="27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9" t="s">
        <v>140</v>
      </c>
      <c r="AU240" s="279" t="s">
        <v>87</v>
      </c>
      <c r="AV240" s="15" t="s">
        <v>136</v>
      </c>
      <c r="AW240" s="15" t="s">
        <v>35</v>
      </c>
      <c r="AX240" s="15" t="s">
        <v>85</v>
      </c>
      <c r="AY240" s="279" t="s">
        <v>129</v>
      </c>
    </row>
    <row r="241" s="2" customFormat="1" ht="16.5" customHeight="1">
      <c r="A241" s="38"/>
      <c r="B241" s="39"/>
      <c r="C241" s="231" t="s">
        <v>7</v>
      </c>
      <c r="D241" s="231" t="s">
        <v>131</v>
      </c>
      <c r="E241" s="232" t="s">
        <v>257</v>
      </c>
      <c r="F241" s="233" t="s">
        <v>258</v>
      </c>
      <c r="G241" s="234" t="s">
        <v>134</v>
      </c>
      <c r="H241" s="235">
        <v>5</v>
      </c>
      <c r="I241" s="236"/>
      <c r="J241" s="237">
        <f>ROUND(I241*H241,2)</f>
        <v>0</v>
      </c>
      <c r="K241" s="233" t="s">
        <v>135</v>
      </c>
      <c r="L241" s="44"/>
      <c r="M241" s="238" t="s">
        <v>1</v>
      </c>
      <c r="N241" s="239" t="s">
        <v>43</v>
      </c>
      <c r="O241" s="91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2" t="s">
        <v>136</v>
      </c>
      <c r="AT241" s="242" t="s">
        <v>131</v>
      </c>
      <c r="AU241" s="242" t="s">
        <v>87</v>
      </c>
      <c r="AY241" s="17" t="s">
        <v>129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7" t="s">
        <v>85</v>
      </c>
      <c r="BK241" s="243">
        <f>ROUND(I241*H241,2)</f>
        <v>0</v>
      </c>
      <c r="BL241" s="17" t="s">
        <v>136</v>
      </c>
      <c r="BM241" s="242" t="s">
        <v>259</v>
      </c>
    </row>
    <row r="242" s="2" customFormat="1">
      <c r="A242" s="38"/>
      <c r="B242" s="39"/>
      <c r="C242" s="40"/>
      <c r="D242" s="244" t="s">
        <v>138</v>
      </c>
      <c r="E242" s="40"/>
      <c r="F242" s="245" t="s">
        <v>260</v>
      </c>
      <c r="G242" s="40"/>
      <c r="H242" s="40"/>
      <c r="I242" s="140"/>
      <c r="J242" s="40"/>
      <c r="K242" s="40"/>
      <c r="L242" s="44"/>
      <c r="M242" s="246"/>
      <c r="N242" s="24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138</v>
      </c>
      <c r="AU242" s="17" t="s">
        <v>87</v>
      </c>
    </row>
    <row r="243" s="13" customFormat="1">
      <c r="A243" s="13"/>
      <c r="B243" s="248"/>
      <c r="C243" s="249"/>
      <c r="D243" s="244" t="s">
        <v>140</v>
      </c>
      <c r="E243" s="250" t="s">
        <v>1</v>
      </c>
      <c r="F243" s="251" t="s">
        <v>141</v>
      </c>
      <c r="G243" s="249"/>
      <c r="H243" s="250" t="s">
        <v>1</v>
      </c>
      <c r="I243" s="252"/>
      <c r="J243" s="249"/>
      <c r="K243" s="249"/>
      <c r="L243" s="253"/>
      <c r="M243" s="254"/>
      <c r="N243" s="255"/>
      <c r="O243" s="255"/>
      <c r="P243" s="255"/>
      <c r="Q243" s="255"/>
      <c r="R243" s="255"/>
      <c r="S243" s="255"/>
      <c r="T243" s="25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7" t="s">
        <v>140</v>
      </c>
      <c r="AU243" s="257" t="s">
        <v>87</v>
      </c>
      <c r="AV243" s="13" t="s">
        <v>85</v>
      </c>
      <c r="AW243" s="13" t="s">
        <v>35</v>
      </c>
      <c r="AX243" s="13" t="s">
        <v>78</v>
      </c>
      <c r="AY243" s="257" t="s">
        <v>129</v>
      </c>
    </row>
    <row r="244" s="14" customFormat="1">
      <c r="A244" s="14"/>
      <c r="B244" s="258"/>
      <c r="C244" s="259"/>
      <c r="D244" s="244" t="s">
        <v>140</v>
      </c>
      <c r="E244" s="260" t="s">
        <v>1</v>
      </c>
      <c r="F244" s="261" t="s">
        <v>142</v>
      </c>
      <c r="G244" s="259"/>
      <c r="H244" s="262">
        <v>5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8" t="s">
        <v>140</v>
      </c>
      <c r="AU244" s="268" t="s">
        <v>87</v>
      </c>
      <c r="AV244" s="14" t="s">
        <v>87</v>
      </c>
      <c r="AW244" s="14" t="s">
        <v>35</v>
      </c>
      <c r="AX244" s="14" t="s">
        <v>78</v>
      </c>
      <c r="AY244" s="268" t="s">
        <v>129</v>
      </c>
    </row>
    <row r="245" s="15" customFormat="1">
      <c r="A245" s="15"/>
      <c r="B245" s="269"/>
      <c r="C245" s="270"/>
      <c r="D245" s="244" t="s">
        <v>140</v>
      </c>
      <c r="E245" s="271" t="s">
        <v>1</v>
      </c>
      <c r="F245" s="272" t="s">
        <v>143</v>
      </c>
      <c r="G245" s="270"/>
      <c r="H245" s="273">
        <v>5</v>
      </c>
      <c r="I245" s="274"/>
      <c r="J245" s="270"/>
      <c r="K245" s="270"/>
      <c r="L245" s="275"/>
      <c r="M245" s="276"/>
      <c r="N245" s="277"/>
      <c r="O245" s="277"/>
      <c r="P245" s="277"/>
      <c r="Q245" s="277"/>
      <c r="R245" s="277"/>
      <c r="S245" s="277"/>
      <c r="T245" s="27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9" t="s">
        <v>140</v>
      </c>
      <c r="AU245" s="279" t="s">
        <v>87</v>
      </c>
      <c r="AV245" s="15" t="s">
        <v>136</v>
      </c>
      <c r="AW245" s="15" t="s">
        <v>35</v>
      </c>
      <c r="AX245" s="15" t="s">
        <v>85</v>
      </c>
      <c r="AY245" s="279" t="s">
        <v>129</v>
      </c>
    </row>
    <row r="246" s="2" customFormat="1" ht="16.5" customHeight="1">
      <c r="A246" s="38"/>
      <c r="B246" s="39"/>
      <c r="C246" s="231" t="s">
        <v>261</v>
      </c>
      <c r="D246" s="231" t="s">
        <v>131</v>
      </c>
      <c r="E246" s="232" t="s">
        <v>262</v>
      </c>
      <c r="F246" s="233" t="s">
        <v>263</v>
      </c>
      <c r="G246" s="234" t="s">
        <v>134</v>
      </c>
      <c r="H246" s="235">
        <v>1</v>
      </c>
      <c r="I246" s="236"/>
      <c r="J246" s="237">
        <f>ROUND(I246*H246,2)</f>
        <v>0</v>
      </c>
      <c r="K246" s="233" t="s">
        <v>135</v>
      </c>
      <c r="L246" s="44"/>
      <c r="M246" s="238" t="s">
        <v>1</v>
      </c>
      <c r="N246" s="239" t="s">
        <v>43</v>
      </c>
      <c r="O246" s="91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2" t="s">
        <v>136</v>
      </c>
      <c r="AT246" s="242" t="s">
        <v>131</v>
      </c>
      <c r="AU246" s="242" t="s">
        <v>87</v>
      </c>
      <c r="AY246" s="17" t="s">
        <v>129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7" t="s">
        <v>85</v>
      </c>
      <c r="BK246" s="243">
        <f>ROUND(I246*H246,2)</f>
        <v>0</v>
      </c>
      <c r="BL246" s="17" t="s">
        <v>136</v>
      </c>
      <c r="BM246" s="242" t="s">
        <v>264</v>
      </c>
    </row>
    <row r="247" s="2" customFormat="1">
      <c r="A247" s="38"/>
      <c r="B247" s="39"/>
      <c r="C247" s="40"/>
      <c r="D247" s="244" t="s">
        <v>138</v>
      </c>
      <c r="E247" s="40"/>
      <c r="F247" s="245" t="s">
        <v>265</v>
      </c>
      <c r="G247" s="40"/>
      <c r="H247" s="40"/>
      <c r="I247" s="140"/>
      <c r="J247" s="40"/>
      <c r="K247" s="40"/>
      <c r="L247" s="44"/>
      <c r="M247" s="246"/>
      <c r="N247" s="24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138</v>
      </c>
      <c r="AU247" s="17" t="s">
        <v>87</v>
      </c>
    </row>
    <row r="248" s="13" customFormat="1">
      <c r="A248" s="13"/>
      <c r="B248" s="248"/>
      <c r="C248" s="249"/>
      <c r="D248" s="244" t="s">
        <v>140</v>
      </c>
      <c r="E248" s="250" t="s">
        <v>1</v>
      </c>
      <c r="F248" s="251" t="s">
        <v>141</v>
      </c>
      <c r="G248" s="249"/>
      <c r="H248" s="250" t="s">
        <v>1</v>
      </c>
      <c r="I248" s="252"/>
      <c r="J248" s="249"/>
      <c r="K248" s="249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140</v>
      </c>
      <c r="AU248" s="257" t="s">
        <v>87</v>
      </c>
      <c r="AV248" s="13" t="s">
        <v>85</v>
      </c>
      <c r="AW248" s="13" t="s">
        <v>35</v>
      </c>
      <c r="AX248" s="13" t="s">
        <v>78</v>
      </c>
      <c r="AY248" s="257" t="s">
        <v>129</v>
      </c>
    </row>
    <row r="249" s="14" customFormat="1">
      <c r="A249" s="14"/>
      <c r="B249" s="258"/>
      <c r="C249" s="259"/>
      <c r="D249" s="244" t="s">
        <v>140</v>
      </c>
      <c r="E249" s="260" t="s">
        <v>1</v>
      </c>
      <c r="F249" s="261" t="s">
        <v>85</v>
      </c>
      <c r="G249" s="259"/>
      <c r="H249" s="262">
        <v>1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140</v>
      </c>
      <c r="AU249" s="268" t="s">
        <v>87</v>
      </c>
      <c r="AV249" s="14" t="s">
        <v>87</v>
      </c>
      <c r="AW249" s="14" t="s">
        <v>35</v>
      </c>
      <c r="AX249" s="14" t="s">
        <v>78</v>
      </c>
      <c r="AY249" s="268" t="s">
        <v>129</v>
      </c>
    </row>
    <row r="250" s="15" customFormat="1">
      <c r="A250" s="15"/>
      <c r="B250" s="269"/>
      <c r="C250" s="270"/>
      <c r="D250" s="244" t="s">
        <v>140</v>
      </c>
      <c r="E250" s="271" t="s">
        <v>1</v>
      </c>
      <c r="F250" s="272" t="s">
        <v>143</v>
      </c>
      <c r="G250" s="270"/>
      <c r="H250" s="273">
        <v>1</v>
      </c>
      <c r="I250" s="274"/>
      <c r="J250" s="270"/>
      <c r="K250" s="270"/>
      <c r="L250" s="275"/>
      <c r="M250" s="276"/>
      <c r="N250" s="277"/>
      <c r="O250" s="277"/>
      <c r="P250" s="277"/>
      <c r="Q250" s="277"/>
      <c r="R250" s="277"/>
      <c r="S250" s="277"/>
      <c r="T250" s="27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9" t="s">
        <v>140</v>
      </c>
      <c r="AU250" s="279" t="s">
        <v>87</v>
      </c>
      <c r="AV250" s="15" t="s">
        <v>136</v>
      </c>
      <c r="AW250" s="15" t="s">
        <v>35</v>
      </c>
      <c r="AX250" s="15" t="s">
        <v>85</v>
      </c>
      <c r="AY250" s="279" t="s">
        <v>129</v>
      </c>
    </row>
    <row r="251" s="2" customFormat="1" ht="16.5" customHeight="1">
      <c r="A251" s="38"/>
      <c r="B251" s="39"/>
      <c r="C251" s="231" t="s">
        <v>266</v>
      </c>
      <c r="D251" s="231" t="s">
        <v>131</v>
      </c>
      <c r="E251" s="232" t="s">
        <v>267</v>
      </c>
      <c r="F251" s="233" t="s">
        <v>268</v>
      </c>
      <c r="G251" s="234" t="s">
        <v>134</v>
      </c>
      <c r="H251" s="235">
        <v>45</v>
      </c>
      <c r="I251" s="236"/>
      <c r="J251" s="237">
        <f>ROUND(I251*H251,2)</f>
        <v>0</v>
      </c>
      <c r="K251" s="233" t="s">
        <v>135</v>
      </c>
      <c r="L251" s="44"/>
      <c r="M251" s="238" t="s">
        <v>1</v>
      </c>
      <c r="N251" s="239" t="s">
        <v>43</v>
      </c>
      <c r="O251" s="91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2" t="s">
        <v>136</v>
      </c>
      <c r="AT251" s="242" t="s">
        <v>131</v>
      </c>
      <c r="AU251" s="242" t="s">
        <v>87</v>
      </c>
      <c r="AY251" s="17" t="s">
        <v>129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7" t="s">
        <v>85</v>
      </c>
      <c r="BK251" s="243">
        <f>ROUND(I251*H251,2)</f>
        <v>0</v>
      </c>
      <c r="BL251" s="17" t="s">
        <v>136</v>
      </c>
      <c r="BM251" s="242" t="s">
        <v>269</v>
      </c>
    </row>
    <row r="252" s="2" customFormat="1">
      <c r="A252" s="38"/>
      <c r="B252" s="39"/>
      <c r="C252" s="40"/>
      <c r="D252" s="244" t="s">
        <v>138</v>
      </c>
      <c r="E252" s="40"/>
      <c r="F252" s="245" t="s">
        <v>270</v>
      </c>
      <c r="G252" s="40"/>
      <c r="H252" s="40"/>
      <c r="I252" s="140"/>
      <c r="J252" s="40"/>
      <c r="K252" s="40"/>
      <c r="L252" s="44"/>
      <c r="M252" s="246"/>
      <c r="N252" s="24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138</v>
      </c>
      <c r="AU252" s="17" t="s">
        <v>87</v>
      </c>
    </row>
    <row r="253" s="13" customFormat="1">
      <c r="A253" s="13"/>
      <c r="B253" s="248"/>
      <c r="C253" s="249"/>
      <c r="D253" s="244" t="s">
        <v>140</v>
      </c>
      <c r="E253" s="250" t="s">
        <v>1</v>
      </c>
      <c r="F253" s="251" t="s">
        <v>141</v>
      </c>
      <c r="G253" s="249"/>
      <c r="H253" s="250" t="s">
        <v>1</v>
      </c>
      <c r="I253" s="252"/>
      <c r="J253" s="249"/>
      <c r="K253" s="249"/>
      <c r="L253" s="253"/>
      <c r="M253" s="254"/>
      <c r="N253" s="255"/>
      <c r="O253" s="255"/>
      <c r="P253" s="255"/>
      <c r="Q253" s="255"/>
      <c r="R253" s="255"/>
      <c r="S253" s="255"/>
      <c r="T253" s="25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7" t="s">
        <v>140</v>
      </c>
      <c r="AU253" s="257" t="s">
        <v>87</v>
      </c>
      <c r="AV253" s="13" t="s">
        <v>85</v>
      </c>
      <c r="AW253" s="13" t="s">
        <v>35</v>
      </c>
      <c r="AX253" s="13" t="s">
        <v>78</v>
      </c>
      <c r="AY253" s="257" t="s">
        <v>129</v>
      </c>
    </row>
    <row r="254" s="14" customFormat="1">
      <c r="A254" s="14"/>
      <c r="B254" s="258"/>
      <c r="C254" s="259"/>
      <c r="D254" s="244" t="s">
        <v>140</v>
      </c>
      <c r="E254" s="260" t="s">
        <v>1</v>
      </c>
      <c r="F254" s="261" t="s">
        <v>142</v>
      </c>
      <c r="G254" s="259"/>
      <c r="H254" s="262">
        <v>5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140</v>
      </c>
      <c r="AU254" s="268" t="s">
        <v>87</v>
      </c>
      <c r="AV254" s="14" t="s">
        <v>87</v>
      </c>
      <c r="AW254" s="14" t="s">
        <v>35</v>
      </c>
      <c r="AX254" s="14" t="s">
        <v>78</v>
      </c>
      <c r="AY254" s="268" t="s">
        <v>129</v>
      </c>
    </row>
    <row r="255" s="15" customFormat="1">
      <c r="A255" s="15"/>
      <c r="B255" s="269"/>
      <c r="C255" s="270"/>
      <c r="D255" s="244" t="s">
        <v>140</v>
      </c>
      <c r="E255" s="271" t="s">
        <v>1</v>
      </c>
      <c r="F255" s="272" t="s">
        <v>143</v>
      </c>
      <c r="G255" s="270"/>
      <c r="H255" s="273">
        <v>5</v>
      </c>
      <c r="I255" s="274"/>
      <c r="J255" s="270"/>
      <c r="K255" s="270"/>
      <c r="L255" s="275"/>
      <c r="M255" s="276"/>
      <c r="N255" s="277"/>
      <c r="O255" s="277"/>
      <c r="P255" s="277"/>
      <c r="Q255" s="277"/>
      <c r="R255" s="277"/>
      <c r="S255" s="277"/>
      <c r="T255" s="27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9" t="s">
        <v>140</v>
      </c>
      <c r="AU255" s="279" t="s">
        <v>87</v>
      </c>
      <c r="AV255" s="15" t="s">
        <v>136</v>
      </c>
      <c r="AW255" s="15" t="s">
        <v>35</v>
      </c>
      <c r="AX255" s="15" t="s">
        <v>85</v>
      </c>
      <c r="AY255" s="279" t="s">
        <v>129</v>
      </c>
    </row>
    <row r="256" s="14" customFormat="1">
      <c r="A256" s="14"/>
      <c r="B256" s="258"/>
      <c r="C256" s="259"/>
      <c r="D256" s="244" t="s">
        <v>140</v>
      </c>
      <c r="E256" s="259"/>
      <c r="F256" s="261" t="s">
        <v>271</v>
      </c>
      <c r="G256" s="259"/>
      <c r="H256" s="262">
        <v>45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140</v>
      </c>
      <c r="AU256" s="268" t="s">
        <v>87</v>
      </c>
      <c r="AV256" s="14" t="s">
        <v>87</v>
      </c>
      <c r="AW256" s="14" t="s">
        <v>4</v>
      </c>
      <c r="AX256" s="14" t="s">
        <v>85</v>
      </c>
      <c r="AY256" s="268" t="s">
        <v>129</v>
      </c>
    </row>
    <row r="257" s="2" customFormat="1" ht="16.5" customHeight="1">
      <c r="A257" s="38"/>
      <c r="B257" s="39"/>
      <c r="C257" s="231" t="s">
        <v>272</v>
      </c>
      <c r="D257" s="231" t="s">
        <v>131</v>
      </c>
      <c r="E257" s="232" t="s">
        <v>273</v>
      </c>
      <c r="F257" s="233" t="s">
        <v>274</v>
      </c>
      <c r="G257" s="234" t="s">
        <v>134</v>
      </c>
      <c r="H257" s="235">
        <v>9</v>
      </c>
      <c r="I257" s="236"/>
      <c r="J257" s="237">
        <f>ROUND(I257*H257,2)</f>
        <v>0</v>
      </c>
      <c r="K257" s="233" t="s">
        <v>135</v>
      </c>
      <c r="L257" s="44"/>
      <c r="M257" s="238" t="s">
        <v>1</v>
      </c>
      <c r="N257" s="239" t="s">
        <v>43</v>
      </c>
      <c r="O257" s="91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2" t="s">
        <v>136</v>
      </c>
      <c r="AT257" s="242" t="s">
        <v>131</v>
      </c>
      <c r="AU257" s="242" t="s">
        <v>87</v>
      </c>
      <c r="AY257" s="17" t="s">
        <v>129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7" t="s">
        <v>85</v>
      </c>
      <c r="BK257" s="243">
        <f>ROUND(I257*H257,2)</f>
        <v>0</v>
      </c>
      <c r="BL257" s="17" t="s">
        <v>136</v>
      </c>
      <c r="BM257" s="242" t="s">
        <v>275</v>
      </c>
    </row>
    <row r="258" s="2" customFormat="1">
      <c r="A258" s="38"/>
      <c r="B258" s="39"/>
      <c r="C258" s="40"/>
      <c r="D258" s="244" t="s">
        <v>138</v>
      </c>
      <c r="E258" s="40"/>
      <c r="F258" s="245" t="s">
        <v>276</v>
      </c>
      <c r="G258" s="40"/>
      <c r="H258" s="40"/>
      <c r="I258" s="140"/>
      <c r="J258" s="40"/>
      <c r="K258" s="40"/>
      <c r="L258" s="44"/>
      <c r="M258" s="246"/>
      <c r="N258" s="24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138</v>
      </c>
      <c r="AU258" s="17" t="s">
        <v>87</v>
      </c>
    </row>
    <row r="259" s="13" customFormat="1">
      <c r="A259" s="13"/>
      <c r="B259" s="248"/>
      <c r="C259" s="249"/>
      <c r="D259" s="244" t="s">
        <v>140</v>
      </c>
      <c r="E259" s="250" t="s">
        <v>1</v>
      </c>
      <c r="F259" s="251" t="s">
        <v>141</v>
      </c>
      <c r="G259" s="249"/>
      <c r="H259" s="250" t="s">
        <v>1</v>
      </c>
      <c r="I259" s="252"/>
      <c r="J259" s="249"/>
      <c r="K259" s="249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140</v>
      </c>
      <c r="AU259" s="257" t="s">
        <v>87</v>
      </c>
      <c r="AV259" s="13" t="s">
        <v>85</v>
      </c>
      <c r="AW259" s="13" t="s">
        <v>35</v>
      </c>
      <c r="AX259" s="13" t="s">
        <v>78</v>
      </c>
      <c r="AY259" s="257" t="s">
        <v>129</v>
      </c>
    </row>
    <row r="260" s="14" customFormat="1">
      <c r="A260" s="14"/>
      <c r="B260" s="258"/>
      <c r="C260" s="259"/>
      <c r="D260" s="244" t="s">
        <v>140</v>
      </c>
      <c r="E260" s="260" t="s">
        <v>1</v>
      </c>
      <c r="F260" s="261" t="s">
        <v>85</v>
      </c>
      <c r="G260" s="259"/>
      <c r="H260" s="262">
        <v>1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8" t="s">
        <v>140</v>
      </c>
      <c r="AU260" s="268" t="s">
        <v>87</v>
      </c>
      <c r="AV260" s="14" t="s">
        <v>87</v>
      </c>
      <c r="AW260" s="14" t="s">
        <v>35</v>
      </c>
      <c r="AX260" s="14" t="s">
        <v>78</v>
      </c>
      <c r="AY260" s="268" t="s">
        <v>129</v>
      </c>
    </row>
    <row r="261" s="15" customFormat="1">
      <c r="A261" s="15"/>
      <c r="B261" s="269"/>
      <c r="C261" s="270"/>
      <c r="D261" s="244" t="s">
        <v>140</v>
      </c>
      <c r="E261" s="271" t="s">
        <v>1</v>
      </c>
      <c r="F261" s="272" t="s">
        <v>143</v>
      </c>
      <c r="G261" s="270"/>
      <c r="H261" s="273">
        <v>1</v>
      </c>
      <c r="I261" s="274"/>
      <c r="J261" s="270"/>
      <c r="K261" s="270"/>
      <c r="L261" s="275"/>
      <c r="M261" s="276"/>
      <c r="N261" s="277"/>
      <c r="O261" s="277"/>
      <c r="P261" s="277"/>
      <c r="Q261" s="277"/>
      <c r="R261" s="277"/>
      <c r="S261" s="277"/>
      <c r="T261" s="27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9" t="s">
        <v>140</v>
      </c>
      <c r="AU261" s="279" t="s">
        <v>87</v>
      </c>
      <c r="AV261" s="15" t="s">
        <v>136</v>
      </c>
      <c r="AW261" s="15" t="s">
        <v>35</v>
      </c>
      <c r="AX261" s="15" t="s">
        <v>85</v>
      </c>
      <c r="AY261" s="279" t="s">
        <v>129</v>
      </c>
    </row>
    <row r="262" s="14" customFormat="1">
      <c r="A262" s="14"/>
      <c r="B262" s="258"/>
      <c r="C262" s="259"/>
      <c r="D262" s="244" t="s">
        <v>140</v>
      </c>
      <c r="E262" s="259"/>
      <c r="F262" s="261" t="s">
        <v>277</v>
      </c>
      <c r="G262" s="259"/>
      <c r="H262" s="262">
        <v>9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140</v>
      </c>
      <c r="AU262" s="268" t="s">
        <v>87</v>
      </c>
      <c r="AV262" s="14" t="s">
        <v>87</v>
      </c>
      <c r="AW262" s="14" t="s">
        <v>4</v>
      </c>
      <c r="AX262" s="14" t="s">
        <v>85</v>
      </c>
      <c r="AY262" s="268" t="s">
        <v>129</v>
      </c>
    </row>
    <row r="263" s="2" customFormat="1" ht="16.5" customHeight="1">
      <c r="A263" s="38"/>
      <c r="B263" s="39"/>
      <c r="C263" s="231" t="s">
        <v>278</v>
      </c>
      <c r="D263" s="231" t="s">
        <v>131</v>
      </c>
      <c r="E263" s="232" t="s">
        <v>279</v>
      </c>
      <c r="F263" s="233" t="s">
        <v>280</v>
      </c>
      <c r="G263" s="234" t="s">
        <v>134</v>
      </c>
      <c r="H263" s="235">
        <v>45</v>
      </c>
      <c r="I263" s="236"/>
      <c r="J263" s="237">
        <f>ROUND(I263*H263,2)</f>
        <v>0</v>
      </c>
      <c r="K263" s="233" t="s">
        <v>135</v>
      </c>
      <c r="L263" s="44"/>
      <c r="M263" s="238" t="s">
        <v>1</v>
      </c>
      <c r="N263" s="239" t="s">
        <v>43</v>
      </c>
      <c r="O263" s="91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2" t="s">
        <v>136</v>
      </c>
      <c r="AT263" s="242" t="s">
        <v>131</v>
      </c>
      <c r="AU263" s="242" t="s">
        <v>87</v>
      </c>
      <c r="AY263" s="17" t="s">
        <v>129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7" t="s">
        <v>85</v>
      </c>
      <c r="BK263" s="243">
        <f>ROUND(I263*H263,2)</f>
        <v>0</v>
      </c>
      <c r="BL263" s="17" t="s">
        <v>136</v>
      </c>
      <c r="BM263" s="242" t="s">
        <v>281</v>
      </c>
    </row>
    <row r="264" s="2" customFormat="1">
      <c r="A264" s="38"/>
      <c r="B264" s="39"/>
      <c r="C264" s="40"/>
      <c r="D264" s="244" t="s">
        <v>138</v>
      </c>
      <c r="E264" s="40"/>
      <c r="F264" s="245" t="s">
        <v>282</v>
      </c>
      <c r="G264" s="40"/>
      <c r="H264" s="40"/>
      <c r="I264" s="140"/>
      <c r="J264" s="40"/>
      <c r="K264" s="40"/>
      <c r="L264" s="44"/>
      <c r="M264" s="246"/>
      <c r="N264" s="24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138</v>
      </c>
      <c r="AU264" s="17" t="s">
        <v>87</v>
      </c>
    </row>
    <row r="265" s="13" customFormat="1">
      <c r="A265" s="13"/>
      <c r="B265" s="248"/>
      <c r="C265" s="249"/>
      <c r="D265" s="244" t="s">
        <v>140</v>
      </c>
      <c r="E265" s="250" t="s">
        <v>1</v>
      </c>
      <c r="F265" s="251" t="s">
        <v>141</v>
      </c>
      <c r="G265" s="249"/>
      <c r="H265" s="250" t="s">
        <v>1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140</v>
      </c>
      <c r="AU265" s="257" t="s">
        <v>87</v>
      </c>
      <c r="AV265" s="13" t="s">
        <v>85</v>
      </c>
      <c r="AW265" s="13" t="s">
        <v>35</v>
      </c>
      <c r="AX265" s="13" t="s">
        <v>78</v>
      </c>
      <c r="AY265" s="257" t="s">
        <v>129</v>
      </c>
    </row>
    <row r="266" s="14" customFormat="1">
      <c r="A266" s="14"/>
      <c r="B266" s="258"/>
      <c r="C266" s="259"/>
      <c r="D266" s="244" t="s">
        <v>140</v>
      </c>
      <c r="E266" s="260" t="s">
        <v>1</v>
      </c>
      <c r="F266" s="261" t="s">
        <v>142</v>
      </c>
      <c r="G266" s="259"/>
      <c r="H266" s="262">
        <v>5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140</v>
      </c>
      <c r="AU266" s="268" t="s">
        <v>87</v>
      </c>
      <c r="AV266" s="14" t="s">
        <v>87</v>
      </c>
      <c r="AW266" s="14" t="s">
        <v>35</v>
      </c>
      <c r="AX266" s="14" t="s">
        <v>78</v>
      </c>
      <c r="AY266" s="268" t="s">
        <v>129</v>
      </c>
    </row>
    <row r="267" s="15" customFormat="1">
      <c r="A267" s="15"/>
      <c r="B267" s="269"/>
      <c r="C267" s="270"/>
      <c r="D267" s="244" t="s">
        <v>140</v>
      </c>
      <c r="E267" s="271" t="s">
        <v>1</v>
      </c>
      <c r="F267" s="272" t="s">
        <v>143</v>
      </c>
      <c r="G267" s="270"/>
      <c r="H267" s="273">
        <v>5</v>
      </c>
      <c r="I267" s="274"/>
      <c r="J267" s="270"/>
      <c r="K267" s="270"/>
      <c r="L267" s="275"/>
      <c r="M267" s="276"/>
      <c r="N267" s="277"/>
      <c r="O267" s="277"/>
      <c r="P267" s="277"/>
      <c r="Q267" s="277"/>
      <c r="R267" s="277"/>
      <c r="S267" s="277"/>
      <c r="T267" s="27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9" t="s">
        <v>140</v>
      </c>
      <c r="AU267" s="279" t="s">
        <v>87</v>
      </c>
      <c r="AV267" s="15" t="s">
        <v>136</v>
      </c>
      <c r="AW267" s="15" t="s">
        <v>35</v>
      </c>
      <c r="AX267" s="15" t="s">
        <v>85</v>
      </c>
      <c r="AY267" s="279" t="s">
        <v>129</v>
      </c>
    </row>
    <row r="268" s="14" customFormat="1">
      <c r="A268" s="14"/>
      <c r="B268" s="258"/>
      <c r="C268" s="259"/>
      <c r="D268" s="244" t="s">
        <v>140</v>
      </c>
      <c r="E268" s="259"/>
      <c r="F268" s="261" t="s">
        <v>271</v>
      </c>
      <c r="G268" s="259"/>
      <c r="H268" s="262">
        <v>45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140</v>
      </c>
      <c r="AU268" s="268" t="s">
        <v>87</v>
      </c>
      <c r="AV268" s="14" t="s">
        <v>87</v>
      </c>
      <c r="AW268" s="14" t="s">
        <v>4</v>
      </c>
      <c r="AX268" s="14" t="s">
        <v>85</v>
      </c>
      <c r="AY268" s="268" t="s">
        <v>129</v>
      </c>
    </row>
    <row r="269" s="2" customFormat="1" ht="16.5" customHeight="1">
      <c r="A269" s="38"/>
      <c r="B269" s="39"/>
      <c r="C269" s="231" t="s">
        <v>283</v>
      </c>
      <c r="D269" s="231" t="s">
        <v>131</v>
      </c>
      <c r="E269" s="232" t="s">
        <v>284</v>
      </c>
      <c r="F269" s="233" t="s">
        <v>285</v>
      </c>
      <c r="G269" s="234" t="s">
        <v>134</v>
      </c>
      <c r="H269" s="235">
        <v>9</v>
      </c>
      <c r="I269" s="236"/>
      <c r="J269" s="237">
        <f>ROUND(I269*H269,2)</f>
        <v>0</v>
      </c>
      <c r="K269" s="233" t="s">
        <v>135</v>
      </c>
      <c r="L269" s="44"/>
      <c r="M269" s="238" t="s">
        <v>1</v>
      </c>
      <c r="N269" s="239" t="s">
        <v>43</v>
      </c>
      <c r="O269" s="91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2" t="s">
        <v>136</v>
      </c>
      <c r="AT269" s="242" t="s">
        <v>131</v>
      </c>
      <c r="AU269" s="242" t="s">
        <v>87</v>
      </c>
      <c r="AY269" s="17" t="s">
        <v>129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7" t="s">
        <v>85</v>
      </c>
      <c r="BK269" s="243">
        <f>ROUND(I269*H269,2)</f>
        <v>0</v>
      </c>
      <c r="BL269" s="17" t="s">
        <v>136</v>
      </c>
      <c r="BM269" s="242" t="s">
        <v>286</v>
      </c>
    </row>
    <row r="270" s="2" customFormat="1">
      <c r="A270" s="38"/>
      <c r="B270" s="39"/>
      <c r="C270" s="40"/>
      <c r="D270" s="244" t="s">
        <v>138</v>
      </c>
      <c r="E270" s="40"/>
      <c r="F270" s="245" t="s">
        <v>287</v>
      </c>
      <c r="G270" s="40"/>
      <c r="H270" s="40"/>
      <c r="I270" s="140"/>
      <c r="J270" s="40"/>
      <c r="K270" s="40"/>
      <c r="L270" s="44"/>
      <c r="M270" s="246"/>
      <c r="N270" s="247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138</v>
      </c>
      <c r="AU270" s="17" t="s">
        <v>87</v>
      </c>
    </row>
    <row r="271" s="13" customFormat="1">
      <c r="A271" s="13"/>
      <c r="B271" s="248"/>
      <c r="C271" s="249"/>
      <c r="D271" s="244" t="s">
        <v>140</v>
      </c>
      <c r="E271" s="250" t="s">
        <v>1</v>
      </c>
      <c r="F271" s="251" t="s">
        <v>141</v>
      </c>
      <c r="G271" s="249"/>
      <c r="H271" s="250" t="s">
        <v>1</v>
      </c>
      <c r="I271" s="252"/>
      <c r="J271" s="249"/>
      <c r="K271" s="249"/>
      <c r="L271" s="253"/>
      <c r="M271" s="254"/>
      <c r="N271" s="255"/>
      <c r="O271" s="255"/>
      <c r="P271" s="255"/>
      <c r="Q271" s="255"/>
      <c r="R271" s="255"/>
      <c r="S271" s="255"/>
      <c r="T271" s="25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7" t="s">
        <v>140</v>
      </c>
      <c r="AU271" s="257" t="s">
        <v>87</v>
      </c>
      <c r="AV271" s="13" t="s">
        <v>85</v>
      </c>
      <c r="AW271" s="13" t="s">
        <v>35</v>
      </c>
      <c r="AX271" s="13" t="s">
        <v>78</v>
      </c>
      <c r="AY271" s="257" t="s">
        <v>129</v>
      </c>
    </row>
    <row r="272" s="14" customFormat="1">
      <c r="A272" s="14"/>
      <c r="B272" s="258"/>
      <c r="C272" s="259"/>
      <c r="D272" s="244" t="s">
        <v>140</v>
      </c>
      <c r="E272" s="260" t="s">
        <v>1</v>
      </c>
      <c r="F272" s="261" t="s">
        <v>85</v>
      </c>
      <c r="G272" s="259"/>
      <c r="H272" s="262">
        <v>1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140</v>
      </c>
      <c r="AU272" s="268" t="s">
        <v>87</v>
      </c>
      <c r="AV272" s="14" t="s">
        <v>87</v>
      </c>
      <c r="AW272" s="14" t="s">
        <v>35</v>
      </c>
      <c r="AX272" s="14" t="s">
        <v>78</v>
      </c>
      <c r="AY272" s="268" t="s">
        <v>129</v>
      </c>
    </row>
    <row r="273" s="15" customFormat="1">
      <c r="A273" s="15"/>
      <c r="B273" s="269"/>
      <c r="C273" s="270"/>
      <c r="D273" s="244" t="s">
        <v>140</v>
      </c>
      <c r="E273" s="271" t="s">
        <v>1</v>
      </c>
      <c r="F273" s="272" t="s">
        <v>143</v>
      </c>
      <c r="G273" s="270"/>
      <c r="H273" s="273">
        <v>1</v>
      </c>
      <c r="I273" s="274"/>
      <c r="J273" s="270"/>
      <c r="K273" s="270"/>
      <c r="L273" s="275"/>
      <c r="M273" s="276"/>
      <c r="N273" s="277"/>
      <c r="O273" s="277"/>
      <c r="P273" s="277"/>
      <c r="Q273" s="277"/>
      <c r="R273" s="277"/>
      <c r="S273" s="277"/>
      <c r="T273" s="27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9" t="s">
        <v>140</v>
      </c>
      <c r="AU273" s="279" t="s">
        <v>87</v>
      </c>
      <c r="AV273" s="15" t="s">
        <v>136</v>
      </c>
      <c r="AW273" s="15" t="s">
        <v>35</v>
      </c>
      <c r="AX273" s="15" t="s">
        <v>85</v>
      </c>
      <c r="AY273" s="279" t="s">
        <v>129</v>
      </c>
    </row>
    <row r="274" s="14" customFormat="1">
      <c r="A274" s="14"/>
      <c r="B274" s="258"/>
      <c r="C274" s="259"/>
      <c r="D274" s="244" t="s">
        <v>140</v>
      </c>
      <c r="E274" s="259"/>
      <c r="F274" s="261" t="s">
        <v>277</v>
      </c>
      <c r="G274" s="259"/>
      <c r="H274" s="262">
        <v>9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140</v>
      </c>
      <c r="AU274" s="268" t="s">
        <v>87</v>
      </c>
      <c r="AV274" s="14" t="s">
        <v>87</v>
      </c>
      <c r="AW274" s="14" t="s">
        <v>4</v>
      </c>
      <c r="AX274" s="14" t="s">
        <v>85</v>
      </c>
      <c r="AY274" s="268" t="s">
        <v>129</v>
      </c>
    </row>
    <row r="275" s="2" customFormat="1" ht="16.5" customHeight="1">
      <c r="A275" s="38"/>
      <c r="B275" s="39"/>
      <c r="C275" s="231" t="s">
        <v>288</v>
      </c>
      <c r="D275" s="231" t="s">
        <v>131</v>
      </c>
      <c r="E275" s="232" t="s">
        <v>289</v>
      </c>
      <c r="F275" s="233" t="s">
        <v>290</v>
      </c>
      <c r="G275" s="234" t="s">
        <v>134</v>
      </c>
      <c r="H275" s="235">
        <v>45</v>
      </c>
      <c r="I275" s="236"/>
      <c r="J275" s="237">
        <f>ROUND(I275*H275,2)</f>
        <v>0</v>
      </c>
      <c r="K275" s="233" t="s">
        <v>135</v>
      </c>
      <c r="L275" s="44"/>
      <c r="M275" s="238" t="s">
        <v>1</v>
      </c>
      <c r="N275" s="239" t="s">
        <v>43</v>
      </c>
      <c r="O275" s="91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2" t="s">
        <v>136</v>
      </c>
      <c r="AT275" s="242" t="s">
        <v>131</v>
      </c>
      <c r="AU275" s="242" t="s">
        <v>87</v>
      </c>
      <c r="AY275" s="17" t="s">
        <v>129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7" t="s">
        <v>85</v>
      </c>
      <c r="BK275" s="243">
        <f>ROUND(I275*H275,2)</f>
        <v>0</v>
      </c>
      <c r="BL275" s="17" t="s">
        <v>136</v>
      </c>
      <c r="BM275" s="242" t="s">
        <v>291</v>
      </c>
    </row>
    <row r="276" s="2" customFormat="1">
      <c r="A276" s="38"/>
      <c r="B276" s="39"/>
      <c r="C276" s="40"/>
      <c r="D276" s="244" t="s">
        <v>138</v>
      </c>
      <c r="E276" s="40"/>
      <c r="F276" s="245" t="s">
        <v>292</v>
      </c>
      <c r="G276" s="40"/>
      <c r="H276" s="40"/>
      <c r="I276" s="140"/>
      <c r="J276" s="40"/>
      <c r="K276" s="40"/>
      <c r="L276" s="44"/>
      <c r="M276" s="246"/>
      <c r="N276" s="247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138</v>
      </c>
      <c r="AU276" s="17" t="s">
        <v>87</v>
      </c>
    </row>
    <row r="277" s="13" customFormat="1">
      <c r="A277" s="13"/>
      <c r="B277" s="248"/>
      <c r="C277" s="249"/>
      <c r="D277" s="244" t="s">
        <v>140</v>
      </c>
      <c r="E277" s="250" t="s">
        <v>1</v>
      </c>
      <c r="F277" s="251" t="s">
        <v>141</v>
      </c>
      <c r="G277" s="249"/>
      <c r="H277" s="250" t="s">
        <v>1</v>
      </c>
      <c r="I277" s="252"/>
      <c r="J277" s="249"/>
      <c r="K277" s="249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140</v>
      </c>
      <c r="AU277" s="257" t="s">
        <v>87</v>
      </c>
      <c r="AV277" s="13" t="s">
        <v>85</v>
      </c>
      <c r="AW277" s="13" t="s">
        <v>35</v>
      </c>
      <c r="AX277" s="13" t="s">
        <v>78</v>
      </c>
      <c r="AY277" s="257" t="s">
        <v>129</v>
      </c>
    </row>
    <row r="278" s="14" customFormat="1">
      <c r="A278" s="14"/>
      <c r="B278" s="258"/>
      <c r="C278" s="259"/>
      <c r="D278" s="244" t="s">
        <v>140</v>
      </c>
      <c r="E278" s="260" t="s">
        <v>1</v>
      </c>
      <c r="F278" s="261" t="s">
        <v>142</v>
      </c>
      <c r="G278" s="259"/>
      <c r="H278" s="262">
        <v>5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140</v>
      </c>
      <c r="AU278" s="268" t="s">
        <v>87</v>
      </c>
      <c r="AV278" s="14" t="s">
        <v>87</v>
      </c>
      <c r="AW278" s="14" t="s">
        <v>35</v>
      </c>
      <c r="AX278" s="14" t="s">
        <v>78</v>
      </c>
      <c r="AY278" s="268" t="s">
        <v>129</v>
      </c>
    </row>
    <row r="279" s="15" customFormat="1">
      <c r="A279" s="15"/>
      <c r="B279" s="269"/>
      <c r="C279" s="270"/>
      <c r="D279" s="244" t="s">
        <v>140</v>
      </c>
      <c r="E279" s="271" t="s">
        <v>1</v>
      </c>
      <c r="F279" s="272" t="s">
        <v>143</v>
      </c>
      <c r="G279" s="270"/>
      <c r="H279" s="273">
        <v>5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140</v>
      </c>
      <c r="AU279" s="279" t="s">
        <v>87</v>
      </c>
      <c r="AV279" s="15" t="s">
        <v>136</v>
      </c>
      <c r="AW279" s="15" t="s">
        <v>35</v>
      </c>
      <c r="AX279" s="15" t="s">
        <v>85</v>
      </c>
      <c r="AY279" s="279" t="s">
        <v>129</v>
      </c>
    </row>
    <row r="280" s="14" customFormat="1">
      <c r="A280" s="14"/>
      <c r="B280" s="258"/>
      <c r="C280" s="259"/>
      <c r="D280" s="244" t="s">
        <v>140</v>
      </c>
      <c r="E280" s="259"/>
      <c r="F280" s="261" t="s">
        <v>271</v>
      </c>
      <c r="G280" s="259"/>
      <c r="H280" s="262">
        <v>45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8" t="s">
        <v>140</v>
      </c>
      <c r="AU280" s="268" t="s">
        <v>87</v>
      </c>
      <c r="AV280" s="14" t="s">
        <v>87</v>
      </c>
      <c r="AW280" s="14" t="s">
        <v>4</v>
      </c>
      <c r="AX280" s="14" t="s">
        <v>85</v>
      </c>
      <c r="AY280" s="268" t="s">
        <v>129</v>
      </c>
    </row>
    <row r="281" s="2" customFormat="1" ht="16.5" customHeight="1">
      <c r="A281" s="38"/>
      <c r="B281" s="39"/>
      <c r="C281" s="231" t="s">
        <v>293</v>
      </c>
      <c r="D281" s="231" t="s">
        <v>131</v>
      </c>
      <c r="E281" s="232" t="s">
        <v>294</v>
      </c>
      <c r="F281" s="233" t="s">
        <v>295</v>
      </c>
      <c r="G281" s="234" t="s">
        <v>134</v>
      </c>
      <c r="H281" s="235">
        <v>9</v>
      </c>
      <c r="I281" s="236"/>
      <c r="J281" s="237">
        <f>ROUND(I281*H281,2)</f>
        <v>0</v>
      </c>
      <c r="K281" s="233" t="s">
        <v>135</v>
      </c>
      <c r="L281" s="44"/>
      <c r="M281" s="238" t="s">
        <v>1</v>
      </c>
      <c r="N281" s="239" t="s">
        <v>43</v>
      </c>
      <c r="O281" s="91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2" t="s">
        <v>136</v>
      </c>
      <c r="AT281" s="242" t="s">
        <v>131</v>
      </c>
      <c r="AU281" s="242" t="s">
        <v>87</v>
      </c>
      <c r="AY281" s="17" t="s">
        <v>129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7" t="s">
        <v>85</v>
      </c>
      <c r="BK281" s="243">
        <f>ROUND(I281*H281,2)</f>
        <v>0</v>
      </c>
      <c r="BL281" s="17" t="s">
        <v>136</v>
      </c>
      <c r="BM281" s="242" t="s">
        <v>296</v>
      </c>
    </row>
    <row r="282" s="2" customFormat="1">
      <c r="A282" s="38"/>
      <c r="B282" s="39"/>
      <c r="C282" s="40"/>
      <c r="D282" s="244" t="s">
        <v>138</v>
      </c>
      <c r="E282" s="40"/>
      <c r="F282" s="245" t="s">
        <v>297</v>
      </c>
      <c r="G282" s="40"/>
      <c r="H282" s="40"/>
      <c r="I282" s="140"/>
      <c r="J282" s="40"/>
      <c r="K282" s="40"/>
      <c r="L282" s="44"/>
      <c r="M282" s="246"/>
      <c r="N282" s="247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138</v>
      </c>
      <c r="AU282" s="17" t="s">
        <v>87</v>
      </c>
    </row>
    <row r="283" s="13" customFormat="1">
      <c r="A283" s="13"/>
      <c r="B283" s="248"/>
      <c r="C283" s="249"/>
      <c r="D283" s="244" t="s">
        <v>140</v>
      </c>
      <c r="E283" s="250" t="s">
        <v>1</v>
      </c>
      <c r="F283" s="251" t="s">
        <v>141</v>
      </c>
      <c r="G283" s="249"/>
      <c r="H283" s="250" t="s">
        <v>1</v>
      </c>
      <c r="I283" s="252"/>
      <c r="J283" s="249"/>
      <c r="K283" s="249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140</v>
      </c>
      <c r="AU283" s="257" t="s">
        <v>87</v>
      </c>
      <c r="AV283" s="13" t="s">
        <v>85</v>
      </c>
      <c r="AW283" s="13" t="s">
        <v>35</v>
      </c>
      <c r="AX283" s="13" t="s">
        <v>78</v>
      </c>
      <c r="AY283" s="257" t="s">
        <v>129</v>
      </c>
    </row>
    <row r="284" s="14" customFormat="1">
      <c r="A284" s="14"/>
      <c r="B284" s="258"/>
      <c r="C284" s="259"/>
      <c r="D284" s="244" t="s">
        <v>140</v>
      </c>
      <c r="E284" s="260" t="s">
        <v>1</v>
      </c>
      <c r="F284" s="261" t="s">
        <v>85</v>
      </c>
      <c r="G284" s="259"/>
      <c r="H284" s="262">
        <v>1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140</v>
      </c>
      <c r="AU284" s="268" t="s">
        <v>87</v>
      </c>
      <c r="AV284" s="14" t="s">
        <v>87</v>
      </c>
      <c r="AW284" s="14" t="s">
        <v>35</v>
      </c>
      <c r="AX284" s="14" t="s">
        <v>78</v>
      </c>
      <c r="AY284" s="268" t="s">
        <v>129</v>
      </c>
    </row>
    <row r="285" s="15" customFormat="1">
      <c r="A285" s="15"/>
      <c r="B285" s="269"/>
      <c r="C285" s="270"/>
      <c r="D285" s="244" t="s">
        <v>140</v>
      </c>
      <c r="E285" s="271" t="s">
        <v>1</v>
      </c>
      <c r="F285" s="272" t="s">
        <v>143</v>
      </c>
      <c r="G285" s="270"/>
      <c r="H285" s="273">
        <v>1</v>
      </c>
      <c r="I285" s="274"/>
      <c r="J285" s="270"/>
      <c r="K285" s="270"/>
      <c r="L285" s="275"/>
      <c r="M285" s="276"/>
      <c r="N285" s="277"/>
      <c r="O285" s="277"/>
      <c r="P285" s="277"/>
      <c r="Q285" s="277"/>
      <c r="R285" s="277"/>
      <c r="S285" s="277"/>
      <c r="T285" s="27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9" t="s">
        <v>140</v>
      </c>
      <c r="AU285" s="279" t="s">
        <v>87</v>
      </c>
      <c r="AV285" s="15" t="s">
        <v>136</v>
      </c>
      <c r="AW285" s="15" t="s">
        <v>35</v>
      </c>
      <c r="AX285" s="15" t="s">
        <v>85</v>
      </c>
      <c r="AY285" s="279" t="s">
        <v>129</v>
      </c>
    </row>
    <row r="286" s="14" customFormat="1">
      <c r="A286" s="14"/>
      <c r="B286" s="258"/>
      <c r="C286" s="259"/>
      <c r="D286" s="244" t="s">
        <v>140</v>
      </c>
      <c r="E286" s="259"/>
      <c r="F286" s="261" t="s">
        <v>277</v>
      </c>
      <c r="G286" s="259"/>
      <c r="H286" s="262">
        <v>9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140</v>
      </c>
      <c r="AU286" s="268" t="s">
        <v>87</v>
      </c>
      <c r="AV286" s="14" t="s">
        <v>87</v>
      </c>
      <c r="AW286" s="14" t="s">
        <v>4</v>
      </c>
      <c r="AX286" s="14" t="s">
        <v>85</v>
      </c>
      <c r="AY286" s="268" t="s">
        <v>129</v>
      </c>
    </row>
    <row r="287" s="2" customFormat="1" ht="16.5" customHeight="1">
      <c r="A287" s="38"/>
      <c r="B287" s="39"/>
      <c r="C287" s="231" t="s">
        <v>298</v>
      </c>
      <c r="D287" s="231" t="s">
        <v>131</v>
      </c>
      <c r="E287" s="232" t="s">
        <v>299</v>
      </c>
      <c r="F287" s="233" t="s">
        <v>300</v>
      </c>
      <c r="G287" s="234" t="s">
        <v>209</v>
      </c>
      <c r="H287" s="235">
        <v>77.670000000000002</v>
      </c>
      <c r="I287" s="236"/>
      <c r="J287" s="237">
        <f>ROUND(I287*H287,2)</f>
        <v>0</v>
      </c>
      <c r="K287" s="233" t="s">
        <v>135</v>
      </c>
      <c r="L287" s="44"/>
      <c r="M287" s="238" t="s">
        <v>1</v>
      </c>
      <c r="N287" s="239" t="s">
        <v>43</v>
      </c>
      <c r="O287" s="91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2" t="s">
        <v>136</v>
      </c>
      <c r="AT287" s="242" t="s">
        <v>131</v>
      </c>
      <c r="AU287" s="242" t="s">
        <v>87</v>
      </c>
      <c r="AY287" s="17" t="s">
        <v>129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7" t="s">
        <v>85</v>
      </c>
      <c r="BK287" s="243">
        <f>ROUND(I287*H287,2)</f>
        <v>0</v>
      </c>
      <c r="BL287" s="17" t="s">
        <v>136</v>
      </c>
      <c r="BM287" s="242" t="s">
        <v>301</v>
      </c>
    </row>
    <row r="288" s="2" customFormat="1">
      <c r="A288" s="38"/>
      <c r="B288" s="39"/>
      <c r="C288" s="40"/>
      <c r="D288" s="244" t="s">
        <v>138</v>
      </c>
      <c r="E288" s="40"/>
      <c r="F288" s="245" t="s">
        <v>302</v>
      </c>
      <c r="G288" s="40"/>
      <c r="H288" s="40"/>
      <c r="I288" s="140"/>
      <c r="J288" s="40"/>
      <c r="K288" s="40"/>
      <c r="L288" s="44"/>
      <c r="M288" s="246"/>
      <c r="N288" s="24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138</v>
      </c>
      <c r="AU288" s="17" t="s">
        <v>87</v>
      </c>
    </row>
    <row r="289" s="13" customFormat="1">
      <c r="A289" s="13"/>
      <c r="B289" s="248"/>
      <c r="C289" s="249"/>
      <c r="D289" s="244" t="s">
        <v>140</v>
      </c>
      <c r="E289" s="250" t="s">
        <v>1</v>
      </c>
      <c r="F289" s="251" t="s">
        <v>303</v>
      </c>
      <c r="G289" s="249"/>
      <c r="H289" s="250" t="s">
        <v>1</v>
      </c>
      <c r="I289" s="252"/>
      <c r="J289" s="249"/>
      <c r="K289" s="249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140</v>
      </c>
      <c r="AU289" s="257" t="s">
        <v>87</v>
      </c>
      <c r="AV289" s="13" t="s">
        <v>85</v>
      </c>
      <c r="AW289" s="13" t="s">
        <v>35</v>
      </c>
      <c r="AX289" s="13" t="s">
        <v>78</v>
      </c>
      <c r="AY289" s="257" t="s">
        <v>129</v>
      </c>
    </row>
    <row r="290" s="14" customFormat="1">
      <c r="A290" s="14"/>
      <c r="B290" s="258"/>
      <c r="C290" s="259"/>
      <c r="D290" s="244" t="s">
        <v>140</v>
      </c>
      <c r="E290" s="260" t="s">
        <v>1</v>
      </c>
      <c r="F290" s="261" t="s">
        <v>304</v>
      </c>
      <c r="G290" s="259"/>
      <c r="H290" s="262">
        <v>68.670000000000002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8" t="s">
        <v>140</v>
      </c>
      <c r="AU290" s="268" t="s">
        <v>87</v>
      </c>
      <c r="AV290" s="14" t="s">
        <v>87</v>
      </c>
      <c r="AW290" s="14" t="s">
        <v>35</v>
      </c>
      <c r="AX290" s="14" t="s">
        <v>78</v>
      </c>
      <c r="AY290" s="268" t="s">
        <v>129</v>
      </c>
    </row>
    <row r="291" s="13" customFormat="1">
      <c r="A291" s="13"/>
      <c r="B291" s="248"/>
      <c r="C291" s="249"/>
      <c r="D291" s="244" t="s">
        <v>140</v>
      </c>
      <c r="E291" s="250" t="s">
        <v>1</v>
      </c>
      <c r="F291" s="251" t="s">
        <v>305</v>
      </c>
      <c r="G291" s="249"/>
      <c r="H291" s="250" t="s">
        <v>1</v>
      </c>
      <c r="I291" s="252"/>
      <c r="J291" s="249"/>
      <c r="K291" s="249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140</v>
      </c>
      <c r="AU291" s="257" t="s">
        <v>87</v>
      </c>
      <c r="AV291" s="13" t="s">
        <v>85</v>
      </c>
      <c r="AW291" s="13" t="s">
        <v>35</v>
      </c>
      <c r="AX291" s="13" t="s">
        <v>78</v>
      </c>
      <c r="AY291" s="257" t="s">
        <v>129</v>
      </c>
    </row>
    <row r="292" s="14" customFormat="1">
      <c r="A292" s="14"/>
      <c r="B292" s="258"/>
      <c r="C292" s="259"/>
      <c r="D292" s="244" t="s">
        <v>140</v>
      </c>
      <c r="E292" s="260" t="s">
        <v>1</v>
      </c>
      <c r="F292" s="261" t="s">
        <v>306</v>
      </c>
      <c r="G292" s="259"/>
      <c r="H292" s="262">
        <v>9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140</v>
      </c>
      <c r="AU292" s="268" t="s">
        <v>87</v>
      </c>
      <c r="AV292" s="14" t="s">
        <v>87</v>
      </c>
      <c r="AW292" s="14" t="s">
        <v>35</v>
      </c>
      <c r="AX292" s="14" t="s">
        <v>78</v>
      </c>
      <c r="AY292" s="268" t="s">
        <v>129</v>
      </c>
    </row>
    <row r="293" s="15" customFormat="1">
      <c r="A293" s="15"/>
      <c r="B293" s="269"/>
      <c r="C293" s="270"/>
      <c r="D293" s="244" t="s">
        <v>140</v>
      </c>
      <c r="E293" s="271" t="s">
        <v>1</v>
      </c>
      <c r="F293" s="272" t="s">
        <v>143</v>
      </c>
      <c r="G293" s="270"/>
      <c r="H293" s="273">
        <v>77.670000000000002</v>
      </c>
      <c r="I293" s="274"/>
      <c r="J293" s="270"/>
      <c r="K293" s="270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140</v>
      </c>
      <c r="AU293" s="279" t="s">
        <v>87</v>
      </c>
      <c r="AV293" s="15" t="s">
        <v>136</v>
      </c>
      <c r="AW293" s="15" t="s">
        <v>35</v>
      </c>
      <c r="AX293" s="15" t="s">
        <v>85</v>
      </c>
      <c r="AY293" s="279" t="s">
        <v>129</v>
      </c>
    </row>
    <row r="294" s="2" customFormat="1" ht="16.5" customHeight="1">
      <c r="A294" s="38"/>
      <c r="B294" s="39"/>
      <c r="C294" s="231" t="s">
        <v>307</v>
      </c>
      <c r="D294" s="231" t="s">
        <v>131</v>
      </c>
      <c r="E294" s="232" t="s">
        <v>308</v>
      </c>
      <c r="F294" s="233" t="s">
        <v>309</v>
      </c>
      <c r="G294" s="234" t="s">
        <v>209</v>
      </c>
      <c r="H294" s="235">
        <v>310.68000000000001</v>
      </c>
      <c r="I294" s="236"/>
      <c r="J294" s="237">
        <f>ROUND(I294*H294,2)</f>
        <v>0</v>
      </c>
      <c r="K294" s="233" t="s">
        <v>135</v>
      </c>
      <c r="L294" s="44"/>
      <c r="M294" s="238" t="s">
        <v>1</v>
      </c>
      <c r="N294" s="239" t="s">
        <v>43</v>
      </c>
      <c r="O294" s="91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2" t="s">
        <v>136</v>
      </c>
      <c r="AT294" s="242" t="s">
        <v>131</v>
      </c>
      <c r="AU294" s="242" t="s">
        <v>87</v>
      </c>
      <c r="AY294" s="17" t="s">
        <v>129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7" t="s">
        <v>85</v>
      </c>
      <c r="BK294" s="243">
        <f>ROUND(I294*H294,2)</f>
        <v>0</v>
      </c>
      <c r="BL294" s="17" t="s">
        <v>136</v>
      </c>
      <c r="BM294" s="242" t="s">
        <v>310</v>
      </c>
    </row>
    <row r="295" s="2" customFormat="1">
      <c r="A295" s="38"/>
      <c r="B295" s="39"/>
      <c r="C295" s="40"/>
      <c r="D295" s="244" t="s">
        <v>138</v>
      </c>
      <c r="E295" s="40"/>
      <c r="F295" s="245" t="s">
        <v>311</v>
      </c>
      <c r="G295" s="40"/>
      <c r="H295" s="40"/>
      <c r="I295" s="140"/>
      <c r="J295" s="40"/>
      <c r="K295" s="40"/>
      <c r="L295" s="44"/>
      <c r="M295" s="246"/>
      <c r="N295" s="247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138</v>
      </c>
      <c r="AU295" s="17" t="s">
        <v>87</v>
      </c>
    </row>
    <row r="296" s="13" customFormat="1">
      <c r="A296" s="13"/>
      <c r="B296" s="248"/>
      <c r="C296" s="249"/>
      <c r="D296" s="244" t="s">
        <v>140</v>
      </c>
      <c r="E296" s="250" t="s">
        <v>1</v>
      </c>
      <c r="F296" s="251" t="s">
        <v>303</v>
      </c>
      <c r="G296" s="249"/>
      <c r="H296" s="250" t="s">
        <v>1</v>
      </c>
      <c r="I296" s="252"/>
      <c r="J296" s="249"/>
      <c r="K296" s="249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140</v>
      </c>
      <c r="AU296" s="257" t="s">
        <v>87</v>
      </c>
      <c r="AV296" s="13" t="s">
        <v>85</v>
      </c>
      <c r="AW296" s="13" t="s">
        <v>35</v>
      </c>
      <c r="AX296" s="13" t="s">
        <v>78</v>
      </c>
      <c r="AY296" s="257" t="s">
        <v>129</v>
      </c>
    </row>
    <row r="297" s="14" customFormat="1">
      <c r="A297" s="14"/>
      <c r="B297" s="258"/>
      <c r="C297" s="259"/>
      <c r="D297" s="244" t="s">
        <v>140</v>
      </c>
      <c r="E297" s="260" t="s">
        <v>1</v>
      </c>
      <c r="F297" s="261" t="s">
        <v>304</v>
      </c>
      <c r="G297" s="259"/>
      <c r="H297" s="262">
        <v>68.670000000000002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140</v>
      </c>
      <c r="AU297" s="268" t="s">
        <v>87</v>
      </c>
      <c r="AV297" s="14" t="s">
        <v>87</v>
      </c>
      <c r="AW297" s="14" t="s">
        <v>35</v>
      </c>
      <c r="AX297" s="14" t="s">
        <v>78</v>
      </c>
      <c r="AY297" s="268" t="s">
        <v>129</v>
      </c>
    </row>
    <row r="298" s="13" customFormat="1">
      <c r="A298" s="13"/>
      <c r="B298" s="248"/>
      <c r="C298" s="249"/>
      <c r="D298" s="244" t="s">
        <v>140</v>
      </c>
      <c r="E298" s="250" t="s">
        <v>1</v>
      </c>
      <c r="F298" s="251" t="s">
        <v>305</v>
      </c>
      <c r="G298" s="249"/>
      <c r="H298" s="250" t="s">
        <v>1</v>
      </c>
      <c r="I298" s="252"/>
      <c r="J298" s="249"/>
      <c r="K298" s="249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140</v>
      </c>
      <c r="AU298" s="257" t="s">
        <v>87</v>
      </c>
      <c r="AV298" s="13" t="s">
        <v>85</v>
      </c>
      <c r="AW298" s="13" t="s">
        <v>35</v>
      </c>
      <c r="AX298" s="13" t="s">
        <v>78</v>
      </c>
      <c r="AY298" s="257" t="s">
        <v>129</v>
      </c>
    </row>
    <row r="299" s="14" customFormat="1">
      <c r="A299" s="14"/>
      <c r="B299" s="258"/>
      <c r="C299" s="259"/>
      <c r="D299" s="244" t="s">
        <v>140</v>
      </c>
      <c r="E299" s="260" t="s">
        <v>1</v>
      </c>
      <c r="F299" s="261" t="s">
        <v>306</v>
      </c>
      <c r="G299" s="259"/>
      <c r="H299" s="262">
        <v>9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8" t="s">
        <v>140</v>
      </c>
      <c r="AU299" s="268" t="s">
        <v>87</v>
      </c>
      <c r="AV299" s="14" t="s">
        <v>87</v>
      </c>
      <c r="AW299" s="14" t="s">
        <v>35</v>
      </c>
      <c r="AX299" s="14" t="s">
        <v>78</v>
      </c>
      <c r="AY299" s="268" t="s">
        <v>129</v>
      </c>
    </row>
    <row r="300" s="15" customFormat="1">
      <c r="A300" s="15"/>
      <c r="B300" s="269"/>
      <c r="C300" s="270"/>
      <c r="D300" s="244" t="s">
        <v>140</v>
      </c>
      <c r="E300" s="271" t="s">
        <v>1</v>
      </c>
      <c r="F300" s="272" t="s">
        <v>143</v>
      </c>
      <c r="G300" s="270"/>
      <c r="H300" s="273">
        <v>77.670000000000002</v>
      </c>
      <c r="I300" s="274"/>
      <c r="J300" s="270"/>
      <c r="K300" s="270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140</v>
      </c>
      <c r="AU300" s="279" t="s">
        <v>87</v>
      </c>
      <c r="AV300" s="15" t="s">
        <v>136</v>
      </c>
      <c r="AW300" s="15" t="s">
        <v>35</v>
      </c>
      <c r="AX300" s="15" t="s">
        <v>85</v>
      </c>
      <c r="AY300" s="279" t="s">
        <v>129</v>
      </c>
    </row>
    <row r="301" s="14" customFormat="1">
      <c r="A301" s="14"/>
      <c r="B301" s="258"/>
      <c r="C301" s="259"/>
      <c r="D301" s="244" t="s">
        <v>140</v>
      </c>
      <c r="E301" s="259"/>
      <c r="F301" s="261" t="s">
        <v>312</v>
      </c>
      <c r="G301" s="259"/>
      <c r="H301" s="262">
        <v>310.68000000000001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8" t="s">
        <v>140</v>
      </c>
      <c r="AU301" s="268" t="s">
        <v>87</v>
      </c>
      <c r="AV301" s="14" t="s">
        <v>87</v>
      </c>
      <c r="AW301" s="14" t="s">
        <v>4</v>
      </c>
      <c r="AX301" s="14" t="s">
        <v>85</v>
      </c>
      <c r="AY301" s="268" t="s">
        <v>129</v>
      </c>
    </row>
    <row r="302" s="2" customFormat="1" ht="16.5" customHeight="1">
      <c r="A302" s="38"/>
      <c r="B302" s="39"/>
      <c r="C302" s="231" t="s">
        <v>313</v>
      </c>
      <c r="D302" s="231" t="s">
        <v>131</v>
      </c>
      <c r="E302" s="232" t="s">
        <v>314</v>
      </c>
      <c r="F302" s="233" t="s">
        <v>315</v>
      </c>
      <c r="G302" s="234" t="s">
        <v>209</v>
      </c>
      <c r="H302" s="235">
        <v>144.99500000000001</v>
      </c>
      <c r="I302" s="236"/>
      <c r="J302" s="237">
        <f>ROUND(I302*H302,2)</f>
        <v>0</v>
      </c>
      <c r="K302" s="233" t="s">
        <v>135</v>
      </c>
      <c r="L302" s="44"/>
      <c r="M302" s="238" t="s">
        <v>1</v>
      </c>
      <c r="N302" s="239" t="s">
        <v>43</v>
      </c>
      <c r="O302" s="91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2" t="s">
        <v>136</v>
      </c>
      <c r="AT302" s="242" t="s">
        <v>131</v>
      </c>
      <c r="AU302" s="242" t="s">
        <v>87</v>
      </c>
      <c r="AY302" s="17" t="s">
        <v>129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7" t="s">
        <v>85</v>
      </c>
      <c r="BK302" s="243">
        <f>ROUND(I302*H302,2)</f>
        <v>0</v>
      </c>
      <c r="BL302" s="17" t="s">
        <v>136</v>
      </c>
      <c r="BM302" s="242" t="s">
        <v>316</v>
      </c>
    </row>
    <row r="303" s="2" customFormat="1">
      <c r="A303" s="38"/>
      <c r="B303" s="39"/>
      <c r="C303" s="40"/>
      <c r="D303" s="244" t="s">
        <v>138</v>
      </c>
      <c r="E303" s="40"/>
      <c r="F303" s="245" t="s">
        <v>317</v>
      </c>
      <c r="G303" s="40"/>
      <c r="H303" s="40"/>
      <c r="I303" s="140"/>
      <c r="J303" s="40"/>
      <c r="K303" s="40"/>
      <c r="L303" s="44"/>
      <c r="M303" s="246"/>
      <c r="N303" s="247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138</v>
      </c>
      <c r="AU303" s="17" t="s">
        <v>87</v>
      </c>
    </row>
    <row r="304" s="13" customFormat="1">
      <c r="A304" s="13"/>
      <c r="B304" s="248"/>
      <c r="C304" s="249"/>
      <c r="D304" s="244" t="s">
        <v>140</v>
      </c>
      <c r="E304" s="250" t="s">
        <v>1</v>
      </c>
      <c r="F304" s="251" t="s">
        <v>141</v>
      </c>
      <c r="G304" s="249"/>
      <c r="H304" s="250" t="s">
        <v>1</v>
      </c>
      <c r="I304" s="252"/>
      <c r="J304" s="249"/>
      <c r="K304" s="249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140</v>
      </c>
      <c r="AU304" s="257" t="s">
        <v>87</v>
      </c>
      <c r="AV304" s="13" t="s">
        <v>85</v>
      </c>
      <c r="AW304" s="13" t="s">
        <v>35</v>
      </c>
      <c r="AX304" s="13" t="s">
        <v>78</v>
      </c>
      <c r="AY304" s="257" t="s">
        <v>129</v>
      </c>
    </row>
    <row r="305" s="14" customFormat="1">
      <c r="A305" s="14"/>
      <c r="B305" s="258"/>
      <c r="C305" s="259"/>
      <c r="D305" s="244" t="s">
        <v>140</v>
      </c>
      <c r="E305" s="260" t="s">
        <v>1</v>
      </c>
      <c r="F305" s="261" t="s">
        <v>212</v>
      </c>
      <c r="G305" s="259"/>
      <c r="H305" s="262">
        <v>19.359000000000002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140</v>
      </c>
      <c r="AU305" s="268" t="s">
        <v>87</v>
      </c>
      <c r="AV305" s="14" t="s">
        <v>87</v>
      </c>
      <c r="AW305" s="14" t="s">
        <v>35</v>
      </c>
      <c r="AX305" s="14" t="s">
        <v>78</v>
      </c>
      <c r="AY305" s="268" t="s">
        <v>129</v>
      </c>
    </row>
    <row r="306" s="14" customFormat="1">
      <c r="A306" s="14"/>
      <c r="B306" s="258"/>
      <c r="C306" s="259"/>
      <c r="D306" s="244" t="s">
        <v>140</v>
      </c>
      <c r="E306" s="260" t="s">
        <v>1</v>
      </c>
      <c r="F306" s="261" t="s">
        <v>213</v>
      </c>
      <c r="G306" s="259"/>
      <c r="H306" s="262">
        <v>4.5860000000000003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140</v>
      </c>
      <c r="AU306" s="268" t="s">
        <v>87</v>
      </c>
      <c r="AV306" s="14" t="s">
        <v>87</v>
      </c>
      <c r="AW306" s="14" t="s">
        <v>35</v>
      </c>
      <c r="AX306" s="14" t="s">
        <v>78</v>
      </c>
      <c r="AY306" s="268" t="s">
        <v>129</v>
      </c>
    </row>
    <row r="307" s="14" customFormat="1">
      <c r="A307" s="14"/>
      <c r="B307" s="258"/>
      <c r="C307" s="259"/>
      <c r="D307" s="244" t="s">
        <v>140</v>
      </c>
      <c r="E307" s="260" t="s">
        <v>1</v>
      </c>
      <c r="F307" s="261" t="s">
        <v>214</v>
      </c>
      <c r="G307" s="259"/>
      <c r="H307" s="262">
        <v>60.795000000000002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8" t="s">
        <v>140</v>
      </c>
      <c r="AU307" s="268" t="s">
        <v>87</v>
      </c>
      <c r="AV307" s="14" t="s">
        <v>87</v>
      </c>
      <c r="AW307" s="14" t="s">
        <v>35</v>
      </c>
      <c r="AX307" s="14" t="s">
        <v>78</v>
      </c>
      <c r="AY307" s="268" t="s">
        <v>129</v>
      </c>
    </row>
    <row r="308" s="14" customFormat="1">
      <c r="A308" s="14"/>
      <c r="B308" s="258"/>
      <c r="C308" s="259"/>
      <c r="D308" s="244" t="s">
        <v>140</v>
      </c>
      <c r="E308" s="260" t="s">
        <v>1</v>
      </c>
      <c r="F308" s="261" t="s">
        <v>215</v>
      </c>
      <c r="G308" s="259"/>
      <c r="H308" s="262">
        <v>36.75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140</v>
      </c>
      <c r="AU308" s="268" t="s">
        <v>87</v>
      </c>
      <c r="AV308" s="14" t="s">
        <v>87</v>
      </c>
      <c r="AW308" s="14" t="s">
        <v>35</v>
      </c>
      <c r="AX308" s="14" t="s">
        <v>78</v>
      </c>
      <c r="AY308" s="268" t="s">
        <v>129</v>
      </c>
    </row>
    <row r="309" s="14" customFormat="1">
      <c r="A309" s="14"/>
      <c r="B309" s="258"/>
      <c r="C309" s="259"/>
      <c r="D309" s="244" t="s">
        <v>140</v>
      </c>
      <c r="E309" s="260" t="s">
        <v>1</v>
      </c>
      <c r="F309" s="261" t="s">
        <v>221</v>
      </c>
      <c r="G309" s="259"/>
      <c r="H309" s="262">
        <v>0.22500000000000001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140</v>
      </c>
      <c r="AU309" s="268" t="s">
        <v>87</v>
      </c>
      <c r="AV309" s="14" t="s">
        <v>87</v>
      </c>
      <c r="AW309" s="14" t="s">
        <v>35</v>
      </c>
      <c r="AX309" s="14" t="s">
        <v>78</v>
      </c>
      <c r="AY309" s="268" t="s">
        <v>129</v>
      </c>
    </row>
    <row r="310" s="14" customFormat="1">
      <c r="A310" s="14"/>
      <c r="B310" s="258"/>
      <c r="C310" s="259"/>
      <c r="D310" s="244" t="s">
        <v>140</v>
      </c>
      <c r="E310" s="260" t="s">
        <v>1</v>
      </c>
      <c r="F310" s="261" t="s">
        <v>228</v>
      </c>
      <c r="G310" s="259"/>
      <c r="H310" s="262">
        <v>2.1779999999999999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140</v>
      </c>
      <c r="AU310" s="268" t="s">
        <v>87</v>
      </c>
      <c r="AV310" s="14" t="s">
        <v>87</v>
      </c>
      <c r="AW310" s="14" t="s">
        <v>35</v>
      </c>
      <c r="AX310" s="14" t="s">
        <v>78</v>
      </c>
      <c r="AY310" s="268" t="s">
        <v>129</v>
      </c>
    </row>
    <row r="311" s="14" customFormat="1">
      <c r="A311" s="14"/>
      <c r="B311" s="258"/>
      <c r="C311" s="259"/>
      <c r="D311" s="244" t="s">
        <v>140</v>
      </c>
      <c r="E311" s="260" t="s">
        <v>1</v>
      </c>
      <c r="F311" s="261" t="s">
        <v>222</v>
      </c>
      <c r="G311" s="259"/>
      <c r="H311" s="262">
        <v>0.75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8" t="s">
        <v>140</v>
      </c>
      <c r="AU311" s="268" t="s">
        <v>87</v>
      </c>
      <c r="AV311" s="14" t="s">
        <v>87</v>
      </c>
      <c r="AW311" s="14" t="s">
        <v>35</v>
      </c>
      <c r="AX311" s="14" t="s">
        <v>78</v>
      </c>
      <c r="AY311" s="268" t="s">
        <v>129</v>
      </c>
    </row>
    <row r="312" s="14" customFormat="1">
      <c r="A312" s="14"/>
      <c r="B312" s="258"/>
      <c r="C312" s="259"/>
      <c r="D312" s="244" t="s">
        <v>140</v>
      </c>
      <c r="E312" s="260" t="s">
        <v>1</v>
      </c>
      <c r="F312" s="261" t="s">
        <v>235</v>
      </c>
      <c r="G312" s="259"/>
      <c r="H312" s="262">
        <v>12.992000000000001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140</v>
      </c>
      <c r="AU312" s="268" t="s">
        <v>87</v>
      </c>
      <c r="AV312" s="14" t="s">
        <v>87</v>
      </c>
      <c r="AW312" s="14" t="s">
        <v>35</v>
      </c>
      <c r="AX312" s="14" t="s">
        <v>78</v>
      </c>
      <c r="AY312" s="268" t="s">
        <v>129</v>
      </c>
    </row>
    <row r="313" s="14" customFormat="1">
      <c r="A313" s="14"/>
      <c r="B313" s="258"/>
      <c r="C313" s="259"/>
      <c r="D313" s="244" t="s">
        <v>140</v>
      </c>
      <c r="E313" s="260" t="s">
        <v>1</v>
      </c>
      <c r="F313" s="261" t="s">
        <v>318</v>
      </c>
      <c r="G313" s="259"/>
      <c r="H313" s="262">
        <v>7.3600000000000003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8" t="s">
        <v>140</v>
      </c>
      <c r="AU313" s="268" t="s">
        <v>87</v>
      </c>
      <c r="AV313" s="14" t="s">
        <v>87</v>
      </c>
      <c r="AW313" s="14" t="s">
        <v>35</v>
      </c>
      <c r="AX313" s="14" t="s">
        <v>78</v>
      </c>
      <c r="AY313" s="268" t="s">
        <v>129</v>
      </c>
    </row>
    <row r="314" s="15" customFormat="1">
      <c r="A314" s="15"/>
      <c r="B314" s="269"/>
      <c r="C314" s="270"/>
      <c r="D314" s="244" t="s">
        <v>140</v>
      </c>
      <c r="E314" s="271" t="s">
        <v>1</v>
      </c>
      <c r="F314" s="272" t="s">
        <v>143</v>
      </c>
      <c r="G314" s="270"/>
      <c r="H314" s="273">
        <v>144.99500000000001</v>
      </c>
      <c r="I314" s="274"/>
      <c r="J314" s="270"/>
      <c r="K314" s="270"/>
      <c r="L314" s="275"/>
      <c r="M314" s="276"/>
      <c r="N314" s="277"/>
      <c r="O314" s="277"/>
      <c r="P314" s="277"/>
      <c r="Q314" s="277"/>
      <c r="R314" s="277"/>
      <c r="S314" s="277"/>
      <c r="T314" s="27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9" t="s">
        <v>140</v>
      </c>
      <c r="AU314" s="279" t="s">
        <v>87</v>
      </c>
      <c r="AV314" s="15" t="s">
        <v>136</v>
      </c>
      <c r="AW314" s="15" t="s">
        <v>35</v>
      </c>
      <c r="AX314" s="15" t="s">
        <v>85</v>
      </c>
      <c r="AY314" s="279" t="s">
        <v>129</v>
      </c>
    </row>
    <row r="315" s="2" customFormat="1" ht="16.5" customHeight="1">
      <c r="A315" s="38"/>
      <c r="B315" s="39"/>
      <c r="C315" s="280" t="s">
        <v>319</v>
      </c>
      <c r="D315" s="280" t="s">
        <v>320</v>
      </c>
      <c r="E315" s="281" t="s">
        <v>321</v>
      </c>
      <c r="F315" s="282" t="s">
        <v>322</v>
      </c>
      <c r="G315" s="283" t="s">
        <v>323</v>
      </c>
      <c r="H315" s="284">
        <v>139.80600000000001</v>
      </c>
      <c r="I315" s="285"/>
      <c r="J315" s="286">
        <f>ROUND(I315*H315,2)</f>
        <v>0</v>
      </c>
      <c r="K315" s="282" t="s">
        <v>135</v>
      </c>
      <c r="L315" s="287"/>
      <c r="M315" s="288" t="s">
        <v>1</v>
      </c>
      <c r="N315" s="289" t="s">
        <v>43</v>
      </c>
      <c r="O315" s="91"/>
      <c r="P315" s="240">
        <f>O315*H315</f>
        <v>0</v>
      </c>
      <c r="Q315" s="240">
        <v>1</v>
      </c>
      <c r="R315" s="240">
        <f>Q315*H315</f>
        <v>139.80600000000001</v>
      </c>
      <c r="S315" s="240">
        <v>0</v>
      </c>
      <c r="T315" s="241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2" t="s">
        <v>175</v>
      </c>
      <c r="AT315" s="242" t="s">
        <v>320</v>
      </c>
      <c r="AU315" s="242" t="s">
        <v>87</v>
      </c>
      <c r="AY315" s="17" t="s">
        <v>129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7" t="s">
        <v>85</v>
      </c>
      <c r="BK315" s="243">
        <f>ROUND(I315*H315,2)</f>
        <v>0</v>
      </c>
      <c r="BL315" s="17" t="s">
        <v>136</v>
      </c>
      <c r="BM315" s="242" t="s">
        <v>324</v>
      </c>
    </row>
    <row r="316" s="2" customFormat="1">
      <c r="A316" s="38"/>
      <c r="B316" s="39"/>
      <c r="C316" s="40"/>
      <c r="D316" s="244" t="s">
        <v>138</v>
      </c>
      <c r="E316" s="40"/>
      <c r="F316" s="245" t="s">
        <v>322</v>
      </c>
      <c r="G316" s="40"/>
      <c r="H316" s="40"/>
      <c r="I316" s="140"/>
      <c r="J316" s="40"/>
      <c r="K316" s="40"/>
      <c r="L316" s="44"/>
      <c r="M316" s="246"/>
      <c r="N316" s="247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138</v>
      </c>
      <c r="AU316" s="17" t="s">
        <v>87</v>
      </c>
    </row>
    <row r="317" s="13" customFormat="1">
      <c r="A317" s="13"/>
      <c r="B317" s="248"/>
      <c r="C317" s="249"/>
      <c r="D317" s="244" t="s">
        <v>140</v>
      </c>
      <c r="E317" s="250" t="s">
        <v>1</v>
      </c>
      <c r="F317" s="251" t="s">
        <v>303</v>
      </c>
      <c r="G317" s="249"/>
      <c r="H317" s="250" t="s">
        <v>1</v>
      </c>
      <c r="I317" s="252"/>
      <c r="J317" s="249"/>
      <c r="K317" s="249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140</v>
      </c>
      <c r="AU317" s="257" t="s">
        <v>87</v>
      </c>
      <c r="AV317" s="13" t="s">
        <v>85</v>
      </c>
      <c r="AW317" s="13" t="s">
        <v>35</v>
      </c>
      <c r="AX317" s="13" t="s">
        <v>78</v>
      </c>
      <c r="AY317" s="257" t="s">
        <v>129</v>
      </c>
    </row>
    <row r="318" s="14" customFormat="1">
      <c r="A318" s="14"/>
      <c r="B318" s="258"/>
      <c r="C318" s="259"/>
      <c r="D318" s="244" t="s">
        <v>140</v>
      </c>
      <c r="E318" s="260" t="s">
        <v>1</v>
      </c>
      <c r="F318" s="261" t="s">
        <v>325</v>
      </c>
      <c r="G318" s="259"/>
      <c r="H318" s="262">
        <v>123.606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140</v>
      </c>
      <c r="AU318" s="268" t="s">
        <v>87</v>
      </c>
      <c r="AV318" s="14" t="s">
        <v>87</v>
      </c>
      <c r="AW318" s="14" t="s">
        <v>35</v>
      </c>
      <c r="AX318" s="14" t="s">
        <v>78</v>
      </c>
      <c r="AY318" s="268" t="s">
        <v>129</v>
      </c>
    </row>
    <row r="319" s="13" customFormat="1">
      <c r="A319" s="13"/>
      <c r="B319" s="248"/>
      <c r="C319" s="249"/>
      <c r="D319" s="244" t="s">
        <v>140</v>
      </c>
      <c r="E319" s="250" t="s">
        <v>1</v>
      </c>
      <c r="F319" s="251" t="s">
        <v>305</v>
      </c>
      <c r="G319" s="249"/>
      <c r="H319" s="250" t="s">
        <v>1</v>
      </c>
      <c r="I319" s="252"/>
      <c r="J319" s="249"/>
      <c r="K319" s="249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140</v>
      </c>
      <c r="AU319" s="257" t="s">
        <v>87</v>
      </c>
      <c r="AV319" s="13" t="s">
        <v>85</v>
      </c>
      <c r="AW319" s="13" t="s">
        <v>35</v>
      </c>
      <c r="AX319" s="13" t="s">
        <v>78</v>
      </c>
      <c r="AY319" s="257" t="s">
        <v>129</v>
      </c>
    </row>
    <row r="320" s="14" customFormat="1">
      <c r="A320" s="14"/>
      <c r="B320" s="258"/>
      <c r="C320" s="259"/>
      <c r="D320" s="244" t="s">
        <v>140</v>
      </c>
      <c r="E320" s="260" t="s">
        <v>1</v>
      </c>
      <c r="F320" s="261" t="s">
        <v>326</v>
      </c>
      <c r="G320" s="259"/>
      <c r="H320" s="262">
        <v>16.199999999999999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140</v>
      </c>
      <c r="AU320" s="268" t="s">
        <v>87</v>
      </c>
      <c r="AV320" s="14" t="s">
        <v>87</v>
      </c>
      <c r="AW320" s="14" t="s">
        <v>35</v>
      </c>
      <c r="AX320" s="14" t="s">
        <v>78</v>
      </c>
      <c r="AY320" s="268" t="s">
        <v>129</v>
      </c>
    </row>
    <row r="321" s="15" customFormat="1">
      <c r="A321" s="15"/>
      <c r="B321" s="269"/>
      <c r="C321" s="270"/>
      <c r="D321" s="244" t="s">
        <v>140</v>
      </c>
      <c r="E321" s="271" t="s">
        <v>1</v>
      </c>
      <c r="F321" s="272" t="s">
        <v>143</v>
      </c>
      <c r="G321" s="270"/>
      <c r="H321" s="273">
        <v>139.80599999999998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140</v>
      </c>
      <c r="AU321" s="279" t="s">
        <v>87</v>
      </c>
      <c r="AV321" s="15" t="s">
        <v>136</v>
      </c>
      <c r="AW321" s="15" t="s">
        <v>35</v>
      </c>
      <c r="AX321" s="15" t="s">
        <v>85</v>
      </c>
      <c r="AY321" s="279" t="s">
        <v>129</v>
      </c>
    </row>
    <row r="322" s="2" customFormat="1" ht="16.5" customHeight="1">
      <c r="A322" s="38"/>
      <c r="B322" s="39"/>
      <c r="C322" s="231" t="s">
        <v>327</v>
      </c>
      <c r="D322" s="231" t="s">
        <v>131</v>
      </c>
      <c r="E322" s="232" t="s">
        <v>328</v>
      </c>
      <c r="F322" s="233" t="s">
        <v>329</v>
      </c>
      <c r="G322" s="234" t="s">
        <v>159</v>
      </c>
      <c r="H322" s="235">
        <v>502.80000000000001</v>
      </c>
      <c r="I322" s="236"/>
      <c r="J322" s="237">
        <f>ROUND(I322*H322,2)</f>
        <v>0</v>
      </c>
      <c r="K322" s="233" t="s">
        <v>135</v>
      </c>
      <c r="L322" s="44"/>
      <c r="M322" s="238" t="s">
        <v>1</v>
      </c>
      <c r="N322" s="239" t="s">
        <v>43</v>
      </c>
      <c r="O322" s="91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2" t="s">
        <v>136</v>
      </c>
      <c r="AT322" s="242" t="s">
        <v>131</v>
      </c>
      <c r="AU322" s="242" t="s">
        <v>87</v>
      </c>
      <c r="AY322" s="17" t="s">
        <v>129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7" t="s">
        <v>85</v>
      </c>
      <c r="BK322" s="243">
        <f>ROUND(I322*H322,2)</f>
        <v>0</v>
      </c>
      <c r="BL322" s="17" t="s">
        <v>136</v>
      </c>
      <c r="BM322" s="242" t="s">
        <v>330</v>
      </c>
    </row>
    <row r="323" s="2" customFormat="1">
      <c r="A323" s="38"/>
      <c r="B323" s="39"/>
      <c r="C323" s="40"/>
      <c r="D323" s="244" t="s">
        <v>138</v>
      </c>
      <c r="E323" s="40"/>
      <c r="F323" s="245" t="s">
        <v>331</v>
      </c>
      <c r="G323" s="40"/>
      <c r="H323" s="40"/>
      <c r="I323" s="140"/>
      <c r="J323" s="40"/>
      <c r="K323" s="40"/>
      <c r="L323" s="44"/>
      <c r="M323" s="246"/>
      <c r="N323" s="247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138</v>
      </c>
      <c r="AU323" s="17" t="s">
        <v>87</v>
      </c>
    </row>
    <row r="324" s="13" customFormat="1">
      <c r="A324" s="13"/>
      <c r="B324" s="248"/>
      <c r="C324" s="249"/>
      <c r="D324" s="244" t="s">
        <v>140</v>
      </c>
      <c r="E324" s="250" t="s">
        <v>1</v>
      </c>
      <c r="F324" s="251" t="s">
        <v>303</v>
      </c>
      <c r="G324" s="249"/>
      <c r="H324" s="250" t="s">
        <v>1</v>
      </c>
      <c r="I324" s="252"/>
      <c r="J324" s="249"/>
      <c r="K324" s="249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140</v>
      </c>
      <c r="AU324" s="257" t="s">
        <v>87</v>
      </c>
      <c r="AV324" s="13" t="s">
        <v>85</v>
      </c>
      <c r="AW324" s="13" t="s">
        <v>35</v>
      </c>
      <c r="AX324" s="13" t="s">
        <v>78</v>
      </c>
      <c r="AY324" s="257" t="s">
        <v>129</v>
      </c>
    </row>
    <row r="325" s="14" customFormat="1">
      <c r="A325" s="14"/>
      <c r="B325" s="258"/>
      <c r="C325" s="259"/>
      <c r="D325" s="244" t="s">
        <v>140</v>
      </c>
      <c r="E325" s="260" t="s">
        <v>1</v>
      </c>
      <c r="F325" s="261" t="s">
        <v>332</v>
      </c>
      <c r="G325" s="259"/>
      <c r="H325" s="262">
        <v>457.80000000000001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140</v>
      </c>
      <c r="AU325" s="268" t="s">
        <v>87</v>
      </c>
      <c r="AV325" s="14" t="s">
        <v>87</v>
      </c>
      <c r="AW325" s="14" t="s">
        <v>35</v>
      </c>
      <c r="AX325" s="14" t="s">
        <v>78</v>
      </c>
      <c r="AY325" s="268" t="s">
        <v>129</v>
      </c>
    </row>
    <row r="326" s="13" customFormat="1">
      <c r="A326" s="13"/>
      <c r="B326" s="248"/>
      <c r="C326" s="249"/>
      <c r="D326" s="244" t="s">
        <v>140</v>
      </c>
      <c r="E326" s="250" t="s">
        <v>1</v>
      </c>
      <c r="F326" s="251" t="s">
        <v>305</v>
      </c>
      <c r="G326" s="249"/>
      <c r="H326" s="250" t="s">
        <v>1</v>
      </c>
      <c r="I326" s="252"/>
      <c r="J326" s="249"/>
      <c r="K326" s="249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140</v>
      </c>
      <c r="AU326" s="257" t="s">
        <v>87</v>
      </c>
      <c r="AV326" s="13" t="s">
        <v>85</v>
      </c>
      <c r="AW326" s="13" t="s">
        <v>35</v>
      </c>
      <c r="AX326" s="13" t="s">
        <v>78</v>
      </c>
      <c r="AY326" s="257" t="s">
        <v>129</v>
      </c>
    </row>
    <row r="327" s="14" customFormat="1">
      <c r="A327" s="14"/>
      <c r="B327" s="258"/>
      <c r="C327" s="259"/>
      <c r="D327" s="244" t="s">
        <v>140</v>
      </c>
      <c r="E327" s="260" t="s">
        <v>1</v>
      </c>
      <c r="F327" s="261" t="s">
        <v>333</v>
      </c>
      <c r="G327" s="259"/>
      <c r="H327" s="262">
        <v>45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8" t="s">
        <v>140</v>
      </c>
      <c r="AU327" s="268" t="s">
        <v>87</v>
      </c>
      <c r="AV327" s="14" t="s">
        <v>87</v>
      </c>
      <c r="AW327" s="14" t="s">
        <v>35</v>
      </c>
      <c r="AX327" s="14" t="s">
        <v>78</v>
      </c>
      <c r="AY327" s="268" t="s">
        <v>129</v>
      </c>
    </row>
    <row r="328" s="15" customFormat="1">
      <c r="A328" s="15"/>
      <c r="B328" s="269"/>
      <c r="C328" s="270"/>
      <c r="D328" s="244" t="s">
        <v>140</v>
      </c>
      <c r="E328" s="271" t="s">
        <v>1</v>
      </c>
      <c r="F328" s="272" t="s">
        <v>143</v>
      </c>
      <c r="G328" s="270"/>
      <c r="H328" s="273">
        <v>502.80000000000001</v>
      </c>
      <c r="I328" s="274"/>
      <c r="J328" s="270"/>
      <c r="K328" s="270"/>
      <c r="L328" s="275"/>
      <c r="M328" s="276"/>
      <c r="N328" s="277"/>
      <c r="O328" s="277"/>
      <c r="P328" s="277"/>
      <c r="Q328" s="277"/>
      <c r="R328" s="277"/>
      <c r="S328" s="277"/>
      <c r="T328" s="27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9" t="s">
        <v>140</v>
      </c>
      <c r="AU328" s="279" t="s">
        <v>87</v>
      </c>
      <c r="AV328" s="15" t="s">
        <v>136</v>
      </c>
      <c r="AW328" s="15" t="s">
        <v>35</v>
      </c>
      <c r="AX328" s="15" t="s">
        <v>85</v>
      </c>
      <c r="AY328" s="279" t="s">
        <v>129</v>
      </c>
    </row>
    <row r="329" s="2" customFormat="1" ht="16.5" customHeight="1">
      <c r="A329" s="38"/>
      <c r="B329" s="39"/>
      <c r="C329" s="280" t="s">
        <v>334</v>
      </c>
      <c r="D329" s="280" t="s">
        <v>320</v>
      </c>
      <c r="E329" s="281" t="s">
        <v>335</v>
      </c>
      <c r="F329" s="282" t="s">
        <v>336</v>
      </c>
      <c r="G329" s="283" t="s">
        <v>337</v>
      </c>
      <c r="H329" s="284">
        <v>7.5419999999999998</v>
      </c>
      <c r="I329" s="285"/>
      <c r="J329" s="286">
        <f>ROUND(I329*H329,2)</f>
        <v>0</v>
      </c>
      <c r="K329" s="282" t="s">
        <v>135</v>
      </c>
      <c r="L329" s="287"/>
      <c r="M329" s="288" t="s">
        <v>1</v>
      </c>
      <c r="N329" s="289" t="s">
        <v>43</v>
      </c>
      <c r="O329" s="91"/>
      <c r="P329" s="240">
        <f>O329*H329</f>
        <v>0</v>
      </c>
      <c r="Q329" s="240">
        <v>0.001</v>
      </c>
      <c r="R329" s="240">
        <f>Q329*H329</f>
        <v>0.0075420000000000001</v>
      </c>
      <c r="S329" s="240">
        <v>0</v>
      </c>
      <c r="T329" s="241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2" t="s">
        <v>175</v>
      </c>
      <c r="AT329" s="242" t="s">
        <v>320</v>
      </c>
      <c r="AU329" s="242" t="s">
        <v>87</v>
      </c>
      <c r="AY329" s="17" t="s">
        <v>129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7" t="s">
        <v>85</v>
      </c>
      <c r="BK329" s="243">
        <f>ROUND(I329*H329,2)</f>
        <v>0</v>
      </c>
      <c r="BL329" s="17" t="s">
        <v>136</v>
      </c>
      <c r="BM329" s="242" t="s">
        <v>338</v>
      </c>
    </row>
    <row r="330" s="2" customFormat="1">
      <c r="A330" s="38"/>
      <c r="B330" s="39"/>
      <c r="C330" s="40"/>
      <c r="D330" s="244" t="s">
        <v>138</v>
      </c>
      <c r="E330" s="40"/>
      <c r="F330" s="245" t="s">
        <v>336</v>
      </c>
      <c r="G330" s="40"/>
      <c r="H330" s="40"/>
      <c r="I330" s="140"/>
      <c r="J330" s="40"/>
      <c r="K330" s="40"/>
      <c r="L330" s="44"/>
      <c r="M330" s="246"/>
      <c r="N330" s="247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138</v>
      </c>
      <c r="AU330" s="17" t="s">
        <v>87</v>
      </c>
    </row>
    <row r="331" s="13" customFormat="1">
      <c r="A331" s="13"/>
      <c r="B331" s="248"/>
      <c r="C331" s="249"/>
      <c r="D331" s="244" t="s">
        <v>140</v>
      </c>
      <c r="E331" s="250" t="s">
        <v>1</v>
      </c>
      <c r="F331" s="251" t="s">
        <v>303</v>
      </c>
      <c r="G331" s="249"/>
      <c r="H331" s="250" t="s">
        <v>1</v>
      </c>
      <c r="I331" s="252"/>
      <c r="J331" s="249"/>
      <c r="K331" s="249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140</v>
      </c>
      <c r="AU331" s="257" t="s">
        <v>87</v>
      </c>
      <c r="AV331" s="13" t="s">
        <v>85</v>
      </c>
      <c r="AW331" s="13" t="s">
        <v>35</v>
      </c>
      <c r="AX331" s="13" t="s">
        <v>78</v>
      </c>
      <c r="AY331" s="257" t="s">
        <v>129</v>
      </c>
    </row>
    <row r="332" s="14" customFormat="1">
      <c r="A332" s="14"/>
      <c r="B332" s="258"/>
      <c r="C332" s="259"/>
      <c r="D332" s="244" t="s">
        <v>140</v>
      </c>
      <c r="E332" s="260" t="s">
        <v>1</v>
      </c>
      <c r="F332" s="261" t="s">
        <v>339</v>
      </c>
      <c r="G332" s="259"/>
      <c r="H332" s="262">
        <v>6.867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140</v>
      </c>
      <c r="AU332" s="268" t="s">
        <v>87</v>
      </c>
      <c r="AV332" s="14" t="s">
        <v>87</v>
      </c>
      <c r="AW332" s="14" t="s">
        <v>35</v>
      </c>
      <c r="AX332" s="14" t="s">
        <v>78</v>
      </c>
      <c r="AY332" s="268" t="s">
        <v>129</v>
      </c>
    </row>
    <row r="333" s="13" customFormat="1">
      <c r="A333" s="13"/>
      <c r="B333" s="248"/>
      <c r="C333" s="249"/>
      <c r="D333" s="244" t="s">
        <v>140</v>
      </c>
      <c r="E333" s="250" t="s">
        <v>1</v>
      </c>
      <c r="F333" s="251" t="s">
        <v>305</v>
      </c>
      <c r="G333" s="249"/>
      <c r="H333" s="250" t="s">
        <v>1</v>
      </c>
      <c r="I333" s="252"/>
      <c r="J333" s="249"/>
      <c r="K333" s="249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140</v>
      </c>
      <c r="AU333" s="257" t="s">
        <v>87</v>
      </c>
      <c r="AV333" s="13" t="s">
        <v>85</v>
      </c>
      <c r="AW333" s="13" t="s">
        <v>35</v>
      </c>
      <c r="AX333" s="13" t="s">
        <v>78</v>
      </c>
      <c r="AY333" s="257" t="s">
        <v>129</v>
      </c>
    </row>
    <row r="334" s="14" customFormat="1">
      <c r="A334" s="14"/>
      <c r="B334" s="258"/>
      <c r="C334" s="259"/>
      <c r="D334" s="244" t="s">
        <v>140</v>
      </c>
      <c r="E334" s="260" t="s">
        <v>1</v>
      </c>
      <c r="F334" s="261" t="s">
        <v>340</v>
      </c>
      <c r="G334" s="259"/>
      <c r="H334" s="262">
        <v>0.67500000000000004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8" t="s">
        <v>140</v>
      </c>
      <c r="AU334" s="268" t="s">
        <v>87</v>
      </c>
      <c r="AV334" s="14" t="s">
        <v>87</v>
      </c>
      <c r="AW334" s="14" t="s">
        <v>35</v>
      </c>
      <c r="AX334" s="14" t="s">
        <v>78</v>
      </c>
      <c r="AY334" s="268" t="s">
        <v>129</v>
      </c>
    </row>
    <row r="335" s="15" customFormat="1">
      <c r="A335" s="15"/>
      <c r="B335" s="269"/>
      <c r="C335" s="270"/>
      <c r="D335" s="244" t="s">
        <v>140</v>
      </c>
      <c r="E335" s="271" t="s">
        <v>1</v>
      </c>
      <c r="F335" s="272" t="s">
        <v>143</v>
      </c>
      <c r="G335" s="270"/>
      <c r="H335" s="273">
        <v>7.5419999999999998</v>
      </c>
      <c r="I335" s="274"/>
      <c r="J335" s="270"/>
      <c r="K335" s="270"/>
      <c r="L335" s="275"/>
      <c r="M335" s="276"/>
      <c r="N335" s="277"/>
      <c r="O335" s="277"/>
      <c r="P335" s="277"/>
      <c r="Q335" s="277"/>
      <c r="R335" s="277"/>
      <c r="S335" s="277"/>
      <c r="T335" s="27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9" t="s">
        <v>140</v>
      </c>
      <c r="AU335" s="279" t="s">
        <v>87</v>
      </c>
      <c r="AV335" s="15" t="s">
        <v>136</v>
      </c>
      <c r="AW335" s="15" t="s">
        <v>35</v>
      </c>
      <c r="AX335" s="15" t="s">
        <v>85</v>
      </c>
      <c r="AY335" s="279" t="s">
        <v>129</v>
      </c>
    </row>
    <row r="336" s="2" customFormat="1" ht="16.5" customHeight="1">
      <c r="A336" s="38"/>
      <c r="B336" s="39"/>
      <c r="C336" s="231" t="s">
        <v>341</v>
      </c>
      <c r="D336" s="231" t="s">
        <v>131</v>
      </c>
      <c r="E336" s="232" t="s">
        <v>342</v>
      </c>
      <c r="F336" s="233" t="s">
        <v>343</v>
      </c>
      <c r="G336" s="234" t="s">
        <v>159</v>
      </c>
      <c r="H336" s="235">
        <v>502.80000000000001</v>
      </c>
      <c r="I336" s="236"/>
      <c r="J336" s="237">
        <f>ROUND(I336*H336,2)</f>
        <v>0</v>
      </c>
      <c r="K336" s="233" t="s">
        <v>135</v>
      </c>
      <c r="L336" s="44"/>
      <c r="M336" s="238" t="s">
        <v>1</v>
      </c>
      <c r="N336" s="239" t="s">
        <v>43</v>
      </c>
      <c r="O336" s="91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2" t="s">
        <v>136</v>
      </c>
      <c r="AT336" s="242" t="s">
        <v>131</v>
      </c>
      <c r="AU336" s="242" t="s">
        <v>87</v>
      </c>
      <c r="AY336" s="17" t="s">
        <v>129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7" t="s">
        <v>85</v>
      </c>
      <c r="BK336" s="243">
        <f>ROUND(I336*H336,2)</f>
        <v>0</v>
      </c>
      <c r="BL336" s="17" t="s">
        <v>136</v>
      </c>
      <c r="BM336" s="242" t="s">
        <v>344</v>
      </c>
    </row>
    <row r="337" s="2" customFormat="1">
      <c r="A337" s="38"/>
      <c r="B337" s="39"/>
      <c r="C337" s="40"/>
      <c r="D337" s="244" t="s">
        <v>138</v>
      </c>
      <c r="E337" s="40"/>
      <c r="F337" s="245" t="s">
        <v>345</v>
      </c>
      <c r="G337" s="40"/>
      <c r="H337" s="40"/>
      <c r="I337" s="140"/>
      <c r="J337" s="40"/>
      <c r="K337" s="40"/>
      <c r="L337" s="44"/>
      <c r="M337" s="246"/>
      <c r="N337" s="247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138</v>
      </c>
      <c r="AU337" s="17" t="s">
        <v>87</v>
      </c>
    </row>
    <row r="338" s="13" customFormat="1">
      <c r="A338" s="13"/>
      <c r="B338" s="248"/>
      <c r="C338" s="249"/>
      <c r="D338" s="244" t="s">
        <v>140</v>
      </c>
      <c r="E338" s="250" t="s">
        <v>1</v>
      </c>
      <c r="F338" s="251" t="s">
        <v>303</v>
      </c>
      <c r="G338" s="249"/>
      <c r="H338" s="250" t="s">
        <v>1</v>
      </c>
      <c r="I338" s="252"/>
      <c r="J338" s="249"/>
      <c r="K338" s="249"/>
      <c r="L338" s="253"/>
      <c r="M338" s="254"/>
      <c r="N338" s="255"/>
      <c r="O338" s="255"/>
      <c r="P338" s="255"/>
      <c r="Q338" s="255"/>
      <c r="R338" s="255"/>
      <c r="S338" s="255"/>
      <c r="T338" s="25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7" t="s">
        <v>140</v>
      </c>
      <c r="AU338" s="257" t="s">
        <v>87</v>
      </c>
      <c r="AV338" s="13" t="s">
        <v>85</v>
      </c>
      <c r="AW338" s="13" t="s">
        <v>35</v>
      </c>
      <c r="AX338" s="13" t="s">
        <v>78</v>
      </c>
      <c r="AY338" s="257" t="s">
        <v>129</v>
      </c>
    </row>
    <row r="339" s="14" customFormat="1">
      <c r="A339" s="14"/>
      <c r="B339" s="258"/>
      <c r="C339" s="259"/>
      <c r="D339" s="244" t="s">
        <v>140</v>
      </c>
      <c r="E339" s="260" t="s">
        <v>1</v>
      </c>
      <c r="F339" s="261" t="s">
        <v>332</v>
      </c>
      <c r="G339" s="259"/>
      <c r="H339" s="262">
        <v>457.80000000000001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8" t="s">
        <v>140</v>
      </c>
      <c r="AU339" s="268" t="s">
        <v>87</v>
      </c>
      <c r="AV339" s="14" t="s">
        <v>87</v>
      </c>
      <c r="AW339" s="14" t="s">
        <v>35</v>
      </c>
      <c r="AX339" s="14" t="s">
        <v>78</v>
      </c>
      <c r="AY339" s="268" t="s">
        <v>129</v>
      </c>
    </row>
    <row r="340" s="13" customFormat="1">
      <c r="A340" s="13"/>
      <c r="B340" s="248"/>
      <c r="C340" s="249"/>
      <c r="D340" s="244" t="s">
        <v>140</v>
      </c>
      <c r="E340" s="250" t="s">
        <v>1</v>
      </c>
      <c r="F340" s="251" t="s">
        <v>305</v>
      </c>
      <c r="G340" s="249"/>
      <c r="H340" s="250" t="s">
        <v>1</v>
      </c>
      <c r="I340" s="252"/>
      <c r="J340" s="249"/>
      <c r="K340" s="249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140</v>
      </c>
      <c r="AU340" s="257" t="s">
        <v>87</v>
      </c>
      <c r="AV340" s="13" t="s">
        <v>85</v>
      </c>
      <c r="AW340" s="13" t="s">
        <v>35</v>
      </c>
      <c r="AX340" s="13" t="s">
        <v>78</v>
      </c>
      <c r="AY340" s="257" t="s">
        <v>129</v>
      </c>
    </row>
    <row r="341" s="14" customFormat="1">
      <c r="A341" s="14"/>
      <c r="B341" s="258"/>
      <c r="C341" s="259"/>
      <c r="D341" s="244" t="s">
        <v>140</v>
      </c>
      <c r="E341" s="260" t="s">
        <v>1</v>
      </c>
      <c r="F341" s="261" t="s">
        <v>333</v>
      </c>
      <c r="G341" s="259"/>
      <c r="H341" s="262">
        <v>45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8" t="s">
        <v>140</v>
      </c>
      <c r="AU341" s="268" t="s">
        <v>87</v>
      </c>
      <c r="AV341" s="14" t="s">
        <v>87</v>
      </c>
      <c r="AW341" s="14" t="s">
        <v>35</v>
      </c>
      <c r="AX341" s="14" t="s">
        <v>78</v>
      </c>
      <c r="AY341" s="268" t="s">
        <v>129</v>
      </c>
    </row>
    <row r="342" s="15" customFormat="1">
      <c r="A342" s="15"/>
      <c r="B342" s="269"/>
      <c r="C342" s="270"/>
      <c r="D342" s="244" t="s">
        <v>140</v>
      </c>
      <c r="E342" s="271" t="s">
        <v>1</v>
      </c>
      <c r="F342" s="272" t="s">
        <v>143</v>
      </c>
      <c r="G342" s="270"/>
      <c r="H342" s="273">
        <v>502.80000000000001</v>
      </c>
      <c r="I342" s="274"/>
      <c r="J342" s="270"/>
      <c r="K342" s="270"/>
      <c r="L342" s="275"/>
      <c r="M342" s="276"/>
      <c r="N342" s="277"/>
      <c r="O342" s="277"/>
      <c r="P342" s="277"/>
      <c r="Q342" s="277"/>
      <c r="R342" s="277"/>
      <c r="S342" s="277"/>
      <c r="T342" s="27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9" t="s">
        <v>140</v>
      </c>
      <c r="AU342" s="279" t="s">
        <v>87</v>
      </c>
      <c r="AV342" s="15" t="s">
        <v>136</v>
      </c>
      <c r="AW342" s="15" t="s">
        <v>35</v>
      </c>
      <c r="AX342" s="15" t="s">
        <v>85</v>
      </c>
      <c r="AY342" s="279" t="s">
        <v>129</v>
      </c>
    </row>
    <row r="343" s="2" customFormat="1" ht="16.5" customHeight="1">
      <c r="A343" s="38"/>
      <c r="B343" s="39"/>
      <c r="C343" s="231" t="s">
        <v>346</v>
      </c>
      <c r="D343" s="231" t="s">
        <v>131</v>
      </c>
      <c r="E343" s="232" t="s">
        <v>347</v>
      </c>
      <c r="F343" s="233" t="s">
        <v>348</v>
      </c>
      <c r="G343" s="234" t="s">
        <v>323</v>
      </c>
      <c r="H343" s="235">
        <v>260.993</v>
      </c>
      <c r="I343" s="236"/>
      <c r="J343" s="237">
        <f>ROUND(I343*H343,2)</f>
        <v>0</v>
      </c>
      <c r="K343" s="233" t="s">
        <v>135</v>
      </c>
      <c r="L343" s="44"/>
      <c r="M343" s="238" t="s">
        <v>1</v>
      </c>
      <c r="N343" s="239" t="s">
        <v>43</v>
      </c>
      <c r="O343" s="91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2" t="s">
        <v>136</v>
      </c>
      <c r="AT343" s="242" t="s">
        <v>131</v>
      </c>
      <c r="AU343" s="242" t="s">
        <v>87</v>
      </c>
      <c r="AY343" s="17" t="s">
        <v>129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7" t="s">
        <v>85</v>
      </c>
      <c r="BK343" s="243">
        <f>ROUND(I343*H343,2)</f>
        <v>0</v>
      </c>
      <c r="BL343" s="17" t="s">
        <v>136</v>
      </c>
      <c r="BM343" s="242" t="s">
        <v>349</v>
      </c>
    </row>
    <row r="344" s="2" customFormat="1">
      <c r="A344" s="38"/>
      <c r="B344" s="39"/>
      <c r="C344" s="40"/>
      <c r="D344" s="244" t="s">
        <v>138</v>
      </c>
      <c r="E344" s="40"/>
      <c r="F344" s="245" t="s">
        <v>350</v>
      </c>
      <c r="G344" s="40"/>
      <c r="H344" s="40"/>
      <c r="I344" s="140"/>
      <c r="J344" s="40"/>
      <c r="K344" s="40"/>
      <c r="L344" s="44"/>
      <c r="M344" s="246"/>
      <c r="N344" s="247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138</v>
      </c>
      <c r="AU344" s="17" t="s">
        <v>87</v>
      </c>
    </row>
    <row r="345" s="13" customFormat="1">
      <c r="A345" s="13"/>
      <c r="B345" s="248"/>
      <c r="C345" s="249"/>
      <c r="D345" s="244" t="s">
        <v>140</v>
      </c>
      <c r="E345" s="250" t="s">
        <v>1</v>
      </c>
      <c r="F345" s="251" t="s">
        <v>141</v>
      </c>
      <c r="G345" s="249"/>
      <c r="H345" s="250" t="s">
        <v>1</v>
      </c>
      <c r="I345" s="252"/>
      <c r="J345" s="249"/>
      <c r="K345" s="249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140</v>
      </c>
      <c r="AU345" s="257" t="s">
        <v>87</v>
      </c>
      <c r="AV345" s="13" t="s">
        <v>85</v>
      </c>
      <c r="AW345" s="13" t="s">
        <v>35</v>
      </c>
      <c r="AX345" s="13" t="s">
        <v>78</v>
      </c>
      <c r="AY345" s="257" t="s">
        <v>129</v>
      </c>
    </row>
    <row r="346" s="14" customFormat="1">
      <c r="A346" s="14"/>
      <c r="B346" s="258"/>
      <c r="C346" s="259"/>
      <c r="D346" s="244" t="s">
        <v>140</v>
      </c>
      <c r="E346" s="260" t="s">
        <v>1</v>
      </c>
      <c r="F346" s="261" t="s">
        <v>351</v>
      </c>
      <c r="G346" s="259"/>
      <c r="H346" s="262">
        <v>34.847000000000001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8" t="s">
        <v>140</v>
      </c>
      <c r="AU346" s="268" t="s">
        <v>87</v>
      </c>
      <c r="AV346" s="14" t="s">
        <v>87</v>
      </c>
      <c r="AW346" s="14" t="s">
        <v>35</v>
      </c>
      <c r="AX346" s="14" t="s">
        <v>78</v>
      </c>
      <c r="AY346" s="268" t="s">
        <v>129</v>
      </c>
    </row>
    <row r="347" s="14" customFormat="1">
      <c r="A347" s="14"/>
      <c r="B347" s="258"/>
      <c r="C347" s="259"/>
      <c r="D347" s="244" t="s">
        <v>140</v>
      </c>
      <c r="E347" s="260" t="s">
        <v>1</v>
      </c>
      <c r="F347" s="261" t="s">
        <v>352</v>
      </c>
      <c r="G347" s="259"/>
      <c r="H347" s="262">
        <v>8.2560000000000002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140</v>
      </c>
      <c r="AU347" s="268" t="s">
        <v>87</v>
      </c>
      <c r="AV347" s="14" t="s">
        <v>87</v>
      </c>
      <c r="AW347" s="14" t="s">
        <v>35</v>
      </c>
      <c r="AX347" s="14" t="s">
        <v>78</v>
      </c>
      <c r="AY347" s="268" t="s">
        <v>129</v>
      </c>
    </row>
    <row r="348" s="14" customFormat="1">
      <c r="A348" s="14"/>
      <c r="B348" s="258"/>
      <c r="C348" s="259"/>
      <c r="D348" s="244" t="s">
        <v>140</v>
      </c>
      <c r="E348" s="260" t="s">
        <v>1</v>
      </c>
      <c r="F348" s="261" t="s">
        <v>353</v>
      </c>
      <c r="G348" s="259"/>
      <c r="H348" s="262">
        <v>109.431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8" t="s">
        <v>140</v>
      </c>
      <c r="AU348" s="268" t="s">
        <v>87</v>
      </c>
      <c r="AV348" s="14" t="s">
        <v>87</v>
      </c>
      <c r="AW348" s="14" t="s">
        <v>35</v>
      </c>
      <c r="AX348" s="14" t="s">
        <v>78</v>
      </c>
      <c r="AY348" s="268" t="s">
        <v>129</v>
      </c>
    </row>
    <row r="349" s="14" customFormat="1">
      <c r="A349" s="14"/>
      <c r="B349" s="258"/>
      <c r="C349" s="259"/>
      <c r="D349" s="244" t="s">
        <v>140</v>
      </c>
      <c r="E349" s="260" t="s">
        <v>1</v>
      </c>
      <c r="F349" s="261" t="s">
        <v>354</v>
      </c>
      <c r="G349" s="259"/>
      <c r="H349" s="262">
        <v>66.150000000000006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8" t="s">
        <v>140</v>
      </c>
      <c r="AU349" s="268" t="s">
        <v>87</v>
      </c>
      <c r="AV349" s="14" t="s">
        <v>87</v>
      </c>
      <c r="AW349" s="14" t="s">
        <v>35</v>
      </c>
      <c r="AX349" s="14" t="s">
        <v>78</v>
      </c>
      <c r="AY349" s="268" t="s">
        <v>129</v>
      </c>
    </row>
    <row r="350" s="14" customFormat="1">
      <c r="A350" s="14"/>
      <c r="B350" s="258"/>
      <c r="C350" s="259"/>
      <c r="D350" s="244" t="s">
        <v>140</v>
      </c>
      <c r="E350" s="260" t="s">
        <v>1</v>
      </c>
      <c r="F350" s="261" t="s">
        <v>355</v>
      </c>
      <c r="G350" s="259"/>
      <c r="H350" s="262">
        <v>0.40500000000000003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8" t="s">
        <v>140</v>
      </c>
      <c r="AU350" s="268" t="s">
        <v>87</v>
      </c>
      <c r="AV350" s="14" t="s">
        <v>87</v>
      </c>
      <c r="AW350" s="14" t="s">
        <v>35</v>
      </c>
      <c r="AX350" s="14" t="s">
        <v>78</v>
      </c>
      <c r="AY350" s="268" t="s">
        <v>129</v>
      </c>
    </row>
    <row r="351" s="14" customFormat="1">
      <c r="A351" s="14"/>
      <c r="B351" s="258"/>
      <c r="C351" s="259"/>
      <c r="D351" s="244" t="s">
        <v>140</v>
      </c>
      <c r="E351" s="260" t="s">
        <v>1</v>
      </c>
      <c r="F351" s="261" t="s">
        <v>356</v>
      </c>
      <c r="G351" s="259"/>
      <c r="H351" s="262">
        <v>3.9199999999999999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8" t="s">
        <v>140</v>
      </c>
      <c r="AU351" s="268" t="s">
        <v>87</v>
      </c>
      <c r="AV351" s="14" t="s">
        <v>87</v>
      </c>
      <c r="AW351" s="14" t="s">
        <v>35</v>
      </c>
      <c r="AX351" s="14" t="s">
        <v>78</v>
      </c>
      <c r="AY351" s="268" t="s">
        <v>129</v>
      </c>
    </row>
    <row r="352" s="14" customFormat="1">
      <c r="A352" s="14"/>
      <c r="B352" s="258"/>
      <c r="C352" s="259"/>
      <c r="D352" s="244" t="s">
        <v>140</v>
      </c>
      <c r="E352" s="260" t="s">
        <v>1</v>
      </c>
      <c r="F352" s="261" t="s">
        <v>357</v>
      </c>
      <c r="G352" s="259"/>
      <c r="H352" s="262">
        <v>1.3500000000000001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8" t="s">
        <v>140</v>
      </c>
      <c r="AU352" s="268" t="s">
        <v>87</v>
      </c>
      <c r="AV352" s="14" t="s">
        <v>87</v>
      </c>
      <c r="AW352" s="14" t="s">
        <v>35</v>
      </c>
      <c r="AX352" s="14" t="s">
        <v>78</v>
      </c>
      <c r="AY352" s="268" t="s">
        <v>129</v>
      </c>
    </row>
    <row r="353" s="14" customFormat="1">
      <c r="A353" s="14"/>
      <c r="B353" s="258"/>
      <c r="C353" s="259"/>
      <c r="D353" s="244" t="s">
        <v>140</v>
      </c>
      <c r="E353" s="260" t="s">
        <v>1</v>
      </c>
      <c r="F353" s="261" t="s">
        <v>358</v>
      </c>
      <c r="G353" s="259"/>
      <c r="H353" s="262">
        <v>23.385999999999999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8" t="s">
        <v>140</v>
      </c>
      <c r="AU353" s="268" t="s">
        <v>87</v>
      </c>
      <c r="AV353" s="14" t="s">
        <v>87</v>
      </c>
      <c r="AW353" s="14" t="s">
        <v>35</v>
      </c>
      <c r="AX353" s="14" t="s">
        <v>78</v>
      </c>
      <c r="AY353" s="268" t="s">
        <v>129</v>
      </c>
    </row>
    <row r="354" s="14" customFormat="1">
      <c r="A354" s="14"/>
      <c r="B354" s="258"/>
      <c r="C354" s="259"/>
      <c r="D354" s="244" t="s">
        <v>140</v>
      </c>
      <c r="E354" s="260" t="s">
        <v>1</v>
      </c>
      <c r="F354" s="261" t="s">
        <v>359</v>
      </c>
      <c r="G354" s="259"/>
      <c r="H354" s="262">
        <v>13.247999999999999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8" t="s">
        <v>140</v>
      </c>
      <c r="AU354" s="268" t="s">
        <v>87</v>
      </c>
      <c r="AV354" s="14" t="s">
        <v>87</v>
      </c>
      <c r="AW354" s="14" t="s">
        <v>35</v>
      </c>
      <c r="AX354" s="14" t="s">
        <v>78</v>
      </c>
      <c r="AY354" s="268" t="s">
        <v>129</v>
      </c>
    </row>
    <row r="355" s="15" customFormat="1">
      <c r="A355" s="15"/>
      <c r="B355" s="269"/>
      <c r="C355" s="270"/>
      <c r="D355" s="244" t="s">
        <v>140</v>
      </c>
      <c r="E355" s="271" t="s">
        <v>1</v>
      </c>
      <c r="F355" s="272" t="s">
        <v>143</v>
      </c>
      <c r="G355" s="270"/>
      <c r="H355" s="273">
        <v>260.993</v>
      </c>
      <c r="I355" s="274"/>
      <c r="J355" s="270"/>
      <c r="K355" s="270"/>
      <c r="L355" s="275"/>
      <c r="M355" s="276"/>
      <c r="N355" s="277"/>
      <c r="O355" s="277"/>
      <c r="P355" s="277"/>
      <c r="Q355" s="277"/>
      <c r="R355" s="277"/>
      <c r="S355" s="277"/>
      <c r="T355" s="27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9" t="s">
        <v>140</v>
      </c>
      <c r="AU355" s="279" t="s">
        <v>87</v>
      </c>
      <c r="AV355" s="15" t="s">
        <v>136</v>
      </c>
      <c r="AW355" s="15" t="s">
        <v>35</v>
      </c>
      <c r="AX355" s="15" t="s">
        <v>85</v>
      </c>
      <c r="AY355" s="279" t="s">
        <v>129</v>
      </c>
    </row>
    <row r="356" s="2" customFormat="1" ht="16.5" customHeight="1">
      <c r="A356" s="38"/>
      <c r="B356" s="39"/>
      <c r="C356" s="231" t="s">
        <v>360</v>
      </c>
      <c r="D356" s="231" t="s">
        <v>131</v>
      </c>
      <c r="E356" s="232" t="s">
        <v>361</v>
      </c>
      <c r="F356" s="233" t="s">
        <v>362</v>
      </c>
      <c r="G356" s="234" t="s">
        <v>209</v>
      </c>
      <c r="H356" s="235">
        <v>15.263999999999999</v>
      </c>
      <c r="I356" s="236"/>
      <c r="J356" s="237">
        <f>ROUND(I356*H356,2)</f>
        <v>0</v>
      </c>
      <c r="K356" s="233" t="s">
        <v>135</v>
      </c>
      <c r="L356" s="44"/>
      <c r="M356" s="238" t="s">
        <v>1</v>
      </c>
      <c r="N356" s="239" t="s">
        <v>43</v>
      </c>
      <c r="O356" s="91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2" t="s">
        <v>136</v>
      </c>
      <c r="AT356" s="242" t="s">
        <v>131</v>
      </c>
      <c r="AU356" s="242" t="s">
        <v>87</v>
      </c>
      <c r="AY356" s="17" t="s">
        <v>129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7" t="s">
        <v>85</v>
      </c>
      <c r="BK356" s="243">
        <f>ROUND(I356*H356,2)</f>
        <v>0</v>
      </c>
      <c r="BL356" s="17" t="s">
        <v>136</v>
      </c>
      <c r="BM356" s="242" t="s">
        <v>363</v>
      </c>
    </row>
    <row r="357" s="2" customFormat="1">
      <c r="A357" s="38"/>
      <c r="B357" s="39"/>
      <c r="C357" s="40"/>
      <c r="D357" s="244" t="s">
        <v>138</v>
      </c>
      <c r="E357" s="40"/>
      <c r="F357" s="245" t="s">
        <v>364</v>
      </c>
      <c r="G357" s="40"/>
      <c r="H357" s="40"/>
      <c r="I357" s="140"/>
      <c r="J357" s="40"/>
      <c r="K357" s="40"/>
      <c r="L357" s="44"/>
      <c r="M357" s="246"/>
      <c r="N357" s="247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138</v>
      </c>
      <c r="AU357" s="17" t="s">
        <v>87</v>
      </c>
    </row>
    <row r="358" s="13" customFormat="1">
      <c r="A358" s="13"/>
      <c r="B358" s="248"/>
      <c r="C358" s="249"/>
      <c r="D358" s="244" t="s">
        <v>140</v>
      </c>
      <c r="E358" s="250" t="s">
        <v>1</v>
      </c>
      <c r="F358" s="251" t="s">
        <v>365</v>
      </c>
      <c r="G358" s="249"/>
      <c r="H358" s="250" t="s">
        <v>1</v>
      </c>
      <c r="I358" s="252"/>
      <c r="J358" s="249"/>
      <c r="K358" s="249"/>
      <c r="L358" s="253"/>
      <c r="M358" s="254"/>
      <c r="N358" s="255"/>
      <c r="O358" s="255"/>
      <c r="P358" s="255"/>
      <c r="Q358" s="255"/>
      <c r="R358" s="255"/>
      <c r="S358" s="255"/>
      <c r="T358" s="25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7" t="s">
        <v>140</v>
      </c>
      <c r="AU358" s="257" t="s">
        <v>87</v>
      </c>
      <c r="AV358" s="13" t="s">
        <v>85</v>
      </c>
      <c r="AW358" s="13" t="s">
        <v>35</v>
      </c>
      <c r="AX358" s="13" t="s">
        <v>78</v>
      </c>
      <c r="AY358" s="257" t="s">
        <v>129</v>
      </c>
    </row>
    <row r="359" s="14" customFormat="1">
      <c r="A359" s="14"/>
      <c r="B359" s="258"/>
      <c r="C359" s="259"/>
      <c r="D359" s="244" t="s">
        <v>140</v>
      </c>
      <c r="E359" s="260" t="s">
        <v>1</v>
      </c>
      <c r="F359" s="261" t="s">
        <v>366</v>
      </c>
      <c r="G359" s="259"/>
      <c r="H359" s="262">
        <v>9.7439999999999998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8" t="s">
        <v>140</v>
      </c>
      <c r="AU359" s="268" t="s">
        <v>87</v>
      </c>
      <c r="AV359" s="14" t="s">
        <v>87</v>
      </c>
      <c r="AW359" s="14" t="s">
        <v>35</v>
      </c>
      <c r="AX359" s="14" t="s">
        <v>78</v>
      </c>
      <c r="AY359" s="268" t="s">
        <v>129</v>
      </c>
    </row>
    <row r="360" s="14" customFormat="1">
      <c r="A360" s="14"/>
      <c r="B360" s="258"/>
      <c r="C360" s="259"/>
      <c r="D360" s="244" t="s">
        <v>140</v>
      </c>
      <c r="E360" s="260" t="s">
        <v>1</v>
      </c>
      <c r="F360" s="261" t="s">
        <v>367</v>
      </c>
      <c r="G360" s="259"/>
      <c r="H360" s="262">
        <v>5.5199999999999996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8" t="s">
        <v>140</v>
      </c>
      <c r="AU360" s="268" t="s">
        <v>87</v>
      </c>
      <c r="AV360" s="14" t="s">
        <v>87</v>
      </c>
      <c r="AW360" s="14" t="s">
        <v>35</v>
      </c>
      <c r="AX360" s="14" t="s">
        <v>78</v>
      </c>
      <c r="AY360" s="268" t="s">
        <v>129</v>
      </c>
    </row>
    <row r="361" s="15" customFormat="1">
      <c r="A361" s="15"/>
      <c r="B361" s="269"/>
      <c r="C361" s="270"/>
      <c r="D361" s="244" t="s">
        <v>140</v>
      </c>
      <c r="E361" s="271" t="s">
        <v>1</v>
      </c>
      <c r="F361" s="272" t="s">
        <v>143</v>
      </c>
      <c r="G361" s="270"/>
      <c r="H361" s="273">
        <v>15.263999999999999</v>
      </c>
      <c r="I361" s="274"/>
      <c r="J361" s="270"/>
      <c r="K361" s="270"/>
      <c r="L361" s="275"/>
      <c r="M361" s="276"/>
      <c r="N361" s="277"/>
      <c r="O361" s="277"/>
      <c r="P361" s="277"/>
      <c r="Q361" s="277"/>
      <c r="R361" s="277"/>
      <c r="S361" s="277"/>
      <c r="T361" s="27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9" t="s">
        <v>140</v>
      </c>
      <c r="AU361" s="279" t="s">
        <v>87</v>
      </c>
      <c r="AV361" s="15" t="s">
        <v>136</v>
      </c>
      <c r="AW361" s="15" t="s">
        <v>35</v>
      </c>
      <c r="AX361" s="15" t="s">
        <v>85</v>
      </c>
      <c r="AY361" s="279" t="s">
        <v>129</v>
      </c>
    </row>
    <row r="362" s="2" customFormat="1" ht="16.5" customHeight="1">
      <c r="A362" s="38"/>
      <c r="B362" s="39"/>
      <c r="C362" s="280" t="s">
        <v>368</v>
      </c>
      <c r="D362" s="280" t="s">
        <v>320</v>
      </c>
      <c r="E362" s="281" t="s">
        <v>369</v>
      </c>
      <c r="F362" s="282" t="s">
        <v>370</v>
      </c>
      <c r="G362" s="283" t="s">
        <v>323</v>
      </c>
      <c r="H362" s="284">
        <v>27.475000000000001</v>
      </c>
      <c r="I362" s="285"/>
      <c r="J362" s="286">
        <f>ROUND(I362*H362,2)</f>
        <v>0</v>
      </c>
      <c r="K362" s="282" t="s">
        <v>135</v>
      </c>
      <c r="L362" s="287"/>
      <c r="M362" s="288" t="s">
        <v>1</v>
      </c>
      <c r="N362" s="289" t="s">
        <v>43</v>
      </c>
      <c r="O362" s="91"/>
      <c r="P362" s="240">
        <f>O362*H362</f>
        <v>0</v>
      </c>
      <c r="Q362" s="240">
        <v>1</v>
      </c>
      <c r="R362" s="240">
        <f>Q362*H362</f>
        <v>27.475000000000001</v>
      </c>
      <c r="S362" s="240">
        <v>0</v>
      </c>
      <c r="T362" s="241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2" t="s">
        <v>175</v>
      </c>
      <c r="AT362" s="242" t="s">
        <v>320</v>
      </c>
      <c r="AU362" s="242" t="s">
        <v>87</v>
      </c>
      <c r="AY362" s="17" t="s">
        <v>129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7" t="s">
        <v>85</v>
      </c>
      <c r="BK362" s="243">
        <f>ROUND(I362*H362,2)</f>
        <v>0</v>
      </c>
      <c r="BL362" s="17" t="s">
        <v>136</v>
      </c>
      <c r="BM362" s="242" t="s">
        <v>371</v>
      </c>
    </row>
    <row r="363" s="2" customFormat="1">
      <c r="A363" s="38"/>
      <c r="B363" s="39"/>
      <c r="C363" s="40"/>
      <c r="D363" s="244" t="s">
        <v>138</v>
      </c>
      <c r="E363" s="40"/>
      <c r="F363" s="245" t="s">
        <v>370</v>
      </c>
      <c r="G363" s="40"/>
      <c r="H363" s="40"/>
      <c r="I363" s="140"/>
      <c r="J363" s="40"/>
      <c r="K363" s="40"/>
      <c r="L363" s="44"/>
      <c r="M363" s="246"/>
      <c r="N363" s="247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138</v>
      </c>
      <c r="AU363" s="17" t="s">
        <v>87</v>
      </c>
    </row>
    <row r="364" s="13" customFormat="1">
      <c r="A364" s="13"/>
      <c r="B364" s="248"/>
      <c r="C364" s="249"/>
      <c r="D364" s="244" t="s">
        <v>140</v>
      </c>
      <c r="E364" s="250" t="s">
        <v>1</v>
      </c>
      <c r="F364" s="251" t="s">
        <v>365</v>
      </c>
      <c r="G364" s="249"/>
      <c r="H364" s="250" t="s">
        <v>1</v>
      </c>
      <c r="I364" s="252"/>
      <c r="J364" s="249"/>
      <c r="K364" s="249"/>
      <c r="L364" s="253"/>
      <c r="M364" s="254"/>
      <c r="N364" s="255"/>
      <c r="O364" s="255"/>
      <c r="P364" s="255"/>
      <c r="Q364" s="255"/>
      <c r="R364" s="255"/>
      <c r="S364" s="255"/>
      <c r="T364" s="25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7" t="s">
        <v>140</v>
      </c>
      <c r="AU364" s="257" t="s">
        <v>87</v>
      </c>
      <c r="AV364" s="13" t="s">
        <v>85</v>
      </c>
      <c r="AW364" s="13" t="s">
        <v>35</v>
      </c>
      <c r="AX364" s="13" t="s">
        <v>78</v>
      </c>
      <c r="AY364" s="257" t="s">
        <v>129</v>
      </c>
    </row>
    <row r="365" s="14" customFormat="1">
      <c r="A365" s="14"/>
      <c r="B365" s="258"/>
      <c r="C365" s="259"/>
      <c r="D365" s="244" t="s">
        <v>140</v>
      </c>
      <c r="E365" s="260" t="s">
        <v>1</v>
      </c>
      <c r="F365" s="261" t="s">
        <v>372</v>
      </c>
      <c r="G365" s="259"/>
      <c r="H365" s="262">
        <v>17.539000000000001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8" t="s">
        <v>140</v>
      </c>
      <c r="AU365" s="268" t="s">
        <v>87</v>
      </c>
      <c r="AV365" s="14" t="s">
        <v>87</v>
      </c>
      <c r="AW365" s="14" t="s">
        <v>35</v>
      </c>
      <c r="AX365" s="14" t="s">
        <v>78</v>
      </c>
      <c r="AY365" s="268" t="s">
        <v>129</v>
      </c>
    </row>
    <row r="366" s="14" customFormat="1">
      <c r="A366" s="14"/>
      <c r="B366" s="258"/>
      <c r="C366" s="259"/>
      <c r="D366" s="244" t="s">
        <v>140</v>
      </c>
      <c r="E366" s="260" t="s">
        <v>1</v>
      </c>
      <c r="F366" s="261" t="s">
        <v>373</v>
      </c>
      <c r="G366" s="259"/>
      <c r="H366" s="262">
        <v>9.9359999999999999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8" t="s">
        <v>140</v>
      </c>
      <c r="AU366" s="268" t="s">
        <v>87</v>
      </c>
      <c r="AV366" s="14" t="s">
        <v>87</v>
      </c>
      <c r="AW366" s="14" t="s">
        <v>35</v>
      </c>
      <c r="AX366" s="14" t="s">
        <v>78</v>
      </c>
      <c r="AY366" s="268" t="s">
        <v>129</v>
      </c>
    </row>
    <row r="367" s="15" customFormat="1">
      <c r="A367" s="15"/>
      <c r="B367" s="269"/>
      <c r="C367" s="270"/>
      <c r="D367" s="244" t="s">
        <v>140</v>
      </c>
      <c r="E367" s="271" t="s">
        <v>1</v>
      </c>
      <c r="F367" s="272" t="s">
        <v>143</v>
      </c>
      <c r="G367" s="270"/>
      <c r="H367" s="273">
        <v>27.475000000000001</v>
      </c>
      <c r="I367" s="274"/>
      <c r="J367" s="270"/>
      <c r="K367" s="270"/>
      <c r="L367" s="275"/>
      <c r="M367" s="276"/>
      <c r="N367" s="277"/>
      <c r="O367" s="277"/>
      <c r="P367" s="277"/>
      <c r="Q367" s="277"/>
      <c r="R367" s="277"/>
      <c r="S367" s="277"/>
      <c r="T367" s="27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9" t="s">
        <v>140</v>
      </c>
      <c r="AU367" s="279" t="s">
        <v>87</v>
      </c>
      <c r="AV367" s="15" t="s">
        <v>136</v>
      </c>
      <c r="AW367" s="15" t="s">
        <v>35</v>
      </c>
      <c r="AX367" s="15" t="s">
        <v>85</v>
      </c>
      <c r="AY367" s="279" t="s">
        <v>129</v>
      </c>
    </row>
    <row r="368" s="2" customFormat="1" ht="16.5" customHeight="1">
      <c r="A368" s="38"/>
      <c r="B368" s="39"/>
      <c r="C368" s="231" t="s">
        <v>374</v>
      </c>
      <c r="D368" s="231" t="s">
        <v>131</v>
      </c>
      <c r="E368" s="232" t="s">
        <v>375</v>
      </c>
      <c r="F368" s="233" t="s">
        <v>376</v>
      </c>
      <c r="G368" s="234" t="s">
        <v>209</v>
      </c>
      <c r="H368" s="235">
        <v>2.544</v>
      </c>
      <c r="I368" s="236"/>
      <c r="J368" s="237">
        <f>ROUND(I368*H368,2)</f>
        <v>0</v>
      </c>
      <c r="K368" s="233" t="s">
        <v>135</v>
      </c>
      <c r="L368" s="44"/>
      <c r="M368" s="238" t="s">
        <v>1</v>
      </c>
      <c r="N368" s="239" t="s">
        <v>43</v>
      </c>
      <c r="O368" s="91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2" t="s">
        <v>136</v>
      </c>
      <c r="AT368" s="242" t="s">
        <v>131</v>
      </c>
      <c r="AU368" s="242" t="s">
        <v>87</v>
      </c>
      <c r="AY368" s="17" t="s">
        <v>129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7" t="s">
        <v>85</v>
      </c>
      <c r="BK368" s="243">
        <f>ROUND(I368*H368,2)</f>
        <v>0</v>
      </c>
      <c r="BL368" s="17" t="s">
        <v>136</v>
      </c>
      <c r="BM368" s="242" t="s">
        <v>377</v>
      </c>
    </row>
    <row r="369" s="2" customFormat="1">
      <c r="A369" s="38"/>
      <c r="B369" s="39"/>
      <c r="C369" s="40"/>
      <c r="D369" s="244" t="s">
        <v>138</v>
      </c>
      <c r="E369" s="40"/>
      <c r="F369" s="245" t="s">
        <v>378</v>
      </c>
      <c r="G369" s="40"/>
      <c r="H369" s="40"/>
      <c r="I369" s="140"/>
      <c r="J369" s="40"/>
      <c r="K369" s="40"/>
      <c r="L369" s="44"/>
      <c r="M369" s="246"/>
      <c r="N369" s="247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138</v>
      </c>
      <c r="AU369" s="17" t="s">
        <v>87</v>
      </c>
    </row>
    <row r="370" s="13" customFormat="1">
      <c r="A370" s="13"/>
      <c r="B370" s="248"/>
      <c r="C370" s="249"/>
      <c r="D370" s="244" t="s">
        <v>140</v>
      </c>
      <c r="E370" s="250" t="s">
        <v>1</v>
      </c>
      <c r="F370" s="251" t="s">
        <v>365</v>
      </c>
      <c r="G370" s="249"/>
      <c r="H370" s="250" t="s">
        <v>1</v>
      </c>
      <c r="I370" s="252"/>
      <c r="J370" s="249"/>
      <c r="K370" s="249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140</v>
      </c>
      <c r="AU370" s="257" t="s">
        <v>87</v>
      </c>
      <c r="AV370" s="13" t="s">
        <v>85</v>
      </c>
      <c r="AW370" s="13" t="s">
        <v>35</v>
      </c>
      <c r="AX370" s="13" t="s">
        <v>78</v>
      </c>
      <c r="AY370" s="257" t="s">
        <v>129</v>
      </c>
    </row>
    <row r="371" s="14" customFormat="1">
      <c r="A371" s="14"/>
      <c r="B371" s="258"/>
      <c r="C371" s="259"/>
      <c r="D371" s="244" t="s">
        <v>140</v>
      </c>
      <c r="E371" s="260" t="s">
        <v>1</v>
      </c>
      <c r="F371" s="261" t="s">
        <v>379</v>
      </c>
      <c r="G371" s="259"/>
      <c r="H371" s="262">
        <v>1.6240000000000001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8" t="s">
        <v>140</v>
      </c>
      <c r="AU371" s="268" t="s">
        <v>87</v>
      </c>
      <c r="AV371" s="14" t="s">
        <v>87</v>
      </c>
      <c r="AW371" s="14" t="s">
        <v>35</v>
      </c>
      <c r="AX371" s="14" t="s">
        <v>78</v>
      </c>
      <c r="AY371" s="268" t="s">
        <v>129</v>
      </c>
    </row>
    <row r="372" s="14" customFormat="1">
      <c r="A372" s="14"/>
      <c r="B372" s="258"/>
      <c r="C372" s="259"/>
      <c r="D372" s="244" t="s">
        <v>140</v>
      </c>
      <c r="E372" s="260" t="s">
        <v>1</v>
      </c>
      <c r="F372" s="261" t="s">
        <v>380</v>
      </c>
      <c r="G372" s="259"/>
      <c r="H372" s="262">
        <v>0.92000000000000004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8" t="s">
        <v>140</v>
      </c>
      <c r="AU372" s="268" t="s">
        <v>87</v>
      </c>
      <c r="AV372" s="14" t="s">
        <v>87</v>
      </c>
      <c r="AW372" s="14" t="s">
        <v>35</v>
      </c>
      <c r="AX372" s="14" t="s">
        <v>78</v>
      </c>
      <c r="AY372" s="268" t="s">
        <v>129</v>
      </c>
    </row>
    <row r="373" s="15" customFormat="1">
      <c r="A373" s="15"/>
      <c r="B373" s="269"/>
      <c r="C373" s="270"/>
      <c r="D373" s="244" t="s">
        <v>140</v>
      </c>
      <c r="E373" s="271" t="s">
        <v>1</v>
      </c>
      <c r="F373" s="272" t="s">
        <v>143</v>
      </c>
      <c r="G373" s="270"/>
      <c r="H373" s="273">
        <v>2.544</v>
      </c>
      <c r="I373" s="274"/>
      <c r="J373" s="270"/>
      <c r="K373" s="270"/>
      <c r="L373" s="275"/>
      <c r="M373" s="276"/>
      <c r="N373" s="277"/>
      <c r="O373" s="277"/>
      <c r="P373" s="277"/>
      <c r="Q373" s="277"/>
      <c r="R373" s="277"/>
      <c r="S373" s="277"/>
      <c r="T373" s="27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9" t="s">
        <v>140</v>
      </c>
      <c r="AU373" s="279" t="s">
        <v>87</v>
      </c>
      <c r="AV373" s="15" t="s">
        <v>136</v>
      </c>
      <c r="AW373" s="15" t="s">
        <v>35</v>
      </c>
      <c r="AX373" s="15" t="s">
        <v>85</v>
      </c>
      <c r="AY373" s="279" t="s">
        <v>129</v>
      </c>
    </row>
    <row r="374" s="2" customFormat="1" ht="16.5" customHeight="1">
      <c r="A374" s="38"/>
      <c r="B374" s="39"/>
      <c r="C374" s="280" t="s">
        <v>381</v>
      </c>
      <c r="D374" s="280" t="s">
        <v>320</v>
      </c>
      <c r="E374" s="281" t="s">
        <v>382</v>
      </c>
      <c r="F374" s="282" t="s">
        <v>383</v>
      </c>
      <c r="G374" s="283" t="s">
        <v>323</v>
      </c>
      <c r="H374" s="284">
        <v>4.5789999999999997</v>
      </c>
      <c r="I374" s="285"/>
      <c r="J374" s="286">
        <f>ROUND(I374*H374,2)</f>
        <v>0</v>
      </c>
      <c r="K374" s="282" t="s">
        <v>135</v>
      </c>
      <c r="L374" s="287"/>
      <c r="M374" s="288" t="s">
        <v>1</v>
      </c>
      <c r="N374" s="289" t="s">
        <v>43</v>
      </c>
      <c r="O374" s="91"/>
      <c r="P374" s="240">
        <f>O374*H374</f>
        <v>0</v>
      </c>
      <c r="Q374" s="240">
        <v>1</v>
      </c>
      <c r="R374" s="240">
        <f>Q374*H374</f>
        <v>4.5789999999999997</v>
      </c>
      <c r="S374" s="240">
        <v>0</v>
      </c>
      <c r="T374" s="241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2" t="s">
        <v>175</v>
      </c>
      <c r="AT374" s="242" t="s">
        <v>320</v>
      </c>
      <c r="AU374" s="242" t="s">
        <v>87</v>
      </c>
      <c r="AY374" s="17" t="s">
        <v>129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7" t="s">
        <v>85</v>
      </c>
      <c r="BK374" s="243">
        <f>ROUND(I374*H374,2)</f>
        <v>0</v>
      </c>
      <c r="BL374" s="17" t="s">
        <v>136</v>
      </c>
      <c r="BM374" s="242" t="s">
        <v>384</v>
      </c>
    </row>
    <row r="375" s="2" customFormat="1">
      <c r="A375" s="38"/>
      <c r="B375" s="39"/>
      <c r="C375" s="40"/>
      <c r="D375" s="244" t="s">
        <v>138</v>
      </c>
      <c r="E375" s="40"/>
      <c r="F375" s="245" t="s">
        <v>383</v>
      </c>
      <c r="G375" s="40"/>
      <c r="H375" s="40"/>
      <c r="I375" s="140"/>
      <c r="J375" s="40"/>
      <c r="K375" s="40"/>
      <c r="L375" s="44"/>
      <c r="M375" s="246"/>
      <c r="N375" s="247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138</v>
      </c>
      <c r="AU375" s="17" t="s">
        <v>87</v>
      </c>
    </row>
    <row r="376" s="13" customFormat="1">
      <c r="A376" s="13"/>
      <c r="B376" s="248"/>
      <c r="C376" s="249"/>
      <c r="D376" s="244" t="s">
        <v>140</v>
      </c>
      <c r="E376" s="250" t="s">
        <v>1</v>
      </c>
      <c r="F376" s="251" t="s">
        <v>365</v>
      </c>
      <c r="G376" s="249"/>
      <c r="H376" s="250" t="s">
        <v>1</v>
      </c>
      <c r="I376" s="252"/>
      <c r="J376" s="249"/>
      <c r="K376" s="249"/>
      <c r="L376" s="253"/>
      <c r="M376" s="254"/>
      <c r="N376" s="255"/>
      <c r="O376" s="255"/>
      <c r="P376" s="255"/>
      <c r="Q376" s="255"/>
      <c r="R376" s="255"/>
      <c r="S376" s="255"/>
      <c r="T376" s="25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7" t="s">
        <v>140</v>
      </c>
      <c r="AU376" s="257" t="s">
        <v>87</v>
      </c>
      <c r="AV376" s="13" t="s">
        <v>85</v>
      </c>
      <c r="AW376" s="13" t="s">
        <v>35</v>
      </c>
      <c r="AX376" s="13" t="s">
        <v>78</v>
      </c>
      <c r="AY376" s="257" t="s">
        <v>129</v>
      </c>
    </row>
    <row r="377" s="14" customFormat="1">
      <c r="A377" s="14"/>
      <c r="B377" s="258"/>
      <c r="C377" s="259"/>
      <c r="D377" s="244" t="s">
        <v>140</v>
      </c>
      <c r="E377" s="260" t="s">
        <v>1</v>
      </c>
      <c r="F377" s="261" t="s">
        <v>385</v>
      </c>
      <c r="G377" s="259"/>
      <c r="H377" s="262">
        <v>2.923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8" t="s">
        <v>140</v>
      </c>
      <c r="AU377" s="268" t="s">
        <v>87</v>
      </c>
      <c r="AV377" s="14" t="s">
        <v>87</v>
      </c>
      <c r="AW377" s="14" t="s">
        <v>35</v>
      </c>
      <c r="AX377" s="14" t="s">
        <v>78</v>
      </c>
      <c r="AY377" s="268" t="s">
        <v>129</v>
      </c>
    </row>
    <row r="378" s="14" customFormat="1">
      <c r="A378" s="14"/>
      <c r="B378" s="258"/>
      <c r="C378" s="259"/>
      <c r="D378" s="244" t="s">
        <v>140</v>
      </c>
      <c r="E378" s="260" t="s">
        <v>1</v>
      </c>
      <c r="F378" s="261" t="s">
        <v>386</v>
      </c>
      <c r="G378" s="259"/>
      <c r="H378" s="262">
        <v>1.6559999999999999</v>
      </c>
      <c r="I378" s="263"/>
      <c r="J378" s="259"/>
      <c r="K378" s="259"/>
      <c r="L378" s="264"/>
      <c r="M378" s="265"/>
      <c r="N378" s="266"/>
      <c r="O378" s="266"/>
      <c r="P378" s="266"/>
      <c r="Q378" s="266"/>
      <c r="R378" s="266"/>
      <c r="S378" s="266"/>
      <c r="T378" s="26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8" t="s">
        <v>140</v>
      </c>
      <c r="AU378" s="268" t="s">
        <v>87</v>
      </c>
      <c r="AV378" s="14" t="s">
        <v>87</v>
      </c>
      <c r="AW378" s="14" t="s">
        <v>35</v>
      </c>
      <c r="AX378" s="14" t="s">
        <v>78</v>
      </c>
      <c r="AY378" s="268" t="s">
        <v>129</v>
      </c>
    </row>
    <row r="379" s="15" customFormat="1">
      <c r="A379" s="15"/>
      <c r="B379" s="269"/>
      <c r="C379" s="270"/>
      <c r="D379" s="244" t="s">
        <v>140</v>
      </c>
      <c r="E379" s="271" t="s">
        <v>1</v>
      </c>
      <c r="F379" s="272" t="s">
        <v>143</v>
      </c>
      <c r="G379" s="270"/>
      <c r="H379" s="273">
        <v>4.5789999999999997</v>
      </c>
      <c r="I379" s="274"/>
      <c r="J379" s="270"/>
      <c r="K379" s="270"/>
      <c r="L379" s="275"/>
      <c r="M379" s="276"/>
      <c r="N379" s="277"/>
      <c r="O379" s="277"/>
      <c r="P379" s="277"/>
      <c r="Q379" s="277"/>
      <c r="R379" s="277"/>
      <c r="S379" s="277"/>
      <c r="T379" s="27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9" t="s">
        <v>140</v>
      </c>
      <c r="AU379" s="279" t="s">
        <v>87</v>
      </c>
      <c r="AV379" s="15" t="s">
        <v>136</v>
      </c>
      <c r="AW379" s="15" t="s">
        <v>35</v>
      </c>
      <c r="AX379" s="15" t="s">
        <v>85</v>
      </c>
      <c r="AY379" s="279" t="s">
        <v>129</v>
      </c>
    </row>
    <row r="380" s="2" customFormat="1" ht="16.5" customHeight="1">
      <c r="A380" s="38"/>
      <c r="B380" s="39"/>
      <c r="C380" s="231" t="s">
        <v>387</v>
      </c>
      <c r="D380" s="231" t="s">
        <v>131</v>
      </c>
      <c r="E380" s="232" t="s">
        <v>388</v>
      </c>
      <c r="F380" s="233" t="s">
        <v>389</v>
      </c>
      <c r="G380" s="234" t="s">
        <v>159</v>
      </c>
      <c r="H380" s="235">
        <v>2208.8000000000002</v>
      </c>
      <c r="I380" s="236"/>
      <c r="J380" s="237">
        <f>ROUND(I380*H380,2)</f>
        <v>0</v>
      </c>
      <c r="K380" s="233" t="s">
        <v>135</v>
      </c>
      <c r="L380" s="44"/>
      <c r="M380" s="238" t="s">
        <v>1</v>
      </c>
      <c r="N380" s="239" t="s">
        <v>43</v>
      </c>
      <c r="O380" s="91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2" t="s">
        <v>136</v>
      </c>
      <c r="AT380" s="242" t="s">
        <v>131</v>
      </c>
      <c r="AU380" s="242" t="s">
        <v>87</v>
      </c>
      <c r="AY380" s="17" t="s">
        <v>129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7" t="s">
        <v>85</v>
      </c>
      <c r="BK380" s="243">
        <f>ROUND(I380*H380,2)</f>
        <v>0</v>
      </c>
      <c r="BL380" s="17" t="s">
        <v>136</v>
      </c>
      <c r="BM380" s="242" t="s">
        <v>390</v>
      </c>
    </row>
    <row r="381" s="2" customFormat="1">
      <c r="A381" s="38"/>
      <c r="B381" s="39"/>
      <c r="C381" s="40"/>
      <c r="D381" s="244" t="s">
        <v>138</v>
      </c>
      <c r="E381" s="40"/>
      <c r="F381" s="245" t="s">
        <v>391</v>
      </c>
      <c r="G381" s="40"/>
      <c r="H381" s="40"/>
      <c r="I381" s="140"/>
      <c r="J381" s="40"/>
      <c r="K381" s="40"/>
      <c r="L381" s="44"/>
      <c r="M381" s="246"/>
      <c r="N381" s="247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138</v>
      </c>
      <c r="AU381" s="17" t="s">
        <v>87</v>
      </c>
    </row>
    <row r="382" s="13" customFormat="1">
      <c r="A382" s="13"/>
      <c r="B382" s="248"/>
      <c r="C382" s="249"/>
      <c r="D382" s="244" t="s">
        <v>140</v>
      </c>
      <c r="E382" s="250" t="s">
        <v>1</v>
      </c>
      <c r="F382" s="251" t="s">
        <v>392</v>
      </c>
      <c r="G382" s="249"/>
      <c r="H382" s="250" t="s">
        <v>1</v>
      </c>
      <c r="I382" s="252"/>
      <c r="J382" s="249"/>
      <c r="K382" s="249"/>
      <c r="L382" s="253"/>
      <c r="M382" s="254"/>
      <c r="N382" s="255"/>
      <c r="O382" s="255"/>
      <c r="P382" s="255"/>
      <c r="Q382" s="255"/>
      <c r="R382" s="255"/>
      <c r="S382" s="255"/>
      <c r="T382" s="25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7" t="s">
        <v>140</v>
      </c>
      <c r="AU382" s="257" t="s">
        <v>87</v>
      </c>
      <c r="AV382" s="13" t="s">
        <v>85</v>
      </c>
      <c r="AW382" s="13" t="s">
        <v>35</v>
      </c>
      <c r="AX382" s="13" t="s">
        <v>78</v>
      </c>
      <c r="AY382" s="257" t="s">
        <v>129</v>
      </c>
    </row>
    <row r="383" s="14" customFormat="1">
      <c r="A383" s="14"/>
      <c r="B383" s="258"/>
      <c r="C383" s="259"/>
      <c r="D383" s="244" t="s">
        <v>140</v>
      </c>
      <c r="E383" s="260" t="s">
        <v>1</v>
      </c>
      <c r="F383" s="261" t="s">
        <v>393</v>
      </c>
      <c r="G383" s="259"/>
      <c r="H383" s="262">
        <v>1458.2000000000001</v>
      </c>
      <c r="I383" s="263"/>
      <c r="J383" s="259"/>
      <c r="K383" s="259"/>
      <c r="L383" s="264"/>
      <c r="M383" s="265"/>
      <c r="N383" s="266"/>
      <c r="O383" s="266"/>
      <c r="P383" s="266"/>
      <c r="Q383" s="266"/>
      <c r="R383" s="266"/>
      <c r="S383" s="266"/>
      <c r="T383" s="26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8" t="s">
        <v>140</v>
      </c>
      <c r="AU383" s="268" t="s">
        <v>87</v>
      </c>
      <c r="AV383" s="14" t="s">
        <v>87</v>
      </c>
      <c r="AW383" s="14" t="s">
        <v>35</v>
      </c>
      <c r="AX383" s="14" t="s">
        <v>78</v>
      </c>
      <c r="AY383" s="268" t="s">
        <v>129</v>
      </c>
    </row>
    <row r="384" s="14" customFormat="1">
      <c r="A384" s="14"/>
      <c r="B384" s="258"/>
      <c r="C384" s="259"/>
      <c r="D384" s="244" t="s">
        <v>140</v>
      </c>
      <c r="E384" s="260" t="s">
        <v>1</v>
      </c>
      <c r="F384" s="261" t="s">
        <v>394</v>
      </c>
      <c r="G384" s="259"/>
      <c r="H384" s="262">
        <v>77.5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8" t="s">
        <v>140</v>
      </c>
      <c r="AU384" s="268" t="s">
        <v>87</v>
      </c>
      <c r="AV384" s="14" t="s">
        <v>87</v>
      </c>
      <c r="AW384" s="14" t="s">
        <v>35</v>
      </c>
      <c r="AX384" s="14" t="s">
        <v>78</v>
      </c>
      <c r="AY384" s="268" t="s">
        <v>129</v>
      </c>
    </row>
    <row r="385" s="14" customFormat="1">
      <c r="A385" s="14"/>
      <c r="B385" s="258"/>
      <c r="C385" s="259"/>
      <c r="D385" s="244" t="s">
        <v>140</v>
      </c>
      <c r="E385" s="260" t="s">
        <v>1</v>
      </c>
      <c r="F385" s="261" t="s">
        <v>395</v>
      </c>
      <c r="G385" s="259"/>
      <c r="H385" s="262">
        <v>595.10000000000002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140</v>
      </c>
      <c r="AU385" s="268" t="s">
        <v>87</v>
      </c>
      <c r="AV385" s="14" t="s">
        <v>87</v>
      </c>
      <c r="AW385" s="14" t="s">
        <v>35</v>
      </c>
      <c r="AX385" s="14" t="s">
        <v>78</v>
      </c>
      <c r="AY385" s="268" t="s">
        <v>129</v>
      </c>
    </row>
    <row r="386" s="14" customFormat="1">
      <c r="A386" s="14"/>
      <c r="B386" s="258"/>
      <c r="C386" s="259"/>
      <c r="D386" s="244" t="s">
        <v>140</v>
      </c>
      <c r="E386" s="260" t="s">
        <v>1</v>
      </c>
      <c r="F386" s="261" t="s">
        <v>396</v>
      </c>
      <c r="G386" s="259"/>
      <c r="H386" s="262">
        <v>78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8" t="s">
        <v>140</v>
      </c>
      <c r="AU386" s="268" t="s">
        <v>87</v>
      </c>
      <c r="AV386" s="14" t="s">
        <v>87</v>
      </c>
      <c r="AW386" s="14" t="s">
        <v>35</v>
      </c>
      <c r="AX386" s="14" t="s">
        <v>78</v>
      </c>
      <c r="AY386" s="268" t="s">
        <v>129</v>
      </c>
    </row>
    <row r="387" s="15" customFormat="1">
      <c r="A387" s="15"/>
      <c r="B387" s="269"/>
      <c r="C387" s="270"/>
      <c r="D387" s="244" t="s">
        <v>140</v>
      </c>
      <c r="E387" s="271" t="s">
        <v>1</v>
      </c>
      <c r="F387" s="272" t="s">
        <v>143</v>
      </c>
      <c r="G387" s="270"/>
      <c r="H387" s="273">
        <v>2208.8000000000002</v>
      </c>
      <c r="I387" s="274"/>
      <c r="J387" s="270"/>
      <c r="K387" s="270"/>
      <c r="L387" s="275"/>
      <c r="M387" s="276"/>
      <c r="N387" s="277"/>
      <c r="O387" s="277"/>
      <c r="P387" s="277"/>
      <c r="Q387" s="277"/>
      <c r="R387" s="277"/>
      <c r="S387" s="277"/>
      <c r="T387" s="278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9" t="s">
        <v>140</v>
      </c>
      <c r="AU387" s="279" t="s">
        <v>87</v>
      </c>
      <c r="AV387" s="15" t="s">
        <v>136</v>
      </c>
      <c r="AW387" s="15" t="s">
        <v>35</v>
      </c>
      <c r="AX387" s="15" t="s">
        <v>85</v>
      </c>
      <c r="AY387" s="279" t="s">
        <v>129</v>
      </c>
    </row>
    <row r="388" s="2" customFormat="1" ht="16.5" customHeight="1">
      <c r="A388" s="38"/>
      <c r="B388" s="39"/>
      <c r="C388" s="231" t="s">
        <v>397</v>
      </c>
      <c r="D388" s="231" t="s">
        <v>131</v>
      </c>
      <c r="E388" s="232" t="s">
        <v>398</v>
      </c>
      <c r="F388" s="233" t="s">
        <v>399</v>
      </c>
      <c r="G388" s="234" t="s">
        <v>134</v>
      </c>
      <c r="H388" s="235">
        <v>40</v>
      </c>
      <c r="I388" s="236"/>
      <c r="J388" s="237">
        <f>ROUND(I388*H388,2)</f>
        <v>0</v>
      </c>
      <c r="K388" s="233" t="s">
        <v>135</v>
      </c>
      <c r="L388" s="44"/>
      <c r="M388" s="238" t="s">
        <v>1</v>
      </c>
      <c r="N388" s="239" t="s">
        <v>43</v>
      </c>
      <c r="O388" s="91"/>
      <c r="P388" s="240">
        <f>O388*H388</f>
        <v>0</v>
      </c>
      <c r="Q388" s="240">
        <v>0</v>
      </c>
      <c r="R388" s="240">
        <f>Q388*H388</f>
        <v>0</v>
      </c>
      <c r="S388" s="240">
        <v>0</v>
      </c>
      <c r="T388" s="241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2" t="s">
        <v>136</v>
      </c>
      <c r="AT388" s="242" t="s">
        <v>131</v>
      </c>
      <c r="AU388" s="242" t="s">
        <v>87</v>
      </c>
      <c r="AY388" s="17" t="s">
        <v>129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7" t="s">
        <v>85</v>
      </c>
      <c r="BK388" s="243">
        <f>ROUND(I388*H388,2)</f>
        <v>0</v>
      </c>
      <c r="BL388" s="17" t="s">
        <v>136</v>
      </c>
      <c r="BM388" s="242" t="s">
        <v>400</v>
      </c>
    </row>
    <row r="389" s="2" customFormat="1">
      <c r="A389" s="38"/>
      <c r="B389" s="39"/>
      <c r="C389" s="40"/>
      <c r="D389" s="244" t="s">
        <v>138</v>
      </c>
      <c r="E389" s="40"/>
      <c r="F389" s="245" t="s">
        <v>401</v>
      </c>
      <c r="G389" s="40"/>
      <c r="H389" s="40"/>
      <c r="I389" s="140"/>
      <c r="J389" s="40"/>
      <c r="K389" s="40"/>
      <c r="L389" s="44"/>
      <c r="M389" s="246"/>
      <c r="N389" s="247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138</v>
      </c>
      <c r="AU389" s="17" t="s">
        <v>87</v>
      </c>
    </row>
    <row r="390" s="13" customFormat="1">
      <c r="A390" s="13"/>
      <c r="B390" s="248"/>
      <c r="C390" s="249"/>
      <c r="D390" s="244" t="s">
        <v>140</v>
      </c>
      <c r="E390" s="250" t="s">
        <v>1</v>
      </c>
      <c r="F390" s="251" t="s">
        <v>402</v>
      </c>
      <c r="G390" s="249"/>
      <c r="H390" s="250" t="s">
        <v>1</v>
      </c>
      <c r="I390" s="252"/>
      <c r="J390" s="249"/>
      <c r="K390" s="249"/>
      <c r="L390" s="253"/>
      <c r="M390" s="254"/>
      <c r="N390" s="255"/>
      <c r="O390" s="255"/>
      <c r="P390" s="255"/>
      <c r="Q390" s="255"/>
      <c r="R390" s="255"/>
      <c r="S390" s="255"/>
      <c r="T390" s="25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7" t="s">
        <v>140</v>
      </c>
      <c r="AU390" s="257" t="s">
        <v>87</v>
      </c>
      <c r="AV390" s="13" t="s">
        <v>85</v>
      </c>
      <c r="AW390" s="13" t="s">
        <v>35</v>
      </c>
      <c r="AX390" s="13" t="s">
        <v>78</v>
      </c>
      <c r="AY390" s="257" t="s">
        <v>129</v>
      </c>
    </row>
    <row r="391" s="14" customFormat="1">
      <c r="A391" s="14"/>
      <c r="B391" s="258"/>
      <c r="C391" s="259"/>
      <c r="D391" s="244" t="s">
        <v>140</v>
      </c>
      <c r="E391" s="260" t="s">
        <v>1</v>
      </c>
      <c r="F391" s="261" t="s">
        <v>381</v>
      </c>
      <c r="G391" s="259"/>
      <c r="H391" s="262">
        <v>40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8" t="s">
        <v>140</v>
      </c>
      <c r="AU391" s="268" t="s">
        <v>87</v>
      </c>
      <c r="AV391" s="14" t="s">
        <v>87</v>
      </c>
      <c r="AW391" s="14" t="s">
        <v>35</v>
      </c>
      <c r="AX391" s="14" t="s">
        <v>78</v>
      </c>
      <c r="AY391" s="268" t="s">
        <v>129</v>
      </c>
    </row>
    <row r="392" s="15" customFormat="1">
      <c r="A392" s="15"/>
      <c r="B392" s="269"/>
      <c r="C392" s="270"/>
      <c r="D392" s="244" t="s">
        <v>140</v>
      </c>
      <c r="E392" s="271" t="s">
        <v>1</v>
      </c>
      <c r="F392" s="272" t="s">
        <v>143</v>
      </c>
      <c r="G392" s="270"/>
      <c r="H392" s="273">
        <v>40</v>
      </c>
      <c r="I392" s="274"/>
      <c r="J392" s="270"/>
      <c r="K392" s="270"/>
      <c r="L392" s="275"/>
      <c r="M392" s="276"/>
      <c r="N392" s="277"/>
      <c r="O392" s="277"/>
      <c r="P392" s="277"/>
      <c r="Q392" s="277"/>
      <c r="R392" s="277"/>
      <c r="S392" s="277"/>
      <c r="T392" s="278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9" t="s">
        <v>140</v>
      </c>
      <c r="AU392" s="279" t="s">
        <v>87</v>
      </c>
      <c r="AV392" s="15" t="s">
        <v>136</v>
      </c>
      <c r="AW392" s="15" t="s">
        <v>35</v>
      </c>
      <c r="AX392" s="15" t="s">
        <v>85</v>
      </c>
      <c r="AY392" s="279" t="s">
        <v>129</v>
      </c>
    </row>
    <row r="393" s="2" customFormat="1" ht="16.5" customHeight="1">
      <c r="A393" s="38"/>
      <c r="B393" s="39"/>
      <c r="C393" s="280" t="s">
        <v>403</v>
      </c>
      <c r="D393" s="280" t="s">
        <v>320</v>
      </c>
      <c r="E393" s="281" t="s">
        <v>404</v>
      </c>
      <c r="F393" s="282" t="s">
        <v>405</v>
      </c>
      <c r="G393" s="283" t="s">
        <v>134</v>
      </c>
      <c r="H393" s="284">
        <v>40</v>
      </c>
      <c r="I393" s="285"/>
      <c r="J393" s="286">
        <f>ROUND(I393*H393,2)</f>
        <v>0</v>
      </c>
      <c r="K393" s="282" t="s">
        <v>1</v>
      </c>
      <c r="L393" s="287"/>
      <c r="M393" s="288" t="s">
        <v>1</v>
      </c>
      <c r="N393" s="289" t="s">
        <v>43</v>
      </c>
      <c r="O393" s="91"/>
      <c r="P393" s="240">
        <f>O393*H393</f>
        <v>0</v>
      </c>
      <c r="Q393" s="240">
        <v>0.027</v>
      </c>
      <c r="R393" s="240">
        <f>Q393*H393</f>
        <v>1.0800000000000001</v>
      </c>
      <c r="S393" s="240">
        <v>0</v>
      </c>
      <c r="T393" s="241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2" t="s">
        <v>175</v>
      </c>
      <c r="AT393" s="242" t="s">
        <v>320</v>
      </c>
      <c r="AU393" s="242" t="s">
        <v>87</v>
      </c>
      <c r="AY393" s="17" t="s">
        <v>129</v>
      </c>
      <c r="BE393" s="243">
        <f>IF(N393="základní",J393,0)</f>
        <v>0</v>
      </c>
      <c r="BF393" s="243">
        <f>IF(N393="snížená",J393,0)</f>
        <v>0</v>
      </c>
      <c r="BG393" s="243">
        <f>IF(N393="zákl. přenesená",J393,0)</f>
        <v>0</v>
      </c>
      <c r="BH393" s="243">
        <f>IF(N393="sníž. přenesená",J393,0)</f>
        <v>0</v>
      </c>
      <c r="BI393" s="243">
        <f>IF(N393="nulová",J393,0)</f>
        <v>0</v>
      </c>
      <c r="BJ393" s="17" t="s">
        <v>85</v>
      </c>
      <c r="BK393" s="243">
        <f>ROUND(I393*H393,2)</f>
        <v>0</v>
      </c>
      <c r="BL393" s="17" t="s">
        <v>136</v>
      </c>
      <c r="BM393" s="242" t="s">
        <v>406</v>
      </c>
    </row>
    <row r="394" s="2" customFormat="1">
      <c r="A394" s="38"/>
      <c r="B394" s="39"/>
      <c r="C394" s="40"/>
      <c r="D394" s="244" t="s">
        <v>138</v>
      </c>
      <c r="E394" s="40"/>
      <c r="F394" s="245" t="s">
        <v>405</v>
      </c>
      <c r="G394" s="40"/>
      <c r="H394" s="40"/>
      <c r="I394" s="140"/>
      <c r="J394" s="40"/>
      <c r="K394" s="40"/>
      <c r="L394" s="44"/>
      <c r="M394" s="246"/>
      <c r="N394" s="247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138</v>
      </c>
      <c r="AU394" s="17" t="s">
        <v>87</v>
      </c>
    </row>
    <row r="395" s="13" customFormat="1">
      <c r="A395" s="13"/>
      <c r="B395" s="248"/>
      <c r="C395" s="249"/>
      <c r="D395" s="244" t="s">
        <v>140</v>
      </c>
      <c r="E395" s="250" t="s">
        <v>1</v>
      </c>
      <c r="F395" s="251" t="s">
        <v>402</v>
      </c>
      <c r="G395" s="249"/>
      <c r="H395" s="250" t="s">
        <v>1</v>
      </c>
      <c r="I395" s="252"/>
      <c r="J395" s="249"/>
      <c r="K395" s="249"/>
      <c r="L395" s="253"/>
      <c r="M395" s="254"/>
      <c r="N395" s="255"/>
      <c r="O395" s="255"/>
      <c r="P395" s="255"/>
      <c r="Q395" s="255"/>
      <c r="R395" s="255"/>
      <c r="S395" s="255"/>
      <c r="T395" s="25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7" t="s">
        <v>140</v>
      </c>
      <c r="AU395" s="257" t="s">
        <v>87</v>
      </c>
      <c r="AV395" s="13" t="s">
        <v>85</v>
      </c>
      <c r="AW395" s="13" t="s">
        <v>35</v>
      </c>
      <c r="AX395" s="13" t="s">
        <v>78</v>
      </c>
      <c r="AY395" s="257" t="s">
        <v>129</v>
      </c>
    </row>
    <row r="396" s="14" customFormat="1">
      <c r="A396" s="14"/>
      <c r="B396" s="258"/>
      <c r="C396" s="259"/>
      <c r="D396" s="244" t="s">
        <v>140</v>
      </c>
      <c r="E396" s="260" t="s">
        <v>1</v>
      </c>
      <c r="F396" s="261" t="s">
        <v>381</v>
      </c>
      <c r="G396" s="259"/>
      <c r="H396" s="262">
        <v>40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8" t="s">
        <v>140</v>
      </c>
      <c r="AU396" s="268" t="s">
        <v>87</v>
      </c>
      <c r="AV396" s="14" t="s">
        <v>87</v>
      </c>
      <c r="AW396" s="14" t="s">
        <v>35</v>
      </c>
      <c r="AX396" s="14" t="s">
        <v>78</v>
      </c>
      <c r="AY396" s="268" t="s">
        <v>129</v>
      </c>
    </row>
    <row r="397" s="15" customFormat="1">
      <c r="A397" s="15"/>
      <c r="B397" s="269"/>
      <c r="C397" s="270"/>
      <c r="D397" s="244" t="s">
        <v>140</v>
      </c>
      <c r="E397" s="271" t="s">
        <v>1</v>
      </c>
      <c r="F397" s="272" t="s">
        <v>143</v>
      </c>
      <c r="G397" s="270"/>
      <c r="H397" s="273">
        <v>40</v>
      </c>
      <c r="I397" s="274"/>
      <c r="J397" s="270"/>
      <c r="K397" s="270"/>
      <c r="L397" s="275"/>
      <c r="M397" s="276"/>
      <c r="N397" s="277"/>
      <c r="O397" s="277"/>
      <c r="P397" s="277"/>
      <c r="Q397" s="277"/>
      <c r="R397" s="277"/>
      <c r="S397" s="277"/>
      <c r="T397" s="278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9" t="s">
        <v>140</v>
      </c>
      <c r="AU397" s="279" t="s">
        <v>87</v>
      </c>
      <c r="AV397" s="15" t="s">
        <v>136</v>
      </c>
      <c r="AW397" s="15" t="s">
        <v>35</v>
      </c>
      <c r="AX397" s="15" t="s">
        <v>85</v>
      </c>
      <c r="AY397" s="279" t="s">
        <v>129</v>
      </c>
    </row>
    <row r="398" s="12" customFormat="1" ht="22.8" customHeight="1">
      <c r="A398" s="12"/>
      <c r="B398" s="215"/>
      <c r="C398" s="216"/>
      <c r="D398" s="217" t="s">
        <v>77</v>
      </c>
      <c r="E398" s="229" t="s">
        <v>87</v>
      </c>
      <c r="F398" s="229" t="s">
        <v>407</v>
      </c>
      <c r="G398" s="216"/>
      <c r="H398" s="216"/>
      <c r="I398" s="219"/>
      <c r="J398" s="230">
        <f>BK398</f>
        <v>0</v>
      </c>
      <c r="K398" s="216"/>
      <c r="L398" s="221"/>
      <c r="M398" s="222"/>
      <c r="N398" s="223"/>
      <c r="O398" s="223"/>
      <c r="P398" s="224">
        <f>SUM(P399:P432)</f>
        <v>0</v>
      </c>
      <c r="Q398" s="223"/>
      <c r="R398" s="224">
        <f>SUM(R399:R432)</f>
        <v>12.719886459999998</v>
      </c>
      <c r="S398" s="223"/>
      <c r="T398" s="225">
        <f>SUM(T399:T432)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26" t="s">
        <v>85</v>
      </c>
      <c r="AT398" s="227" t="s">
        <v>77</v>
      </c>
      <c r="AU398" s="227" t="s">
        <v>85</v>
      </c>
      <c r="AY398" s="226" t="s">
        <v>129</v>
      </c>
      <c r="BK398" s="228">
        <f>SUM(BK399:BK432)</f>
        <v>0</v>
      </c>
    </row>
    <row r="399" s="2" customFormat="1" ht="21.75" customHeight="1">
      <c r="A399" s="38"/>
      <c r="B399" s="39"/>
      <c r="C399" s="231" t="s">
        <v>408</v>
      </c>
      <c r="D399" s="231" t="s">
        <v>131</v>
      </c>
      <c r="E399" s="232" t="s">
        <v>409</v>
      </c>
      <c r="F399" s="233" t="s">
        <v>410</v>
      </c>
      <c r="G399" s="234" t="s">
        <v>196</v>
      </c>
      <c r="H399" s="235">
        <v>17.640000000000001</v>
      </c>
      <c r="I399" s="236"/>
      <c r="J399" s="237">
        <f>ROUND(I399*H399,2)</f>
        <v>0</v>
      </c>
      <c r="K399" s="233" t="s">
        <v>135</v>
      </c>
      <c r="L399" s="44"/>
      <c r="M399" s="238" t="s">
        <v>1</v>
      </c>
      <c r="N399" s="239" t="s">
        <v>43</v>
      </c>
      <c r="O399" s="91"/>
      <c r="P399" s="240">
        <f>O399*H399</f>
        <v>0</v>
      </c>
      <c r="Q399" s="240">
        <v>0.20469000000000001</v>
      </c>
      <c r="R399" s="240">
        <f>Q399*H399</f>
        <v>3.6107316000000003</v>
      </c>
      <c r="S399" s="240">
        <v>0</v>
      </c>
      <c r="T399" s="241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2" t="s">
        <v>136</v>
      </c>
      <c r="AT399" s="242" t="s">
        <v>131</v>
      </c>
      <c r="AU399" s="242" t="s">
        <v>87</v>
      </c>
      <c r="AY399" s="17" t="s">
        <v>129</v>
      </c>
      <c r="BE399" s="243">
        <f>IF(N399="základní",J399,0)</f>
        <v>0</v>
      </c>
      <c r="BF399" s="243">
        <f>IF(N399="snížená",J399,0)</f>
        <v>0</v>
      </c>
      <c r="BG399" s="243">
        <f>IF(N399="zákl. přenesená",J399,0)</f>
        <v>0</v>
      </c>
      <c r="BH399" s="243">
        <f>IF(N399="sníž. přenesená",J399,0)</f>
        <v>0</v>
      </c>
      <c r="BI399" s="243">
        <f>IF(N399="nulová",J399,0)</f>
        <v>0</v>
      </c>
      <c r="BJ399" s="17" t="s">
        <v>85</v>
      </c>
      <c r="BK399" s="243">
        <f>ROUND(I399*H399,2)</f>
        <v>0</v>
      </c>
      <c r="BL399" s="17" t="s">
        <v>136</v>
      </c>
      <c r="BM399" s="242" t="s">
        <v>411</v>
      </c>
    </row>
    <row r="400" s="2" customFormat="1">
      <c r="A400" s="38"/>
      <c r="B400" s="39"/>
      <c r="C400" s="40"/>
      <c r="D400" s="244" t="s">
        <v>138</v>
      </c>
      <c r="E400" s="40"/>
      <c r="F400" s="245" t="s">
        <v>412</v>
      </c>
      <c r="G400" s="40"/>
      <c r="H400" s="40"/>
      <c r="I400" s="140"/>
      <c r="J400" s="40"/>
      <c r="K400" s="40"/>
      <c r="L400" s="44"/>
      <c r="M400" s="246"/>
      <c r="N400" s="247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138</v>
      </c>
      <c r="AU400" s="17" t="s">
        <v>87</v>
      </c>
    </row>
    <row r="401" s="13" customFormat="1">
      <c r="A401" s="13"/>
      <c r="B401" s="248"/>
      <c r="C401" s="249"/>
      <c r="D401" s="244" t="s">
        <v>140</v>
      </c>
      <c r="E401" s="250" t="s">
        <v>1</v>
      </c>
      <c r="F401" s="251" t="s">
        <v>413</v>
      </c>
      <c r="G401" s="249"/>
      <c r="H401" s="250" t="s">
        <v>1</v>
      </c>
      <c r="I401" s="252"/>
      <c r="J401" s="249"/>
      <c r="K401" s="249"/>
      <c r="L401" s="253"/>
      <c r="M401" s="254"/>
      <c r="N401" s="255"/>
      <c r="O401" s="255"/>
      <c r="P401" s="255"/>
      <c r="Q401" s="255"/>
      <c r="R401" s="255"/>
      <c r="S401" s="255"/>
      <c r="T401" s="25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7" t="s">
        <v>140</v>
      </c>
      <c r="AU401" s="257" t="s">
        <v>87</v>
      </c>
      <c r="AV401" s="13" t="s">
        <v>85</v>
      </c>
      <c r="AW401" s="13" t="s">
        <v>35</v>
      </c>
      <c r="AX401" s="13" t="s">
        <v>78</v>
      </c>
      <c r="AY401" s="257" t="s">
        <v>129</v>
      </c>
    </row>
    <row r="402" s="14" customFormat="1">
      <c r="A402" s="14"/>
      <c r="B402" s="258"/>
      <c r="C402" s="259"/>
      <c r="D402" s="244" t="s">
        <v>140</v>
      </c>
      <c r="E402" s="260" t="s">
        <v>1</v>
      </c>
      <c r="F402" s="261" t="s">
        <v>414</v>
      </c>
      <c r="G402" s="259"/>
      <c r="H402" s="262">
        <v>17.640000000000001</v>
      </c>
      <c r="I402" s="263"/>
      <c r="J402" s="259"/>
      <c r="K402" s="259"/>
      <c r="L402" s="264"/>
      <c r="M402" s="265"/>
      <c r="N402" s="266"/>
      <c r="O402" s="266"/>
      <c r="P402" s="266"/>
      <c r="Q402" s="266"/>
      <c r="R402" s="266"/>
      <c r="S402" s="266"/>
      <c r="T402" s="26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8" t="s">
        <v>140</v>
      </c>
      <c r="AU402" s="268" t="s">
        <v>87</v>
      </c>
      <c r="AV402" s="14" t="s">
        <v>87</v>
      </c>
      <c r="AW402" s="14" t="s">
        <v>35</v>
      </c>
      <c r="AX402" s="14" t="s">
        <v>78</v>
      </c>
      <c r="AY402" s="268" t="s">
        <v>129</v>
      </c>
    </row>
    <row r="403" s="15" customFormat="1">
      <c r="A403" s="15"/>
      <c r="B403" s="269"/>
      <c r="C403" s="270"/>
      <c r="D403" s="244" t="s">
        <v>140</v>
      </c>
      <c r="E403" s="271" t="s">
        <v>1</v>
      </c>
      <c r="F403" s="272" t="s">
        <v>143</v>
      </c>
      <c r="G403" s="270"/>
      <c r="H403" s="273">
        <v>17.640000000000001</v>
      </c>
      <c r="I403" s="274"/>
      <c r="J403" s="270"/>
      <c r="K403" s="270"/>
      <c r="L403" s="275"/>
      <c r="M403" s="276"/>
      <c r="N403" s="277"/>
      <c r="O403" s="277"/>
      <c r="P403" s="277"/>
      <c r="Q403" s="277"/>
      <c r="R403" s="277"/>
      <c r="S403" s="277"/>
      <c r="T403" s="278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9" t="s">
        <v>140</v>
      </c>
      <c r="AU403" s="279" t="s">
        <v>87</v>
      </c>
      <c r="AV403" s="15" t="s">
        <v>136</v>
      </c>
      <c r="AW403" s="15" t="s">
        <v>35</v>
      </c>
      <c r="AX403" s="15" t="s">
        <v>85</v>
      </c>
      <c r="AY403" s="279" t="s">
        <v>129</v>
      </c>
    </row>
    <row r="404" s="2" customFormat="1" ht="16.5" customHeight="1">
      <c r="A404" s="38"/>
      <c r="B404" s="39"/>
      <c r="C404" s="231" t="s">
        <v>333</v>
      </c>
      <c r="D404" s="231" t="s">
        <v>131</v>
      </c>
      <c r="E404" s="232" t="s">
        <v>415</v>
      </c>
      <c r="F404" s="233" t="s">
        <v>416</v>
      </c>
      <c r="G404" s="234" t="s">
        <v>209</v>
      </c>
      <c r="H404" s="235">
        <v>1.02</v>
      </c>
      <c r="I404" s="236"/>
      <c r="J404" s="237">
        <f>ROUND(I404*H404,2)</f>
        <v>0</v>
      </c>
      <c r="K404" s="233" t="s">
        <v>135</v>
      </c>
      <c r="L404" s="44"/>
      <c r="M404" s="238" t="s">
        <v>1</v>
      </c>
      <c r="N404" s="239" t="s">
        <v>43</v>
      </c>
      <c r="O404" s="91"/>
      <c r="P404" s="240">
        <f>O404*H404</f>
        <v>0</v>
      </c>
      <c r="Q404" s="240">
        <v>2.2563399999999998</v>
      </c>
      <c r="R404" s="240">
        <f>Q404*H404</f>
        <v>2.3014668</v>
      </c>
      <c r="S404" s="240">
        <v>0</v>
      </c>
      <c r="T404" s="241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2" t="s">
        <v>136</v>
      </c>
      <c r="AT404" s="242" t="s">
        <v>131</v>
      </c>
      <c r="AU404" s="242" t="s">
        <v>87</v>
      </c>
      <c r="AY404" s="17" t="s">
        <v>129</v>
      </c>
      <c r="BE404" s="243">
        <f>IF(N404="základní",J404,0)</f>
        <v>0</v>
      </c>
      <c r="BF404" s="243">
        <f>IF(N404="snížená",J404,0)</f>
        <v>0</v>
      </c>
      <c r="BG404" s="243">
        <f>IF(N404="zákl. přenesená",J404,0)</f>
        <v>0</v>
      </c>
      <c r="BH404" s="243">
        <f>IF(N404="sníž. přenesená",J404,0)</f>
        <v>0</v>
      </c>
      <c r="BI404" s="243">
        <f>IF(N404="nulová",J404,0)</f>
        <v>0</v>
      </c>
      <c r="BJ404" s="17" t="s">
        <v>85</v>
      </c>
      <c r="BK404" s="243">
        <f>ROUND(I404*H404,2)</f>
        <v>0</v>
      </c>
      <c r="BL404" s="17" t="s">
        <v>136</v>
      </c>
      <c r="BM404" s="242" t="s">
        <v>417</v>
      </c>
    </row>
    <row r="405" s="2" customFormat="1">
      <c r="A405" s="38"/>
      <c r="B405" s="39"/>
      <c r="C405" s="40"/>
      <c r="D405" s="244" t="s">
        <v>138</v>
      </c>
      <c r="E405" s="40"/>
      <c r="F405" s="245" t="s">
        <v>418</v>
      </c>
      <c r="G405" s="40"/>
      <c r="H405" s="40"/>
      <c r="I405" s="140"/>
      <c r="J405" s="40"/>
      <c r="K405" s="40"/>
      <c r="L405" s="44"/>
      <c r="M405" s="246"/>
      <c r="N405" s="247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138</v>
      </c>
      <c r="AU405" s="17" t="s">
        <v>87</v>
      </c>
    </row>
    <row r="406" s="13" customFormat="1">
      <c r="A406" s="13"/>
      <c r="B406" s="248"/>
      <c r="C406" s="249"/>
      <c r="D406" s="244" t="s">
        <v>140</v>
      </c>
      <c r="E406" s="250" t="s">
        <v>1</v>
      </c>
      <c r="F406" s="251" t="s">
        <v>419</v>
      </c>
      <c r="G406" s="249"/>
      <c r="H406" s="250" t="s">
        <v>1</v>
      </c>
      <c r="I406" s="252"/>
      <c r="J406" s="249"/>
      <c r="K406" s="249"/>
      <c r="L406" s="253"/>
      <c r="M406" s="254"/>
      <c r="N406" s="255"/>
      <c r="O406" s="255"/>
      <c r="P406" s="255"/>
      <c r="Q406" s="255"/>
      <c r="R406" s="255"/>
      <c r="S406" s="255"/>
      <c r="T406" s="25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7" t="s">
        <v>140</v>
      </c>
      <c r="AU406" s="257" t="s">
        <v>87</v>
      </c>
      <c r="AV406" s="13" t="s">
        <v>85</v>
      </c>
      <c r="AW406" s="13" t="s">
        <v>35</v>
      </c>
      <c r="AX406" s="13" t="s">
        <v>78</v>
      </c>
      <c r="AY406" s="257" t="s">
        <v>129</v>
      </c>
    </row>
    <row r="407" s="14" customFormat="1">
      <c r="A407" s="14"/>
      <c r="B407" s="258"/>
      <c r="C407" s="259"/>
      <c r="D407" s="244" t="s">
        <v>140</v>
      </c>
      <c r="E407" s="260" t="s">
        <v>1</v>
      </c>
      <c r="F407" s="261" t="s">
        <v>420</v>
      </c>
      <c r="G407" s="259"/>
      <c r="H407" s="262">
        <v>0.66000000000000003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8" t="s">
        <v>140</v>
      </c>
      <c r="AU407" s="268" t="s">
        <v>87</v>
      </c>
      <c r="AV407" s="14" t="s">
        <v>87</v>
      </c>
      <c r="AW407" s="14" t="s">
        <v>35</v>
      </c>
      <c r="AX407" s="14" t="s">
        <v>78</v>
      </c>
      <c r="AY407" s="268" t="s">
        <v>129</v>
      </c>
    </row>
    <row r="408" s="14" customFormat="1">
      <c r="A408" s="14"/>
      <c r="B408" s="258"/>
      <c r="C408" s="259"/>
      <c r="D408" s="244" t="s">
        <v>140</v>
      </c>
      <c r="E408" s="260" t="s">
        <v>1</v>
      </c>
      <c r="F408" s="261" t="s">
        <v>421</v>
      </c>
      <c r="G408" s="259"/>
      <c r="H408" s="262">
        <v>0.35999999999999999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8" t="s">
        <v>140</v>
      </c>
      <c r="AU408" s="268" t="s">
        <v>87</v>
      </c>
      <c r="AV408" s="14" t="s">
        <v>87</v>
      </c>
      <c r="AW408" s="14" t="s">
        <v>35</v>
      </c>
      <c r="AX408" s="14" t="s">
        <v>78</v>
      </c>
      <c r="AY408" s="268" t="s">
        <v>129</v>
      </c>
    </row>
    <row r="409" s="15" customFormat="1">
      <c r="A409" s="15"/>
      <c r="B409" s="269"/>
      <c r="C409" s="270"/>
      <c r="D409" s="244" t="s">
        <v>140</v>
      </c>
      <c r="E409" s="271" t="s">
        <v>1</v>
      </c>
      <c r="F409" s="272" t="s">
        <v>143</v>
      </c>
      <c r="G409" s="270"/>
      <c r="H409" s="273">
        <v>1.02</v>
      </c>
      <c r="I409" s="274"/>
      <c r="J409" s="270"/>
      <c r="K409" s="270"/>
      <c r="L409" s="275"/>
      <c r="M409" s="276"/>
      <c r="N409" s="277"/>
      <c r="O409" s="277"/>
      <c r="P409" s="277"/>
      <c r="Q409" s="277"/>
      <c r="R409" s="277"/>
      <c r="S409" s="277"/>
      <c r="T409" s="278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9" t="s">
        <v>140</v>
      </c>
      <c r="AU409" s="279" t="s">
        <v>87</v>
      </c>
      <c r="AV409" s="15" t="s">
        <v>136</v>
      </c>
      <c r="AW409" s="15" t="s">
        <v>35</v>
      </c>
      <c r="AX409" s="15" t="s">
        <v>85</v>
      </c>
      <c r="AY409" s="279" t="s">
        <v>129</v>
      </c>
    </row>
    <row r="410" s="2" customFormat="1" ht="16.5" customHeight="1">
      <c r="A410" s="38"/>
      <c r="B410" s="39"/>
      <c r="C410" s="231" t="s">
        <v>422</v>
      </c>
      <c r="D410" s="231" t="s">
        <v>131</v>
      </c>
      <c r="E410" s="232" t="s">
        <v>423</v>
      </c>
      <c r="F410" s="233" t="s">
        <v>424</v>
      </c>
      <c r="G410" s="234" t="s">
        <v>323</v>
      </c>
      <c r="H410" s="235">
        <v>0.039</v>
      </c>
      <c r="I410" s="236"/>
      <c r="J410" s="237">
        <f>ROUND(I410*H410,2)</f>
        <v>0</v>
      </c>
      <c r="K410" s="233" t="s">
        <v>135</v>
      </c>
      <c r="L410" s="44"/>
      <c r="M410" s="238" t="s">
        <v>1</v>
      </c>
      <c r="N410" s="239" t="s">
        <v>43</v>
      </c>
      <c r="O410" s="91"/>
      <c r="P410" s="240">
        <f>O410*H410</f>
        <v>0</v>
      </c>
      <c r="Q410" s="240">
        <v>1.06277</v>
      </c>
      <c r="R410" s="240">
        <f>Q410*H410</f>
        <v>0.041448029999999997</v>
      </c>
      <c r="S410" s="240">
        <v>0</v>
      </c>
      <c r="T410" s="241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2" t="s">
        <v>136</v>
      </c>
      <c r="AT410" s="242" t="s">
        <v>131</v>
      </c>
      <c r="AU410" s="242" t="s">
        <v>87</v>
      </c>
      <c r="AY410" s="17" t="s">
        <v>129</v>
      </c>
      <c r="BE410" s="243">
        <f>IF(N410="základní",J410,0)</f>
        <v>0</v>
      </c>
      <c r="BF410" s="243">
        <f>IF(N410="snížená",J410,0)</f>
        <v>0</v>
      </c>
      <c r="BG410" s="243">
        <f>IF(N410="zákl. přenesená",J410,0)</f>
        <v>0</v>
      </c>
      <c r="BH410" s="243">
        <f>IF(N410="sníž. přenesená",J410,0)</f>
        <v>0</v>
      </c>
      <c r="BI410" s="243">
        <f>IF(N410="nulová",J410,0)</f>
        <v>0</v>
      </c>
      <c r="BJ410" s="17" t="s">
        <v>85</v>
      </c>
      <c r="BK410" s="243">
        <f>ROUND(I410*H410,2)</f>
        <v>0</v>
      </c>
      <c r="BL410" s="17" t="s">
        <v>136</v>
      </c>
      <c r="BM410" s="242" t="s">
        <v>425</v>
      </c>
    </row>
    <row r="411" s="2" customFormat="1">
      <c r="A411" s="38"/>
      <c r="B411" s="39"/>
      <c r="C411" s="40"/>
      <c r="D411" s="244" t="s">
        <v>138</v>
      </c>
      <c r="E411" s="40"/>
      <c r="F411" s="245" t="s">
        <v>426</v>
      </c>
      <c r="G411" s="40"/>
      <c r="H411" s="40"/>
      <c r="I411" s="140"/>
      <c r="J411" s="40"/>
      <c r="K411" s="40"/>
      <c r="L411" s="44"/>
      <c r="M411" s="246"/>
      <c r="N411" s="247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138</v>
      </c>
      <c r="AU411" s="17" t="s">
        <v>87</v>
      </c>
    </row>
    <row r="412" s="13" customFormat="1">
      <c r="A412" s="13"/>
      <c r="B412" s="248"/>
      <c r="C412" s="249"/>
      <c r="D412" s="244" t="s">
        <v>140</v>
      </c>
      <c r="E412" s="250" t="s">
        <v>1</v>
      </c>
      <c r="F412" s="251" t="s">
        <v>419</v>
      </c>
      <c r="G412" s="249"/>
      <c r="H412" s="250" t="s">
        <v>1</v>
      </c>
      <c r="I412" s="252"/>
      <c r="J412" s="249"/>
      <c r="K412" s="249"/>
      <c r="L412" s="253"/>
      <c r="M412" s="254"/>
      <c r="N412" s="255"/>
      <c r="O412" s="255"/>
      <c r="P412" s="255"/>
      <c r="Q412" s="255"/>
      <c r="R412" s="255"/>
      <c r="S412" s="255"/>
      <c r="T412" s="25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7" t="s">
        <v>140</v>
      </c>
      <c r="AU412" s="257" t="s">
        <v>87</v>
      </c>
      <c r="AV412" s="13" t="s">
        <v>85</v>
      </c>
      <c r="AW412" s="13" t="s">
        <v>35</v>
      </c>
      <c r="AX412" s="13" t="s">
        <v>78</v>
      </c>
      <c r="AY412" s="257" t="s">
        <v>129</v>
      </c>
    </row>
    <row r="413" s="14" customFormat="1">
      <c r="A413" s="14"/>
      <c r="B413" s="258"/>
      <c r="C413" s="259"/>
      <c r="D413" s="244" t="s">
        <v>140</v>
      </c>
      <c r="E413" s="260" t="s">
        <v>1</v>
      </c>
      <c r="F413" s="261" t="s">
        <v>427</v>
      </c>
      <c r="G413" s="259"/>
      <c r="H413" s="262">
        <v>0.039</v>
      </c>
      <c r="I413" s="263"/>
      <c r="J413" s="259"/>
      <c r="K413" s="259"/>
      <c r="L413" s="264"/>
      <c r="M413" s="265"/>
      <c r="N413" s="266"/>
      <c r="O413" s="266"/>
      <c r="P413" s="266"/>
      <c r="Q413" s="266"/>
      <c r="R413" s="266"/>
      <c r="S413" s="266"/>
      <c r="T413" s="26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8" t="s">
        <v>140</v>
      </c>
      <c r="AU413" s="268" t="s">
        <v>87</v>
      </c>
      <c r="AV413" s="14" t="s">
        <v>87</v>
      </c>
      <c r="AW413" s="14" t="s">
        <v>35</v>
      </c>
      <c r="AX413" s="14" t="s">
        <v>78</v>
      </c>
      <c r="AY413" s="268" t="s">
        <v>129</v>
      </c>
    </row>
    <row r="414" s="15" customFormat="1">
      <c r="A414" s="15"/>
      <c r="B414" s="269"/>
      <c r="C414" s="270"/>
      <c r="D414" s="244" t="s">
        <v>140</v>
      </c>
      <c r="E414" s="271" t="s">
        <v>1</v>
      </c>
      <c r="F414" s="272" t="s">
        <v>143</v>
      </c>
      <c r="G414" s="270"/>
      <c r="H414" s="273">
        <v>0.039</v>
      </c>
      <c r="I414" s="274"/>
      <c r="J414" s="270"/>
      <c r="K414" s="270"/>
      <c r="L414" s="275"/>
      <c r="M414" s="276"/>
      <c r="N414" s="277"/>
      <c r="O414" s="277"/>
      <c r="P414" s="277"/>
      <c r="Q414" s="277"/>
      <c r="R414" s="277"/>
      <c r="S414" s="277"/>
      <c r="T414" s="27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9" t="s">
        <v>140</v>
      </c>
      <c r="AU414" s="279" t="s">
        <v>87</v>
      </c>
      <c r="AV414" s="15" t="s">
        <v>136</v>
      </c>
      <c r="AW414" s="15" t="s">
        <v>35</v>
      </c>
      <c r="AX414" s="15" t="s">
        <v>85</v>
      </c>
      <c r="AY414" s="279" t="s">
        <v>129</v>
      </c>
    </row>
    <row r="415" s="2" customFormat="1" ht="16.5" customHeight="1">
      <c r="A415" s="38"/>
      <c r="B415" s="39"/>
      <c r="C415" s="231" t="s">
        <v>428</v>
      </c>
      <c r="D415" s="231" t="s">
        <v>131</v>
      </c>
      <c r="E415" s="232" t="s">
        <v>429</v>
      </c>
      <c r="F415" s="233" t="s">
        <v>430</v>
      </c>
      <c r="G415" s="234" t="s">
        <v>209</v>
      </c>
      <c r="H415" s="235">
        <v>0.97499999999999998</v>
      </c>
      <c r="I415" s="236"/>
      <c r="J415" s="237">
        <f>ROUND(I415*H415,2)</f>
        <v>0</v>
      </c>
      <c r="K415" s="233" t="s">
        <v>135</v>
      </c>
      <c r="L415" s="44"/>
      <c r="M415" s="238" t="s">
        <v>1</v>
      </c>
      <c r="N415" s="239" t="s">
        <v>43</v>
      </c>
      <c r="O415" s="91"/>
      <c r="P415" s="240">
        <f>O415*H415</f>
        <v>0</v>
      </c>
      <c r="Q415" s="240">
        <v>2.2563399999999998</v>
      </c>
      <c r="R415" s="240">
        <f>Q415*H415</f>
        <v>2.1999314999999999</v>
      </c>
      <c r="S415" s="240">
        <v>0</v>
      </c>
      <c r="T415" s="241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2" t="s">
        <v>136</v>
      </c>
      <c r="AT415" s="242" t="s">
        <v>131</v>
      </c>
      <c r="AU415" s="242" t="s">
        <v>87</v>
      </c>
      <c r="AY415" s="17" t="s">
        <v>129</v>
      </c>
      <c r="BE415" s="243">
        <f>IF(N415="základní",J415,0)</f>
        <v>0</v>
      </c>
      <c r="BF415" s="243">
        <f>IF(N415="snížená",J415,0)</f>
        <v>0</v>
      </c>
      <c r="BG415" s="243">
        <f>IF(N415="zákl. přenesená",J415,0)</f>
        <v>0</v>
      </c>
      <c r="BH415" s="243">
        <f>IF(N415="sníž. přenesená",J415,0)</f>
        <v>0</v>
      </c>
      <c r="BI415" s="243">
        <f>IF(N415="nulová",J415,0)</f>
        <v>0</v>
      </c>
      <c r="BJ415" s="17" t="s">
        <v>85</v>
      </c>
      <c r="BK415" s="243">
        <f>ROUND(I415*H415,2)</f>
        <v>0</v>
      </c>
      <c r="BL415" s="17" t="s">
        <v>136</v>
      </c>
      <c r="BM415" s="242" t="s">
        <v>431</v>
      </c>
    </row>
    <row r="416" s="2" customFormat="1">
      <c r="A416" s="38"/>
      <c r="B416" s="39"/>
      <c r="C416" s="40"/>
      <c r="D416" s="244" t="s">
        <v>138</v>
      </c>
      <c r="E416" s="40"/>
      <c r="F416" s="245" t="s">
        <v>432</v>
      </c>
      <c r="G416" s="40"/>
      <c r="H416" s="40"/>
      <c r="I416" s="140"/>
      <c r="J416" s="40"/>
      <c r="K416" s="40"/>
      <c r="L416" s="44"/>
      <c r="M416" s="246"/>
      <c r="N416" s="247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138</v>
      </c>
      <c r="AU416" s="17" t="s">
        <v>87</v>
      </c>
    </row>
    <row r="417" s="13" customFormat="1">
      <c r="A417" s="13"/>
      <c r="B417" s="248"/>
      <c r="C417" s="249"/>
      <c r="D417" s="244" t="s">
        <v>140</v>
      </c>
      <c r="E417" s="250" t="s">
        <v>1</v>
      </c>
      <c r="F417" s="251" t="s">
        <v>433</v>
      </c>
      <c r="G417" s="249"/>
      <c r="H417" s="250" t="s">
        <v>1</v>
      </c>
      <c r="I417" s="252"/>
      <c r="J417" s="249"/>
      <c r="K417" s="249"/>
      <c r="L417" s="253"/>
      <c r="M417" s="254"/>
      <c r="N417" s="255"/>
      <c r="O417" s="255"/>
      <c r="P417" s="255"/>
      <c r="Q417" s="255"/>
      <c r="R417" s="255"/>
      <c r="S417" s="255"/>
      <c r="T417" s="25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7" t="s">
        <v>140</v>
      </c>
      <c r="AU417" s="257" t="s">
        <v>87</v>
      </c>
      <c r="AV417" s="13" t="s">
        <v>85</v>
      </c>
      <c r="AW417" s="13" t="s">
        <v>35</v>
      </c>
      <c r="AX417" s="13" t="s">
        <v>78</v>
      </c>
      <c r="AY417" s="257" t="s">
        <v>129</v>
      </c>
    </row>
    <row r="418" s="14" customFormat="1">
      <c r="A418" s="14"/>
      <c r="B418" s="258"/>
      <c r="C418" s="259"/>
      <c r="D418" s="244" t="s">
        <v>140</v>
      </c>
      <c r="E418" s="260" t="s">
        <v>1</v>
      </c>
      <c r="F418" s="261" t="s">
        <v>434</v>
      </c>
      <c r="G418" s="259"/>
      <c r="H418" s="262">
        <v>0.089999999999999997</v>
      </c>
      <c r="I418" s="263"/>
      <c r="J418" s="259"/>
      <c r="K418" s="259"/>
      <c r="L418" s="264"/>
      <c r="M418" s="265"/>
      <c r="N418" s="266"/>
      <c r="O418" s="266"/>
      <c r="P418" s="266"/>
      <c r="Q418" s="266"/>
      <c r="R418" s="266"/>
      <c r="S418" s="266"/>
      <c r="T418" s="26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8" t="s">
        <v>140</v>
      </c>
      <c r="AU418" s="268" t="s">
        <v>87</v>
      </c>
      <c r="AV418" s="14" t="s">
        <v>87</v>
      </c>
      <c r="AW418" s="14" t="s">
        <v>35</v>
      </c>
      <c r="AX418" s="14" t="s">
        <v>78</v>
      </c>
      <c r="AY418" s="268" t="s">
        <v>129</v>
      </c>
    </row>
    <row r="419" s="14" customFormat="1">
      <c r="A419" s="14"/>
      <c r="B419" s="258"/>
      <c r="C419" s="259"/>
      <c r="D419" s="244" t="s">
        <v>140</v>
      </c>
      <c r="E419" s="260" t="s">
        <v>1</v>
      </c>
      <c r="F419" s="261" t="s">
        <v>435</v>
      </c>
      <c r="G419" s="259"/>
      <c r="H419" s="262">
        <v>0.13500000000000001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8" t="s">
        <v>140</v>
      </c>
      <c r="AU419" s="268" t="s">
        <v>87</v>
      </c>
      <c r="AV419" s="14" t="s">
        <v>87</v>
      </c>
      <c r="AW419" s="14" t="s">
        <v>35</v>
      </c>
      <c r="AX419" s="14" t="s">
        <v>78</v>
      </c>
      <c r="AY419" s="268" t="s">
        <v>129</v>
      </c>
    </row>
    <row r="420" s="14" customFormat="1">
      <c r="A420" s="14"/>
      <c r="B420" s="258"/>
      <c r="C420" s="259"/>
      <c r="D420" s="244" t="s">
        <v>140</v>
      </c>
      <c r="E420" s="260" t="s">
        <v>1</v>
      </c>
      <c r="F420" s="261" t="s">
        <v>222</v>
      </c>
      <c r="G420" s="259"/>
      <c r="H420" s="262">
        <v>0.75</v>
      </c>
      <c r="I420" s="263"/>
      <c r="J420" s="259"/>
      <c r="K420" s="259"/>
      <c r="L420" s="264"/>
      <c r="M420" s="265"/>
      <c r="N420" s="266"/>
      <c r="O420" s="266"/>
      <c r="P420" s="266"/>
      <c r="Q420" s="266"/>
      <c r="R420" s="266"/>
      <c r="S420" s="266"/>
      <c r="T420" s="26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8" t="s">
        <v>140</v>
      </c>
      <c r="AU420" s="268" t="s">
        <v>87</v>
      </c>
      <c r="AV420" s="14" t="s">
        <v>87</v>
      </c>
      <c r="AW420" s="14" t="s">
        <v>35</v>
      </c>
      <c r="AX420" s="14" t="s">
        <v>78</v>
      </c>
      <c r="AY420" s="268" t="s">
        <v>129</v>
      </c>
    </row>
    <row r="421" s="15" customFormat="1">
      <c r="A421" s="15"/>
      <c r="B421" s="269"/>
      <c r="C421" s="270"/>
      <c r="D421" s="244" t="s">
        <v>140</v>
      </c>
      <c r="E421" s="271" t="s">
        <v>1</v>
      </c>
      <c r="F421" s="272" t="s">
        <v>143</v>
      </c>
      <c r="G421" s="270"/>
      <c r="H421" s="273">
        <v>0.97499999999999998</v>
      </c>
      <c r="I421" s="274"/>
      <c r="J421" s="270"/>
      <c r="K421" s="270"/>
      <c r="L421" s="275"/>
      <c r="M421" s="276"/>
      <c r="N421" s="277"/>
      <c r="O421" s="277"/>
      <c r="P421" s="277"/>
      <c r="Q421" s="277"/>
      <c r="R421" s="277"/>
      <c r="S421" s="277"/>
      <c r="T421" s="278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9" t="s">
        <v>140</v>
      </c>
      <c r="AU421" s="279" t="s">
        <v>87</v>
      </c>
      <c r="AV421" s="15" t="s">
        <v>136</v>
      </c>
      <c r="AW421" s="15" t="s">
        <v>35</v>
      </c>
      <c r="AX421" s="15" t="s">
        <v>85</v>
      </c>
      <c r="AY421" s="279" t="s">
        <v>129</v>
      </c>
    </row>
    <row r="422" s="2" customFormat="1" ht="16.5" customHeight="1">
      <c r="A422" s="38"/>
      <c r="B422" s="39"/>
      <c r="C422" s="231" t="s">
        <v>436</v>
      </c>
      <c r="D422" s="231" t="s">
        <v>131</v>
      </c>
      <c r="E422" s="232" t="s">
        <v>437</v>
      </c>
      <c r="F422" s="233" t="s">
        <v>438</v>
      </c>
      <c r="G422" s="234" t="s">
        <v>209</v>
      </c>
      <c r="H422" s="235">
        <v>1.825</v>
      </c>
      <c r="I422" s="236"/>
      <c r="J422" s="237">
        <f>ROUND(I422*H422,2)</f>
        <v>0</v>
      </c>
      <c r="K422" s="233" t="s">
        <v>135</v>
      </c>
      <c r="L422" s="44"/>
      <c r="M422" s="238" t="s">
        <v>1</v>
      </c>
      <c r="N422" s="239" t="s">
        <v>43</v>
      </c>
      <c r="O422" s="91"/>
      <c r="P422" s="240">
        <f>O422*H422</f>
        <v>0</v>
      </c>
      <c r="Q422" s="240">
        <v>2.45329</v>
      </c>
      <c r="R422" s="240">
        <f>Q422*H422</f>
        <v>4.4772542499999997</v>
      </c>
      <c r="S422" s="240">
        <v>0</v>
      </c>
      <c r="T422" s="241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2" t="s">
        <v>136</v>
      </c>
      <c r="AT422" s="242" t="s">
        <v>131</v>
      </c>
      <c r="AU422" s="242" t="s">
        <v>87</v>
      </c>
      <c r="AY422" s="17" t="s">
        <v>129</v>
      </c>
      <c r="BE422" s="243">
        <f>IF(N422="základní",J422,0)</f>
        <v>0</v>
      </c>
      <c r="BF422" s="243">
        <f>IF(N422="snížená",J422,0)</f>
        <v>0</v>
      </c>
      <c r="BG422" s="243">
        <f>IF(N422="zákl. přenesená",J422,0)</f>
        <v>0</v>
      </c>
      <c r="BH422" s="243">
        <f>IF(N422="sníž. přenesená",J422,0)</f>
        <v>0</v>
      </c>
      <c r="BI422" s="243">
        <f>IF(N422="nulová",J422,0)</f>
        <v>0</v>
      </c>
      <c r="BJ422" s="17" t="s">
        <v>85</v>
      </c>
      <c r="BK422" s="243">
        <f>ROUND(I422*H422,2)</f>
        <v>0</v>
      </c>
      <c r="BL422" s="17" t="s">
        <v>136</v>
      </c>
      <c r="BM422" s="242" t="s">
        <v>439</v>
      </c>
    </row>
    <row r="423" s="2" customFormat="1">
      <c r="A423" s="38"/>
      <c r="B423" s="39"/>
      <c r="C423" s="40"/>
      <c r="D423" s="244" t="s">
        <v>138</v>
      </c>
      <c r="E423" s="40"/>
      <c r="F423" s="245" t="s">
        <v>440</v>
      </c>
      <c r="G423" s="40"/>
      <c r="H423" s="40"/>
      <c r="I423" s="140"/>
      <c r="J423" s="40"/>
      <c r="K423" s="40"/>
      <c r="L423" s="44"/>
      <c r="M423" s="246"/>
      <c r="N423" s="247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138</v>
      </c>
      <c r="AU423" s="17" t="s">
        <v>87</v>
      </c>
    </row>
    <row r="424" s="13" customFormat="1">
      <c r="A424" s="13"/>
      <c r="B424" s="248"/>
      <c r="C424" s="249"/>
      <c r="D424" s="244" t="s">
        <v>140</v>
      </c>
      <c r="E424" s="250" t="s">
        <v>1</v>
      </c>
      <c r="F424" s="251" t="s">
        <v>227</v>
      </c>
      <c r="G424" s="249"/>
      <c r="H424" s="250" t="s">
        <v>1</v>
      </c>
      <c r="I424" s="252"/>
      <c r="J424" s="249"/>
      <c r="K424" s="249"/>
      <c r="L424" s="253"/>
      <c r="M424" s="254"/>
      <c r="N424" s="255"/>
      <c r="O424" s="255"/>
      <c r="P424" s="255"/>
      <c r="Q424" s="255"/>
      <c r="R424" s="255"/>
      <c r="S424" s="255"/>
      <c r="T424" s="25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7" t="s">
        <v>140</v>
      </c>
      <c r="AU424" s="257" t="s">
        <v>87</v>
      </c>
      <c r="AV424" s="13" t="s">
        <v>85</v>
      </c>
      <c r="AW424" s="13" t="s">
        <v>35</v>
      </c>
      <c r="AX424" s="13" t="s">
        <v>78</v>
      </c>
      <c r="AY424" s="257" t="s">
        <v>129</v>
      </c>
    </row>
    <row r="425" s="14" customFormat="1">
      <c r="A425" s="14"/>
      <c r="B425" s="258"/>
      <c r="C425" s="259"/>
      <c r="D425" s="244" t="s">
        <v>140</v>
      </c>
      <c r="E425" s="260" t="s">
        <v>1</v>
      </c>
      <c r="F425" s="261" t="s">
        <v>228</v>
      </c>
      <c r="G425" s="259"/>
      <c r="H425" s="262">
        <v>2.1779999999999999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8" t="s">
        <v>140</v>
      </c>
      <c r="AU425" s="268" t="s">
        <v>87</v>
      </c>
      <c r="AV425" s="14" t="s">
        <v>87</v>
      </c>
      <c r="AW425" s="14" t="s">
        <v>35</v>
      </c>
      <c r="AX425" s="14" t="s">
        <v>78</v>
      </c>
      <c r="AY425" s="268" t="s">
        <v>129</v>
      </c>
    </row>
    <row r="426" s="14" customFormat="1">
      <c r="A426" s="14"/>
      <c r="B426" s="258"/>
      <c r="C426" s="259"/>
      <c r="D426" s="244" t="s">
        <v>140</v>
      </c>
      <c r="E426" s="260" t="s">
        <v>1</v>
      </c>
      <c r="F426" s="261" t="s">
        <v>441</v>
      </c>
      <c r="G426" s="259"/>
      <c r="H426" s="262">
        <v>-0.35299999999999998</v>
      </c>
      <c r="I426" s="263"/>
      <c r="J426" s="259"/>
      <c r="K426" s="259"/>
      <c r="L426" s="264"/>
      <c r="M426" s="265"/>
      <c r="N426" s="266"/>
      <c r="O426" s="266"/>
      <c r="P426" s="266"/>
      <c r="Q426" s="266"/>
      <c r="R426" s="266"/>
      <c r="S426" s="266"/>
      <c r="T426" s="26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8" t="s">
        <v>140</v>
      </c>
      <c r="AU426" s="268" t="s">
        <v>87</v>
      </c>
      <c r="AV426" s="14" t="s">
        <v>87</v>
      </c>
      <c r="AW426" s="14" t="s">
        <v>35</v>
      </c>
      <c r="AX426" s="14" t="s">
        <v>78</v>
      </c>
      <c r="AY426" s="268" t="s">
        <v>129</v>
      </c>
    </row>
    <row r="427" s="15" customFormat="1">
      <c r="A427" s="15"/>
      <c r="B427" s="269"/>
      <c r="C427" s="270"/>
      <c r="D427" s="244" t="s">
        <v>140</v>
      </c>
      <c r="E427" s="271" t="s">
        <v>1</v>
      </c>
      <c r="F427" s="272" t="s">
        <v>143</v>
      </c>
      <c r="G427" s="270"/>
      <c r="H427" s="273">
        <v>1.825</v>
      </c>
      <c r="I427" s="274"/>
      <c r="J427" s="270"/>
      <c r="K427" s="270"/>
      <c r="L427" s="275"/>
      <c r="M427" s="276"/>
      <c r="N427" s="277"/>
      <c r="O427" s="277"/>
      <c r="P427" s="277"/>
      <c r="Q427" s="277"/>
      <c r="R427" s="277"/>
      <c r="S427" s="277"/>
      <c r="T427" s="27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9" t="s">
        <v>140</v>
      </c>
      <c r="AU427" s="279" t="s">
        <v>87</v>
      </c>
      <c r="AV427" s="15" t="s">
        <v>136</v>
      </c>
      <c r="AW427" s="15" t="s">
        <v>35</v>
      </c>
      <c r="AX427" s="15" t="s">
        <v>85</v>
      </c>
      <c r="AY427" s="279" t="s">
        <v>129</v>
      </c>
    </row>
    <row r="428" s="2" customFormat="1" ht="16.5" customHeight="1">
      <c r="A428" s="38"/>
      <c r="B428" s="39"/>
      <c r="C428" s="231" t="s">
        <v>442</v>
      </c>
      <c r="D428" s="231" t="s">
        <v>131</v>
      </c>
      <c r="E428" s="232" t="s">
        <v>443</v>
      </c>
      <c r="F428" s="233" t="s">
        <v>444</v>
      </c>
      <c r="G428" s="234" t="s">
        <v>323</v>
      </c>
      <c r="H428" s="235">
        <v>0.084000000000000005</v>
      </c>
      <c r="I428" s="236"/>
      <c r="J428" s="237">
        <f>ROUND(I428*H428,2)</f>
        <v>0</v>
      </c>
      <c r="K428" s="233" t="s">
        <v>135</v>
      </c>
      <c r="L428" s="44"/>
      <c r="M428" s="238" t="s">
        <v>1</v>
      </c>
      <c r="N428" s="239" t="s">
        <v>43</v>
      </c>
      <c r="O428" s="91"/>
      <c r="P428" s="240">
        <f>O428*H428</f>
        <v>0</v>
      </c>
      <c r="Q428" s="240">
        <v>1.0601700000000001</v>
      </c>
      <c r="R428" s="240">
        <f>Q428*H428</f>
        <v>0.089054280000000013</v>
      </c>
      <c r="S428" s="240">
        <v>0</v>
      </c>
      <c r="T428" s="241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2" t="s">
        <v>136</v>
      </c>
      <c r="AT428" s="242" t="s">
        <v>131</v>
      </c>
      <c r="AU428" s="242" t="s">
        <v>87</v>
      </c>
      <c r="AY428" s="17" t="s">
        <v>129</v>
      </c>
      <c r="BE428" s="243">
        <f>IF(N428="základní",J428,0)</f>
        <v>0</v>
      </c>
      <c r="BF428" s="243">
        <f>IF(N428="snížená",J428,0)</f>
        <v>0</v>
      </c>
      <c r="BG428" s="243">
        <f>IF(N428="zákl. přenesená",J428,0)</f>
        <v>0</v>
      </c>
      <c r="BH428" s="243">
        <f>IF(N428="sníž. přenesená",J428,0)</f>
        <v>0</v>
      </c>
      <c r="BI428" s="243">
        <f>IF(N428="nulová",J428,0)</f>
        <v>0</v>
      </c>
      <c r="BJ428" s="17" t="s">
        <v>85</v>
      </c>
      <c r="BK428" s="243">
        <f>ROUND(I428*H428,2)</f>
        <v>0</v>
      </c>
      <c r="BL428" s="17" t="s">
        <v>136</v>
      </c>
      <c r="BM428" s="242" t="s">
        <v>445</v>
      </c>
    </row>
    <row r="429" s="2" customFormat="1">
      <c r="A429" s="38"/>
      <c r="B429" s="39"/>
      <c r="C429" s="40"/>
      <c r="D429" s="244" t="s">
        <v>138</v>
      </c>
      <c r="E429" s="40"/>
      <c r="F429" s="245" t="s">
        <v>446</v>
      </c>
      <c r="G429" s="40"/>
      <c r="H429" s="40"/>
      <c r="I429" s="140"/>
      <c r="J429" s="40"/>
      <c r="K429" s="40"/>
      <c r="L429" s="44"/>
      <c r="M429" s="246"/>
      <c r="N429" s="247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138</v>
      </c>
      <c r="AU429" s="17" t="s">
        <v>87</v>
      </c>
    </row>
    <row r="430" s="13" customFormat="1">
      <c r="A430" s="13"/>
      <c r="B430" s="248"/>
      <c r="C430" s="249"/>
      <c r="D430" s="244" t="s">
        <v>140</v>
      </c>
      <c r="E430" s="250" t="s">
        <v>1</v>
      </c>
      <c r="F430" s="251" t="s">
        <v>447</v>
      </c>
      <c r="G430" s="249"/>
      <c r="H430" s="250" t="s">
        <v>1</v>
      </c>
      <c r="I430" s="252"/>
      <c r="J430" s="249"/>
      <c r="K430" s="249"/>
      <c r="L430" s="253"/>
      <c r="M430" s="254"/>
      <c r="N430" s="255"/>
      <c r="O430" s="255"/>
      <c r="P430" s="255"/>
      <c r="Q430" s="255"/>
      <c r="R430" s="255"/>
      <c r="S430" s="255"/>
      <c r="T430" s="25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7" t="s">
        <v>140</v>
      </c>
      <c r="AU430" s="257" t="s">
        <v>87</v>
      </c>
      <c r="AV430" s="13" t="s">
        <v>85</v>
      </c>
      <c r="AW430" s="13" t="s">
        <v>35</v>
      </c>
      <c r="AX430" s="13" t="s">
        <v>78</v>
      </c>
      <c r="AY430" s="257" t="s">
        <v>129</v>
      </c>
    </row>
    <row r="431" s="14" customFormat="1">
      <c r="A431" s="14"/>
      <c r="B431" s="258"/>
      <c r="C431" s="259"/>
      <c r="D431" s="244" t="s">
        <v>140</v>
      </c>
      <c r="E431" s="260" t="s">
        <v>1</v>
      </c>
      <c r="F431" s="261" t="s">
        <v>448</v>
      </c>
      <c r="G431" s="259"/>
      <c r="H431" s="262">
        <v>0.084000000000000005</v>
      </c>
      <c r="I431" s="263"/>
      <c r="J431" s="259"/>
      <c r="K431" s="259"/>
      <c r="L431" s="264"/>
      <c r="M431" s="265"/>
      <c r="N431" s="266"/>
      <c r="O431" s="266"/>
      <c r="P431" s="266"/>
      <c r="Q431" s="266"/>
      <c r="R431" s="266"/>
      <c r="S431" s="266"/>
      <c r="T431" s="26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8" t="s">
        <v>140</v>
      </c>
      <c r="AU431" s="268" t="s">
        <v>87</v>
      </c>
      <c r="AV431" s="14" t="s">
        <v>87</v>
      </c>
      <c r="AW431" s="14" t="s">
        <v>35</v>
      </c>
      <c r="AX431" s="14" t="s">
        <v>78</v>
      </c>
      <c r="AY431" s="268" t="s">
        <v>129</v>
      </c>
    </row>
    <row r="432" s="15" customFormat="1">
      <c r="A432" s="15"/>
      <c r="B432" s="269"/>
      <c r="C432" s="270"/>
      <c r="D432" s="244" t="s">
        <v>140</v>
      </c>
      <c r="E432" s="271" t="s">
        <v>1</v>
      </c>
      <c r="F432" s="272" t="s">
        <v>143</v>
      </c>
      <c r="G432" s="270"/>
      <c r="H432" s="273">
        <v>0.084000000000000005</v>
      </c>
      <c r="I432" s="274"/>
      <c r="J432" s="270"/>
      <c r="K432" s="270"/>
      <c r="L432" s="275"/>
      <c r="M432" s="276"/>
      <c r="N432" s="277"/>
      <c r="O432" s="277"/>
      <c r="P432" s="277"/>
      <c r="Q432" s="277"/>
      <c r="R432" s="277"/>
      <c r="S432" s="277"/>
      <c r="T432" s="278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9" t="s">
        <v>140</v>
      </c>
      <c r="AU432" s="279" t="s">
        <v>87</v>
      </c>
      <c r="AV432" s="15" t="s">
        <v>136</v>
      </c>
      <c r="AW432" s="15" t="s">
        <v>35</v>
      </c>
      <c r="AX432" s="15" t="s">
        <v>85</v>
      </c>
      <c r="AY432" s="279" t="s">
        <v>129</v>
      </c>
    </row>
    <row r="433" s="12" customFormat="1" ht="22.8" customHeight="1">
      <c r="A433" s="12"/>
      <c r="B433" s="215"/>
      <c r="C433" s="216"/>
      <c r="D433" s="217" t="s">
        <v>77</v>
      </c>
      <c r="E433" s="229" t="s">
        <v>148</v>
      </c>
      <c r="F433" s="229" t="s">
        <v>449</v>
      </c>
      <c r="G433" s="216"/>
      <c r="H433" s="216"/>
      <c r="I433" s="219"/>
      <c r="J433" s="230">
        <f>BK433</f>
        <v>0</v>
      </c>
      <c r="K433" s="216"/>
      <c r="L433" s="221"/>
      <c r="M433" s="222"/>
      <c r="N433" s="223"/>
      <c r="O433" s="223"/>
      <c r="P433" s="224">
        <f>SUM(P434:P451)</f>
        <v>0</v>
      </c>
      <c r="Q433" s="223"/>
      <c r="R433" s="224">
        <f>SUM(R434:R451)</f>
        <v>52.800496999999993</v>
      </c>
      <c r="S433" s="223"/>
      <c r="T433" s="225">
        <f>SUM(T434:T451)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6" t="s">
        <v>85</v>
      </c>
      <c r="AT433" s="227" t="s">
        <v>77</v>
      </c>
      <c r="AU433" s="227" t="s">
        <v>85</v>
      </c>
      <c r="AY433" s="226" t="s">
        <v>129</v>
      </c>
      <c r="BK433" s="228">
        <f>SUM(BK434:BK451)</f>
        <v>0</v>
      </c>
    </row>
    <row r="434" s="2" customFormat="1" ht="16.5" customHeight="1">
      <c r="A434" s="38"/>
      <c r="B434" s="39"/>
      <c r="C434" s="231" t="s">
        <v>450</v>
      </c>
      <c r="D434" s="231" t="s">
        <v>131</v>
      </c>
      <c r="E434" s="232" t="s">
        <v>451</v>
      </c>
      <c r="F434" s="233" t="s">
        <v>452</v>
      </c>
      <c r="G434" s="234" t="s">
        <v>134</v>
      </c>
      <c r="H434" s="235">
        <v>334.375</v>
      </c>
      <c r="I434" s="236"/>
      <c r="J434" s="237">
        <f>ROUND(I434*H434,2)</f>
        <v>0</v>
      </c>
      <c r="K434" s="233" t="s">
        <v>135</v>
      </c>
      <c r="L434" s="44"/>
      <c r="M434" s="238" t="s">
        <v>1</v>
      </c>
      <c r="N434" s="239" t="s">
        <v>43</v>
      </c>
      <c r="O434" s="91"/>
      <c r="P434" s="240">
        <f>O434*H434</f>
        <v>0</v>
      </c>
      <c r="Q434" s="240">
        <v>0.067019999999999996</v>
      </c>
      <c r="R434" s="240">
        <f>Q434*H434</f>
        <v>22.409812499999997</v>
      </c>
      <c r="S434" s="240">
        <v>0</v>
      </c>
      <c r="T434" s="241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2" t="s">
        <v>136</v>
      </c>
      <c r="AT434" s="242" t="s">
        <v>131</v>
      </c>
      <c r="AU434" s="242" t="s">
        <v>87</v>
      </c>
      <c r="AY434" s="17" t="s">
        <v>129</v>
      </c>
      <c r="BE434" s="243">
        <f>IF(N434="základní",J434,0)</f>
        <v>0</v>
      </c>
      <c r="BF434" s="243">
        <f>IF(N434="snížená",J434,0)</f>
        <v>0</v>
      </c>
      <c r="BG434" s="243">
        <f>IF(N434="zákl. přenesená",J434,0)</f>
        <v>0</v>
      </c>
      <c r="BH434" s="243">
        <f>IF(N434="sníž. přenesená",J434,0)</f>
        <v>0</v>
      </c>
      <c r="BI434" s="243">
        <f>IF(N434="nulová",J434,0)</f>
        <v>0</v>
      </c>
      <c r="BJ434" s="17" t="s">
        <v>85</v>
      </c>
      <c r="BK434" s="243">
        <f>ROUND(I434*H434,2)</f>
        <v>0</v>
      </c>
      <c r="BL434" s="17" t="s">
        <v>136</v>
      </c>
      <c r="BM434" s="242" t="s">
        <v>453</v>
      </c>
    </row>
    <row r="435" s="2" customFormat="1">
      <c r="A435" s="38"/>
      <c r="B435" s="39"/>
      <c r="C435" s="40"/>
      <c r="D435" s="244" t="s">
        <v>138</v>
      </c>
      <c r="E435" s="40"/>
      <c r="F435" s="245" t="s">
        <v>454</v>
      </c>
      <c r="G435" s="40"/>
      <c r="H435" s="40"/>
      <c r="I435" s="140"/>
      <c r="J435" s="40"/>
      <c r="K435" s="40"/>
      <c r="L435" s="44"/>
      <c r="M435" s="246"/>
      <c r="N435" s="247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138</v>
      </c>
      <c r="AU435" s="17" t="s">
        <v>87</v>
      </c>
    </row>
    <row r="436" s="14" customFormat="1">
      <c r="A436" s="14"/>
      <c r="B436" s="258"/>
      <c r="C436" s="259"/>
      <c r="D436" s="244" t="s">
        <v>140</v>
      </c>
      <c r="E436" s="260" t="s">
        <v>1</v>
      </c>
      <c r="F436" s="261" t="s">
        <v>455</v>
      </c>
      <c r="G436" s="259"/>
      <c r="H436" s="262">
        <v>334.375</v>
      </c>
      <c r="I436" s="263"/>
      <c r="J436" s="259"/>
      <c r="K436" s="259"/>
      <c r="L436" s="264"/>
      <c r="M436" s="265"/>
      <c r="N436" s="266"/>
      <c r="O436" s="266"/>
      <c r="P436" s="266"/>
      <c r="Q436" s="266"/>
      <c r="R436" s="266"/>
      <c r="S436" s="266"/>
      <c r="T436" s="26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8" t="s">
        <v>140</v>
      </c>
      <c r="AU436" s="268" t="s">
        <v>87</v>
      </c>
      <c r="AV436" s="14" t="s">
        <v>87</v>
      </c>
      <c r="AW436" s="14" t="s">
        <v>35</v>
      </c>
      <c r="AX436" s="14" t="s">
        <v>78</v>
      </c>
      <c r="AY436" s="268" t="s">
        <v>129</v>
      </c>
    </row>
    <row r="437" s="15" customFormat="1">
      <c r="A437" s="15"/>
      <c r="B437" s="269"/>
      <c r="C437" s="270"/>
      <c r="D437" s="244" t="s">
        <v>140</v>
      </c>
      <c r="E437" s="271" t="s">
        <v>1</v>
      </c>
      <c r="F437" s="272" t="s">
        <v>143</v>
      </c>
      <c r="G437" s="270"/>
      <c r="H437" s="273">
        <v>334.375</v>
      </c>
      <c r="I437" s="274"/>
      <c r="J437" s="270"/>
      <c r="K437" s="270"/>
      <c r="L437" s="275"/>
      <c r="M437" s="276"/>
      <c r="N437" s="277"/>
      <c r="O437" s="277"/>
      <c r="P437" s="277"/>
      <c r="Q437" s="277"/>
      <c r="R437" s="277"/>
      <c r="S437" s="277"/>
      <c r="T437" s="278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9" t="s">
        <v>140</v>
      </c>
      <c r="AU437" s="279" t="s">
        <v>87</v>
      </c>
      <c r="AV437" s="15" t="s">
        <v>136</v>
      </c>
      <c r="AW437" s="15" t="s">
        <v>35</v>
      </c>
      <c r="AX437" s="15" t="s">
        <v>85</v>
      </c>
      <c r="AY437" s="279" t="s">
        <v>129</v>
      </c>
    </row>
    <row r="438" s="2" customFormat="1" ht="16.5" customHeight="1">
      <c r="A438" s="38"/>
      <c r="B438" s="39"/>
      <c r="C438" s="280" t="s">
        <v>456</v>
      </c>
      <c r="D438" s="280" t="s">
        <v>320</v>
      </c>
      <c r="E438" s="281" t="s">
        <v>457</v>
      </c>
      <c r="F438" s="282" t="s">
        <v>458</v>
      </c>
      <c r="G438" s="283" t="s">
        <v>134</v>
      </c>
      <c r="H438" s="284">
        <v>334.375</v>
      </c>
      <c r="I438" s="285"/>
      <c r="J438" s="286">
        <f>ROUND(I438*H438,2)</f>
        <v>0</v>
      </c>
      <c r="K438" s="282" t="s">
        <v>1</v>
      </c>
      <c r="L438" s="287"/>
      <c r="M438" s="288" t="s">
        <v>1</v>
      </c>
      <c r="N438" s="289" t="s">
        <v>43</v>
      </c>
      <c r="O438" s="91"/>
      <c r="P438" s="240">
        <f>O438*H438</f>
        <v>0</v>
      </c>
      <c r="Q438" s="240">
        <v>0.050000000000000003</v>
      </c>
      <c r="R438" s="240">
        <f>Q438*H438</f>
        <v>16.71875</v>
      </c>
      <c r="S438" s="240">
        <v>0</v>
      </c>
      <c r="T438" s="241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42" t="s">
        <v>175</v>
      </c>
      <c r="AT438" s="242" t="s">
        <v>320</v>
      </c>
      <c r="AU438" s="242" t="s">
        <v>87</v>
      </c>
      <c r="AY438" s="17" t="s">
        <v>129</v>
      </c>
      <c r="BE438" s="243">
        <f>IF(N438="základní",J438,0)</f>
        <v>0</v>
      </c>
      <c r="BF438" s="243">
        <f>IF(N438="snížená",J438,0)</f>
        <v>0</v>
      </c>
      <c r="BG438" s="243">
        <f>IF(N438="zákl. přenesená",J438,0)</f>
        <v>0</v>
      </c>
      <c r="BH438" s="243">
        <f>IF(N438="sníž. přenesená",J438,0)</f>
        <v>0</v>
      </c>
      <c r="BI438" s="243">
        <f>IF(N438="nulová",J438,0)</f>
        <v>0</v>
      </c>
      <c r="BJ438" s="17" t="s">
        <v>85</v>
      </c>
      <c r="BK438" s="243">
        <f>ROUND(I438*H438,2)</f>
        <v>0</v>
      </c>
      <c r="BL438" s="17" t="s">
        <v>136</v>
      </c>
      <c r="BM438" s="242" t="s">
        <v>459</v>
      </c>
    </row>
    <row r="439" s="2" customFormat="1">
      <c r="A439" s="38"/>
      <c r="B439" s="39"/>
      <c r="C439" s="40"/>
      <c r="D439" s="244" t="s">
        <v>138</v>
      </c>
      <c r="E439" s="40"/>
      <c r="F439" s="245" t="s">
        <v>458</v>
      </c>
      <c r="G439" s="40"/>
      <c r="H439" s="40"/>
      <c r="I439" s="140"/>
      <c r="J439" s="40"/>
      <c r="K439" s="40"/>
      <c r="L439" s="44"/>
      <c r="M439" s="246"/>
      <c r="N439" s="247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138</v>
      </c>
      <c r="AU439" s="17" t="s">
        <v>87</v>
      </c>
    </row>
    <row r="440" s="14" customFormat="1">
      <c r="A440" s="14"/>
      <c r="B440" s="258"/>
      <c r="C440" s="259"/>
      <c r="D440" s="244" t="s">
        <v>140</v>
      </c>
      <c r="E440" s="260" t="s">
        <v>1</v>
      </c>
      <c r="F440" s="261" t="s">
        <v>455</v>
      </c>
      <c r="G440" s="259"/>
      <c r="H440" s="262">
        <v>334.375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8" t="s">
        <v>140</v>
      </c>
      <c r="AU440" s="268" t="s">
        <v>87</v>
      </c>
      <c r="AV440" s="14" t="s">
        <v>87</v>
      </c>
      <c r="AW440" s="14" t="s">
        <v>35</v>
      </c>
      <c r="AX440" s="14" t="s">
        <v>78</v>
      </c>
      <c r="AY440" s="268" t="s">
        <v>129</v>
      </c>
    </row>
    <row r="441" s="15" customFormat="1">
      <c r="A441" s="15"/>
      <c r="B441" s="269"/>
      <c r="C441" s="270"/>
      <c r="D441" s="244" t="s">
        <v>140</v>
      </c>
      <c r="E441" s="271" t="s">
        <v>1</v>
      </c>
      <c r="F441" s="272" t="s">
        <v>143</v>
      </c>
      <c r="G441" s="270"/>
      <c r="H441" s="273">
        <v>334.375</v>
      </c>
      <c r="I441" s="274"/>
      <c r="J441" s="270"/>
      <c r="K441" s="270"/>
      <c r="L441" s="275"/>
      <c r="M441" s="276"/>
      <c r="N441" s="277"/>
      <c r="O441" s="277"/>
      <c r="P441" s="277"/>
      <c r="Q441" s="277"/>
      <c r="R441" s="277"/>
      <c r="S441" s="277"/>
      <c r="T441" s="278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9" t="s">
        <v>140</v>
      </c>
      <c r="AU441" s="279" t="s">
        <v>87</v>
      </c>
      <c r="AV441" s="15" t="s">
        <v>136</v>
      </c>
      <c r="AW441" s="15" t="s">
        <v>35</v>
      </c>
      <c r="AX441" s="15" t="s">
        <v>85</v>
      </c>
      <c r="AY441" s="279" t="s">
        <v>129</v>
      </c>
    </row>
    <row r="442" s="2" customFormat="1" ht="16.5" customHeight="1">
      <c r="A442" s="38"/>
      <c r="B442" s="39"/>
      <c r="C442" s="231" t="s">
        <v>460</v>
      </c>
      <c r="D442" s="231" t="s">
        <v>131</v>
      </c>
      <c r="E442" s="232" t="s">
        <v>461</v>
      </c>
      <c r="F442" s="233" t="s">
        <v>462</v>
      </c>
      <c r="G442" s="234" t="s">
        <v>134</v>
      </c>
      <c r="H442" s="235">
        <v>91.875</v>
      </c>
      <c r="I442" s="236"/>
      <c r="J442" s="237">
        <f>ROUND(I442*H442,2)</f>
        <v>0</v>
      </c>
      <c r="K442" s="233" t="s">
        <v>135</v>
      </c>
      <c r="L442" s="44"/>
      <c r="M442" s="238" t="s">
        <v>1</v>
      </c>
      <c r="N442" s="239" t="s">
        <v>43</v>
      </c>
      <c r="O442" s="91"/>
      <c r="P442" s="240">
        <f>O442*H442</f>
        <v>0</v>
      </c>
      <c r="Q442" s="240">
        <v>0.082659999999999997</v>
      </c>
      <c r="R442" s="240">
        <f>Q442*H442</f>
        <v>7.5943874999999998</v>
      </c>
      <c r="S442" s="240">
        <v>0</v>
      </c>
      <c r="T442" s="241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42" t="s">
        <v>136</v>
      </c>
      <c r="AT442" s="242" t="s">
        <v>131</v>
      </c>
      <c r="AU442" s="242" t="s">
        <v>87</v>
      </c>
      <c r="AY442" s="17" t="s">
        <v>129</v>
      </c>
      <c r="BE442" s="243">
        <f>IF(N442="základní",J442,0)</f>
        <v>0</v>
      </c>
      <c r="BF442" s="243">
        <f>IF(N442="snížená",J442,0)</f>
        <v>0</v>
      </c>
      <c r="BG442" s="243">
        <f>IF(N442="zákl. přenesená",J442,0)</f>
        <v>0</v>
      </c>
      <c r="BH442" s="243">
        <f>IF(N442="sníž. přenesená",J442,0)</f>
        <v>0</v>
      </c>
      <c r="BI442" s="243">
        <f>IF(N442="nulová",J442,0)</f>
        <v>0</v>
      </c>
      <c r="BJ442" s="17" t="s">
        <v>85</v>
      </c>
      <c r="BK442" s="243">
        <f>ROUND(I442*H442,2)</f>
        <v>0</v>
      </c>
      <c r="BL442" s="17" t="s">
        <v>136</v>
      </c>
      <c r="BM442" s="242" t="s">
        <v>463</v>
      </c>
    </row>
    <row r="443" s="2" customFormat="1">
      <c r="A443" s="38"/>
      <c r="B443" s="39"/>
      <c r="C443" s="40"/>
      <c r="D443" s="244" t="s">
        <v>138</v>
      </c>
      <c r="E443" s="40"/>
      <c r="F443" s="245" t="s">
        <v>464</v>
      </c>
      <c r="G443" s="40"/>
      <c r="H443" s="40"/>
      <c r="I443" s="140"/>
      <c r="J443" s="40"/>
      <c r="K443" s="40"/>
      <c r="L443" s="44"/>
      <c r="M443" s="246"/>
      <c r="N443" s="247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138</v>
      </c>
      <c r="AU443" s="17" t="s">
        <v>87</v>
      </c>
    </row>
    <row r="444" s="13" customFormat="1">
      <c r="A444" s="13"/>
      <c r="B444" s="248"/>
      <c r="C444" s="249"/>
      <c r="D444" s="244" t="s">
        <v>140</v>
      </c>
      <c r="E444" s="250" t="s">
        <v>1</v>
      </c>
      <c r="F444" s="251" t="s">
        <v>413</v>
      </c>
      <c r="G444" s="249"/>
      <c r="H444" s="250" t="s">
        <v>1</v>
      </c>
      <c r="I444" s="252"/>
      <c r="J444" s="249"/>
      <c r="K444" s="249"/>
      <c r="L444" s="253"/>
      <c r="M444" s="254"/>
      <c r="N444" s="255"/>
      <c r="O444" s="255"/>
      <c r="P444" s="255"/>
      <c r="Q444" s="255"/>
      <c r="R444" s="255"/>
      <c r="S444" s="255"/>
      <c r="T444" s="25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7" t="s">
        <v>140</v>
      </c>
      <c r="AU444" s="257" t="s">
        <v>87</v>
      </c>
      <c r="AV444" s="13" t="s">
        <v>85</v>
      </c>
      <c r="AW444" s="13" t="s">
        <v>35</v>
      </c>
      <c r="AX444" s="13" t="s">
        <v>78</v>
      </c>
      <c r="AY444" s="257" t="s">
        <v>129</v>
      </c>
    </row>
    <row r="445" s="14" customFormat="1">
      <c r="A445" s="14"/>
      <c r="B445" s="258"/>
      <c r="C445" s="259"/>
      <c r="D445" s="244" t="s">
        <v>140</v>
      </c>
      <c r="E445" s="260" t="s">
        <v>1</v>
      </c>
      <c r="F445" s="261" t="s">
        <v>465</v>
      </c>
      <c r="G445" s="259"/>
      <c r="H445" s="262">
        <v>91.875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140</v>
      </c>
      <c r="AU445" s="268" t="s">
        <v>87</v>
      </c>
      <c r="AV445" s="14" t="s">
        <v>87</v>
      </c>
      <c r="AW445" s="14" t="s">
        <v>35</v>
      </c>
      <c r="AX445" s="14" t="s">
        <v>78</v>
      </c>
      <c r="AY445" s="268" t="s">
        <v>129</v>
      </c>
    </row>
    <row r="446" s="15" customFormat="1">
      <c r="A446" s="15"/>
      <c r="B446" s="269"/>
      <c r="C446" s="270"/>
      <c r="D446" s="244" t="s">
        <v>140</v>
      </c>
      <c r="E446" s="271" t="s">
        <v>1</v>
      </c>
      <c r="F446" s="272" t="s">
        <v>143</v>
      </c>
      <c r="G446" s="270"/>
      <c r="H446" s="273">
        <v>91.875</v>
      </c>
      <c r="I446" s="274"/>
      <c r="J446" s="270"/>
      <c r="K446" s="270"/>
      <c r="L446" s="275"/>
      <c r="M446" s="276"/>
      <c r="N446" s="277"/>
      <c r="O446" s="277"/>
      <c r="P446" s="277"/>
      <c r="Q446" s="277"/>
      <c r="R446" s="277"/>
      <c r="S446" s="277"/>
      <c r="T446" s="278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9" t="s">
        <v>140</v>
      </c>
      <c r="AU446" s="279" t="s">
        <v>87</v>
      </c>
      <c r="AV446" s="15" t="s">
        <v>136</v>
      </c>
      <c r="AW446" s="15" t="s">
        <v>35</v>
      </c>
      <c r="AX446" s="15" t="s">
        <v>85</v>
      </c>
      <c r="AY446" s="279" t="s">
        <v>129</v>
      </c>
    </row>
    <row r="447" s="2" customFormat="1" ht="16.5" customHeight="1">
      <c r="A447" s="38"/>
      <c r="B447" s="39"/>
      <c r="C447" s="280" t="s">
        <v>466</v>
      </c>
      <c r="D447" s="280" t="s">
        <v>320</v>
      </c>
      <c r="E447" s="281" t="s">
        <v>467</v>
      </c>
      <c r="F447" s="282" t="s">
        <v>468</v>
      </c>
      <c r="G447" s="283" t="s">
        <v>134</v>
      </c>
      <c r="H447" s="284">
        <v>96.468999999999994</v>
      </c>
      <c r="I447" s="285"/>
      <c r="J447" s="286">
        <f>ROUND(I447*H447,2)</f>
        <v>0</v>
      </c>
      <c r="K447" s="282" t="s">
        <v>1</v>
      </c>
      <c r="L447" s="287"/>
      <c r="M447" s="288" t="s">
        <v>1</v>
      </c>
      <c r="N447" s="289" t="s">
        <v>43</v>
      </c>
      <c r="O447" s="91"/>
      <c r="P447" s="240">
        <f>O447*H447</f>
        <v>0</v>
      </c>
      <c r="Q447" s="240">
        <v>0.063</v>
      </c>
      <c r="R447" s="240">
        <f>Q447*H447</f>
        <v>6.077547</v>
      </c>
      <c r="S447" s="240">
        <v>0</v>
      </c>
      <c r="T447" s="241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2" t="s">
        <v>175</v>
      </c>
      <c r="AT447" s="242" t="s">
        <v>320</v>
      </c>
      <c r="AU447" s="242" t="s">
        <v>87</v>
      </c>
      <c r="AY447" s="17" t="s">
        <v>129</v>
      </c>
      <c r="BE447" s="243">
        <f>IF(N447="základní",J447,0)</f>
        <v>0</v>
      </c>
      <c r="BF447" s="243">
        <f>IF(N447="snížená",J447,0)</f>
        <v>0</v>
      </c>
      <c r="BG447" s="243">
        <f>IF(N447="zákl. přenesená",J447,0)</f>
        <v>0</v>
      </c>
      <c r="BH447" s="243">
        <f>IF(N447="sníž. přenesená",J447,0)</f>
        <v>0</v>
      </c>
      <c r="BI447" s="243">
        <f>IF(N447="nulová",J447,0)</f>
        <v>0</v>
      </c>
      <c r="BJ447" s="17" t="s">
        <v>85</v>
      </c>
      <c r="BK447" s="243">
        <f>ROUND(I447*H447,2)</f>
        <v>0</v>
      </c>
      <c r="BL447" s="17" t="s">
        <v>136</v>
      </c>
      <c r="BM447" s="242" t="s">
        <v>469</v>
      </c>
    </row>
    <row r="448" s="2" customFormat="1">
      <c r="A448" s="38"/>
      <c r="B448" s="39"/>
      <c r="C448" s="40"/>
      <c r="D448" s="244" t="s">
        <v>138</v>
      </c>
      <c r="E448" s="40"/>
      <c r="F448" s="245" t="s">
        <v>468</v>
      </c>
      <c r="G448" s="40"/>
      <c r="H448" s="40"/>
      <c r="I448" s="140"/>
      <c r="J448" s="40"/>
      <c r="K448" s="40"/>
      <c r="L448" s="44"/>
      <c r="M448" s="246"/>
      <c r="N448" s="247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138</v>
      </c>
      <c r="AU448" s="17" t="s">
        <v>87</v>
      </c>
    </row>
    <row r="449" s="13" customFormat="1">
      <c r="A449" s="13"/>
      <c r="B449" s="248"/>
      <c r="C449" s="249"/>
      <c r="D449" s="244" t="s">
        <v>140</v>
      </c>
      <c r="E449" s="250" t="s">
        <v>1</v>
      </c>
      <c r="F449" s="251" t="s">
        <v>413</v>
      </c>
      <c r="G449" s="249"/>
      <c r="H449" s="250" t="s">
        <v>1</v>
      </c>
      <c r="I449" s="252"/>
      <c r="J449" s="249"/>
      <c r="K449" s="249"/>
      <c r="L449" s="253"/>
      <c r="M449" s="254"/>
      <c r="N449" s="255"/>
      <c r="O449" s="255"/>
      <c r="P449" s="255"/>
      <c r="Q449" s="255"/>
      <c r="R449" s="255"/>
      <c r="S449" s="255"/>
      <c r="T449" s="25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7" t="s">
        <v>140</v>
      </c>
      <c r="AU449" s="257" t="s">
        <v>87</v>
      </c>
      <c r="AV449" s="13" t="s">
        <v>85</v>
      </c>
      <c r="AW449" s="13" t="s">
        <v>35</v>
      </c>
      <c r="AX449" s="13" t="s">
        <v>78</v>
      </c>
      <c r="AY449" s="257" t="s">
        <v>129</v>
      </c>
    </row>
    <row r="450" s="14" customFormat="1">
      <c r="A450" s="14"/>
      <c r="B450" s="258"/>
      <c r="C450" s="259"/>
      <c r="D450" s="244" t="s">
        <v>140</v>
      </c>
      <c r="E450" s="260" t="s">
        <v>1</v>
      </c>
      <c r="F450" s="261" t="s">
        <v>470</v>
      </c>
      <c r="G450" s="259"/>
      <c r="H450" s="262">
        <v>96.468999999999994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8" t="s">
        <v>140</v>
      </c>
      <c r="AU450" s="268" t="s">
        <v>87</v>
      </c>
      <c r="AV450" s="14" t="s">
        <v>87</v>
      </c>
      <c r="AW450" s="14" t="s">
        <v>35</v>
      </c>
      <c r="AX450" s="14" t="s">
        <v>78</v>
      </c>
      <c r="AY450" s="268" t="s">
        <v>129</v>
      </c>
    </row>
    <row r="451" s="15" customFormat="1">
      <c r="A451" s="15"/>
      <c r="B451" s="269"/>
      <c r="C451" s="270"/>
      <c r="D451" s="244" t="s">
        <v>140</v>
      </c>
      <c r="E451" s="271" t="s">
        <v>1</v>
      </c>
      <c r="F451" s="272" t="s">
        <v>143</v>
      </c>
      <c r="G451" s="270"/>
      <c r="H451" s="273">
        <v>96.468999999999994</v>
      </c>
      <c r="I451" s="274"/>
      <c r="J451" s="270"/>
      <c r="K451" s="270"/>
      <c r="L451" s="275"/>
      <c r="M451" s="276"/>
      <c r="N451" s="277"/>
      <c r="O451" s="277"/>
      <c r="P451" s="277"/>
      <c r="Q451" s="277"/>
      <c r="R451" s="277"/>
      <c r="S451" s="277"/>
      <c r="T451" s="27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9" t="s">
        <v>140</v>
      </c>
      <c r="AU451" s="279" t="s">
        <v>87</v>
      </c>
      <c r="AV451" s="15" t="s">
        <v>136</v>
      </c>
      <c r="AW451" s="15" t="s">
        <v>35</v>
      </c>
      <c r="AX451" s="15" t="s">
        <v>85</v>
      </c>
      <c r="AY451" s="279" t="s">
        <v>129</v>
      </c>
    </row>
    <row r="452" s="12" customFormat="1" ht="22.8" customHeight="1">
      <c r="A452" s="12"/>
      <c r="B452" s="215"/>
      <c r="C452" s="216"/>
      <c r="D452" s="217" t="s">
        <v>77</v>
      </c>
      <c r="E452" s="229" t="s">
        <v>136</v>
      </c>
      <c r="F452" s="229" t="s">
        <v>471</v>
      </c>
      <c r="G452" s="216"/>
      <c r="H452" s="216"/>
      <c r="I452" s="219"/>
      <c r="J452" s="230">
        <f>BK452</f>
        <v>0</v>
      </c>
      <c r="K452" s="216"/>
      <c r="L452" s="221"/>
      <c r="M452" s="222"/>
      <c r="N452" s="223"/>
      <c r="O452" s="223"/>
      <c r="P452" s="224">
        <f>SUM(P453:P475)</f>
        <v>0</v>
      </c>
      <c r="Q452" s="223"/>
      <c r="R452" s="224">
        <f>SUM(R453:R475)</f>
        <v>1.1999500000000001</v>
      </c>
      <c r="S452" s="223"/>
      <c r="T452" s="225">
        <f>SUM(T453:T475)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26" t="s">
        <v>85</v>
      </c>
      <c r="AT452" s="227" t="s">
        <v>77</v>
      </c>
      <c r="AU452" s="227" t="s">
        <v>85</v>
      </c>
      <c r="AY452" s="226" t="s">
        <v>129</v>
      </c>
      <c r="BK452" s="228">
        <f>SUM(BK453:BK475)</f>
        <v>0</v>
      </c>
    </row>
    <row r="453" s="2" customFormat="1" ht="16.5" customHeight="1">
      <c r="A453" s="38"/>
      <c r="B453" s="39"/>
      <c r="C453" s="231" t="s">
        <v>472</v>
      </c>
      <c r="D453" s="231" t="s">
        <v>131</v>
      </c>
      <c r="E453" s="232" t="s">
        <v>473</v>
      </c>
      <c r="F453" s="233" t="s">
        <v>474</v>
      </c>
      <c r="G453" s="234" t="s">
        <v>159</v>
      </c>
      <c r="H453" s="235">
        <v>2.5</v>
      </c>
      <c r="I453" s="236"/>
      <c r="J453" s="237">
        <f>ROUND(I453*H453,2)</f>
        <v>0</v>
      </c>
      <c r="K453" s="233" t="s">
        <v>135</v>
      </c>
      <c r="L453" s="44"/>
      <c r="M453" s="238" t="s">
        <v>1</v>
      </c>
      <c r="N453" s="239" t="s">
        <v>43</v>
      </c>
      <c r="O453" s="91"/>
      <c r="P453" s="240">
        <f>O453*H453</f>
        <v>0</v>
      </c>
      <c r="Q453" s="240">
        <v>0.0087399999999999995</v>
      </c>
      <c r="R453" s="240">
        <f>Q453*H453</f>
        <v>0.021849999999999998</v>
      </c>
      <c r="S453" s="240">
        <v>0</v>
      </c>
      <c r="T453" s="241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2" t="s">
        <v>136</v>
      </c>
      <c r="AT453" s="242" t="s">
        <v>131</v>
      </c>
      <c r="AU453" s="242" t="s">
        <v>87</v>
      </c>
      <c r="AY453" s="17" t="s">
        <v>129</v>
      </c>
      <c r="BE453" s="243">
        <f>IF(N453="základní",J453,0)</f>
        <v>0</v>
      </c>
      <c r="BF453" s="243">
        <f>IF(N453="snížená",J453,0)</f>
        <v>0</v>
      </c>
      <c r="BG453" s="243">
        <f>IF(N453="zákl. přenesená",J453,0)</f>
        <v>0</v>
      </c>
      <c r="BH453" s="243">
        <f>IF(N453="sníž. přenesená",J453,0)</f>
        <v>0</v>
      </c>
      <c r="BI453" s="243">
        <f>IF(N453="nulová",J453,0)</f>
        <v>0</v>
      </c>
      <c r="BJ453" s="17" t="s">
        <v>85</v>
      </c>
      <c r="BK453" s="243">
        <f>ROUND(I453*H453,2)</f>
        <v>0</v>
      </c>
      <c r="BL453" s="17" t="s">
        <v>136</v>
      </c>
      <c r="BM453" s="242" t="s">
        <v>475</v>
      </c>
    </row>
    <row r="454" s="2" customFormat="1">
      <c r="A454" s="38"/>
      <c r="B454" s="39"/>
      <c r="C454" s="40"/>
      <c r="D454" s="244" t="s">
        <v>138</v>
      </c>
      <c r="E454" s="40"/>
      <c r="F454" s="245" t="s">
        <v>476</v>
      </c>
      <c r="G454" s="40"/>
      <c r="H454" s="40"/>
      <c r="I454" s="140"/>
      <c r="J454" s="40"/>
      <c r="K454" s="40"/>
      <c r="L454" s="44"/>
      <c r="M454" s="246"/>
      <c r="N454" s="247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138</v>
      </c>
      <c r="AU454" s="17" t="s">
        <v>87</v>
      </c>
    </row>
    <row r="455" s="14" customFormat="1">
      <c r="A455" s="14"/>
      <c r="B455" s="258"/>
      <c r="C455" s="259"/>
      <c r="D455" s="244" t="s">
        <v>140</v>
      </c>
      <c r="E455" s="260" t="s">
        <v>1</v>
      </c>
      <c r="F455" s="261" t="s">
        <v>477</v>
      </c>
      <c r="G455" s="259"/>
      <c r="H455" s="262">
        <v>2.5</v>
      </c>
      <c r="I455" s="263"/>
      <c r="J455" s="259"/>
      <c r="K455" s="259"/>
      <c r="L455" s="264"/>
      <c r="M455" s="265"/>
      <c r="N455" s="266"/>
      <c r="O455" s="266"/>
      <c r="P455" s="266"/>
      <c r="Q455" s="266"/>
      <c r="R455" s="266"/>
      <c r="S455" s="266"/>
      <c r="T455" s="26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8" t="s">
        <v>140</v>
      </c>
      <c r="AU455" s="268" t="s">
        <v>87</v>
      </c>
      <c r="AV455" s="14" t="s">
        <v>87</v>
      </c>
      <c r="AW455" s="14" t="s">
        <v>35</v>
      </c>
      <c r="AX455" s="14" t="s">
        <v>78</v>
      </c>
      <c r="AY455" s="268" t="s">
        <v>129</v>
      </c>
    </row>
    <row r="456" s="15" customFormat="1">
      <c r="A456" s="15"/>
      <c r="B456" s="269"/>
      <c r="C456" s="270"/>
      <c r="D456" s="244" t="s">
        <v>140</v>
      </c>
      <c r="E456" s="271" t="s">
        <v>1</v>
      </c>
      <c r="F456" s="272" t="s">
        <v>143</v>
      </c>
      <c r="G456" s="270"/>
      <c r="H456" s="273">
        <v>2.5</v>
      </c>
      <c r="I456" s="274"/>
      <c r="J456" s="270"/>
      <c r="K456" s="270"/>
      <c r="L456" s="275"/>
      <c r="M456" s="276"/>
      <c r="N456" s="277"/>
      <c r="O456" s="277"/>
      <c r="P456" s="277"/>
      <c r="Q456" s="277"/>
      <c r="R456" s="277"/>
      <c r="S456" s="277"/>
      <c r="T456" s="278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9" t="s">
        <v>140</v>
      </c>
      <c r="AU456" s="279" t="s">
        <v>87</v>
      </c>
      <c r="AV456" s="15" t="s">
        <v>136</v>
      </c>
      <c r="AW456" s="15" t="s">
        <v>35</v>
      </c>
      <c r="AX456" s="15" t="s">
        <v>85</v>
      </c>
      <c r="AY456" s="279" t="s">
        <v>129</v>
      </c>
    </row>
    <row r="457" s="2" customFormat="1" ht="16.5" customHeight="1">
      <c r="A457" s="38"/>
      <c r="B457" s="39"/>
      <c r="C457" s="231" t="s">
        <v>478</v>
      </c>
      <c r="D457" s="231" t="s">
        <v>131</v>
      </c>
      <c r="E457" s="232" t="s">
        <v>479</v>
      </c>
      <c r="F457" s="233" t="s">
        <v>480</v>
      </c>
      <c r="G457" s="234" t="s">
        <v>159</v>
      </c>
      <c r="H457" s="235">
        <v>2.5</v>
      </c>
      <c r="I457" s="236"/>
      <c r="J457" s="237">
        <f>ROUND(I457*H457,2)</f>
        <v>0</v>
      </c>
      <c r="K457" s="233" t="s">
        <v>135</v>
      </c>
      <c r="L457" s="44"/>
      <c r="M457" s="238" t="s">
        <v>1</v>
      </c>
      <c r="N457" s="239" t="s">
        <v>43</v>
      </c>
      <c r="O457" s="91"/>
      <c r="P457" s="240">
        <f>O457*H457</f>
        <v>0</v>
      </c>
      <c r="Q457" s="240">
        <v>0</v>
      </c>
      <c r="R457" s="240">
        <f>Q457*H457</f>
        <v>0</v>
      </c>
      <c r="S457" s="240">
        <v>0</v>
      </c>
      <c r="T457" s="241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42" t="s">
        <v>136</v>
      </c>
      <c r="AT457" s="242" t="s">
        <v>131</v>
      </c>
      <c r="AU457" s="242" t="s">
        <v>87</v>
      </c>
      <c r="AY457" s="17" t="s">
        <v>129</v>
      </c>
      <c r="BE457" s="243">
        <f>IF(N457="základní",J457,0)</f>
        <v>0</v>
      </c>
      <c r="BF457" s="243">
        <f>IF(N457="snížená",J457,0)</f>
        <v>0</v>
      </c>
      <c r="BG457" s="243">
        <f>IF(N457="zákl. přenesená",J457,0)</f>
        <v>0</v>
      </c>
      <c r="BH457" s="243">
        <f>IF(N457="sníž. přenesená",J457,0)</f>
        <v>0</v>
      </c>
      <c r="BI457" s="243">
        <f>IF(N457="nulová",J457,0)</f>
        <v>0</v>
      </c>
      <c r="BJ457" s="17" t="s">
        <v>85</v>
      </c>
      <c r="BK457" s="243">
        <f>ROUND(I457*H457,2)</f>
        <v>0</v>
      </c>
      <c r="BL457" s="17" t="s">
        <v>136</v>
      </c>
      <c r="BM457" s="242" t="s">
        <v>481</v>
      </c>
    </row>
    <row r="458" s="2" customFormat="1">
      <c r="A458" s="38"/>
      <c r="B458" s="39"/>
      <c r="C458" s="40"/>
      <c r="D458" s="244" t="s">
        <v>138</v>
      </c>
      <c r="E458" s="40"/>
      <c r="F458" s="245" t="s">
        <v>482</v>
      </c>
      <c r="G458" s="40"/>
      <c r="H458" s="40"/>
      <c r="I458" s="140"/>
      <c r="J458" s="40"/>
      <c r="K458" s="40"/>
      <c r="L458" s="44"/>
      <c r="M458" s="246"/>
      <c r="N458" s="247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138</v>
      </c>
      <c r="AU458" s="17" t="s">
        <v>87</v>
      </c>
    </row>
    <row r="459" s="14" customFormat="1">
      <c r="A459" s="14"/>
      <c r="B459" s="258"/>
      <c r="C459" s="259"/>
      <c r="D459" s="244" t="s">
        <v>140</v>
      </c>
      <c r="E459" s="260" t="s">
        <v>1</v>
      </c>
      <c r="F459" s="261" t="s">
        <v>477</v>
      </c>
      <c r="G459" s="259"/>
      <c r="H459" s="262">
        <v>2.5</v>
      </c>
      <c r="I459" s="263"/>
      <c r="J459" s="259"/>
      <c r="K459" s="259"/>
      <c r="L459" s="264"/>
      <c r="M459" s="265"/>
      <c r="N459" s="266"/>
      <c r="O459" s="266"/>
      <c r="P459" s="266"/>
      <c r="Q459" s="266"/>
      <c r="R459" s="266"/>
      <c r="S459" s="266"/>
      <c r="T459" s="26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8" t="s">
        <v>140</v>
      </c>
      <c r="AU459" s="268" t="s">
        <v>87</v>
      </c>
      <c r="AV459" s="14" t="s">
        <v>87</v>
      </c>
      <c r="AW459" s="14" t="s">
        <v>35</v>
      </c>
      <c r="AX459" s="14" t="s">
        <v>78</v>
      </c>
      <c r="AY459" s="268" t="s">
        <v>129</v>
      </c>
    </row>
    <row r="460" s="15" customFormat="1">
      <c r="A460" s="15"/>
      <c r="B460" s="269"/>
      <c r="C460" s="270"/>
      <c r="D460" s="244" t="s">
        <v>140</v>
      </c>
      <c r="E460" s="271" t="s">
        <v>1</v>
      </c>
      <c r="F460" s="272" t="s">
        <v>143</v>
      </c>
      <c r="G460" s="270"/>
      <c r="H460" s="273">
        <v>2.5</v>
      </c>
      <c r="I460" s="274"/>
      <c r="J460" s="270"/>
      <c r="K460" s="270"/>
      <c r="L460" s="275"/>
      <c r="M460" s="276"/>
      <c r="N460" s="277"/>
      <c r="O460" s="277"/>
      <c r="P460" s="277"/>
      <c r="Q460" s="277"/>
      <c r="R460" s="277"/>
      <c r="S460" s="277"/>
      <c r="T460" s="278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9" t="s">
        <v>140</v>
      </c>
      <c r="AU460" s="279" t="s">
        <v>87</v>
      </c>
      <c r="AV460" s="15" t="s">
        <v>136</v>
      </c>
      <c r="AW460" s="15" t="s">
        <v>35</v>
      </c>
      <c r="AX460" s="15" t="s">
        <v>85</v>
      </c>
      <c r="AY460" s="279" t="s">
        <v>129</v>
      </c>
    </row>
    <row r="461" s="2" customFormat="1" ht="16.5" customHeight="1">
      <c r="A461" s="38"/>
      <c r="B461" s="39"/>
      <c r="C461" s="231" t="s">
        <v>483</v>
      </c>
      <c r="D461" s="231" t="s">
        <v>131</v>
      </c>
      <c r="E461" s="232" t="s">
        <v>484</v>
      </c>
      <c r="F461" s="233" t="s">
        <v>485</v>
      </c>
      <c r="G461" s="234" t="s">
        <v>196</v>
      </c>
      <c r="H461" s="235">
        <v>10</v>
      </c>
      <c r="I461" s="236"/>
      <c r="J461" s="237">
        <f>ROUND(I461*H461,2)</f>
        <v>0</v>
      </c>
      <c r="K461" s="233" t="s">
        <v>135</v>
      </c>
      <c r="L461" s="44"/>
      <c r="M461" s="238" t="s">
        <v>1</v>
      </c>
      <c r="N461" s="239" t="s">
        <v>43</v>
      </c>
      <c r="O461" s="91"/>
      <c r="P461" s="240">
        <f>O461*H461</f>
        <v>0</v>
      </c>
      <c r="Q461" s="240">
        <v>0.03465</v>
      </c>
      <c r="R461" s="240">
        <f>Q461*H461</f>
        <v>0.34650000000000003</v>
      </c>
      <c r="S461" s="240">
        <v>0</v>
      </c>
      <c r="T461" s="241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42" t="s">
        <v>136</v>
      </c>
      <c r="AT461" s="242" t="s">
        <v>131</v>
      </c>
      <c r="AU461" s="242" t="s">
        <v>87</v>
      </c>
      <c r="AY461" s="17" t="s">
        <v>129</v>
      </c>
      <c r="BE461" s="243">
        <f>IF(N461="základní",J461,0)</f>
        <v>0</v>
      </c>
      <c r="BF461" s="243">
        <f>IF(N461="snížená",J461,0)</f>
        <v>0</v>
      </c>
      <c r="BG461" s="243">
        <f>IF(N461="zákl. přenesená",J461,0)</f>
        <v>0</v>
      </c>
      <c r="BH461" s="243">
        <f>IF(N461="sníž. přenesená",J461,0)</f>
        <v>0</v>
      </c>
      <c r="BI461" s="243">
        <f>IF(N461="nulová",J461,0)</f>
        <v>0</v>
      </c>
      <c r="BJ461" s="17" t="s">
        <v>85</v>
      </c>
      <c r="BK461" s="243">
        <f>ROUND(I461*H461,2)</f>
        <v>0</v>
      </c>
      <c r="BL461" s="17" t="s">
        <v>136</v>
      </c>
      <c r="BM461" s="242" t="s">
        <v>486</v>
      </c>
    </row>
    <row r="462" s="2" customFormat="1">
      <c r="A462" s="38"/>
      <c r="B462" s="39"/>
      <c r="C462" s="40"/>
      <c r="D462" s="244" t="s">
        <v>138</v>
      </c>
      <c r="E462" s="40"/>
      <c r="F462" s="245" t="s">
        <v>487</v>
      </c>
      <c r="G462" s="40"/>
      <c r="H462" s="40"/>
      <c r="I462" s="140"/>
      <c r="J462" s="40"/>
      <c r="K462" s="40"/>
      <c r="L462" s="44"/>
      <c r="M462" s="246"/>
      <c r="N462" s="247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138</v>
      </c>
      <c r="AU462" s="17" t="s">
        <v>87</v>
      </c>
    </row>
    <row r="463" s="13" customFormat="1">
      <c r="A463" s="13"/>
      <c r="B463" s="248"/>
      <c r="C463" s="249"/>
      <c r="D463" s="244" t="s">
        <v>140</v>
      </c>
      <c r="E463" s="250" t="s">
        <v>1</v>
      </c>
      <c r="F463" s="251" t="s">
        <v>419</v>
      </c>
      <c r="G463" s="249"/>
      <c r="H463" s="250" t="s">
        <v>1</v>
      </c>
      <c r="I463" s="252"/>
      <c r="J463" s="249"/>
      <c r="K463" s="249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140</v>
      </c>
      <c r="AU463" s="257" t="s">
        <v>87</v>
      </c>
      <c r="AV463" s="13" t="s">
        <v>85</v>
      </c>
      <c r="AW463" s="13" t="s">
        <v>35</v>
      </c>
      <c r="AX463" s="13" t="s">
        <v>78</v>
      </c>
      <c r="AY463" s="257" t="s">
        <v>129</v>
      </c>
    </row>
    <row r="464" s="14" customFormat="1">
      <c r="A464" s="14"/>
      <c r="B464" s="258"/>
      <c r="C464" s="259"/>
      <c r="D464" s="244" t="s">
        <v>140</v>
      </c>
      <c r="E464" s="260" t="s">
        <v>1</v>
      </c>
      <c r="F464" s="261" t="s">
        <v>488</v>
      </c>
      <c r="G464" s="259"/>
      <c r="H464" s="262">
        <v>10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8" t="s">
        <v>140</v>
      </c>
      <c r="AU464" s="268" t="s">
        <v>87</v>
      </c>
      <c r="AV464" s="14" t="s">
        <v>87</v>
      </c>
      <c r="AW464" s="14" t="s">
        <v>35</v>
      </c>
      <c r="AX464" s="14" t="s">
        <v>78</v>
      </c>
      <c r="AY464" s="268" t="s">
        <v>129</v>
      </c>
    </row>
    <row r="465" s="15" customFormat="1">
      <c r="A465" s="15"/>
      <c r="B465" s="269"/>
      <c r="C465" s="270"/>
      <c r="D465" s="244" t="s">
        <v>140</v>
      </c>
      <c r="E465" s="271" t="s">
        <v>1</v>
      </c>
      <c r="F465" s="272" t="s">
        <v>143</v>
      </c>
      <c r="G465" s="270"/>
      <c r="H465" s="273">
        <v>10</v>
      </c>
      <c r="I465" s="274"/>
      <c r="J465" s="270"/>
      <c r="K465" s="270"/>
      <c r="L465" s="275"/>
      <c r="M465" s="276"/>
      <c r="N465" s="277"/>
      <c r="O465" s="277"/>
      <c r="P465" s="277"/>
      <c r="Q465" s="277"/>
      <c r="R465" s="277"/>
      <c r="S465" s="277"/>
      <c r="T465" s="27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9" t="s">
        <v>140</v>
      </c>
      <c r="AU465" s="279" t="s">
        <v>87</v>
      </c>
      <c r="AV465" s="15" t="s">
        <v>136</v>
      </c>
      <c r="AW465" s="15" t="s">
        <v>35</v>
      </c>
      <c r="AX465" s="15" t="s">
        <v>85</v>
      </c>
      <c r="AY465" s="279" t="s">
        <v>129</v>
      </c>
    </row>
    <row r="466" s="2" customFormat="1" ht="16.5" customHeight="1">
      <c r="A466" s="38"/>
      <c r="B466" s="39"/>
      <c r="C466" s="280" t="s">
        <v>489</v>
      </c>
      <c r="D466" s="280" t="s">
        <v>320</v>
      </c>
      <c r="E466" s="281" t="s">
        <v>490</v>
      </c>
      <c r="F466" s="282" t="s">
        <v>491</v>
      </c>
      <c r="G466" s="283" t="s">
        <v>134</v>
      </c>
      <c r="H466" s="284">
        <v>39.600000000000001</v>
      </c>
      <c r="I466" s="285"/>
      <c r="J466" s="286">
        <f>ROUND(I466*H466,2)</f>
        <v>0</v>
      </c>
      <c r="K466" s="282" t="s">
        <v>1</v>
      </c>
      <c r="L466" s="287"/>
      <c r="M466" s="288" t="s">
        <v>1</v>
      </c>
      <c r="N466" s="289" t="s">
        <v>43</v>
      </c>
      <c r="O466" s="91"/>
      <c r="P466" s="240">
        <f>O466*H466</f>
        <v>0</v>
      </c>
      <c r="Q466" s="240">
        <v>0.021000000000000001</v>
      </c>
      <c r="R466" s="240">
        <f>Q466*H466</f>
        <v>0.83160000000000012</v>
      </c>
      <c r="S466" s="240">
        <v>0</v>
      </c>
      <c r="T466" s="241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2" t="s">
        <v>175</v>
      </c>
      <c r="AT466" s="242" t="s">
        <v>320</v>
      </c>
      <c r="AU466" s="242" t="s">
        <v>87</v>
      </c>
      <c r="AY466" s="17" t="s">
        <v>129</v>
      </c>
      <c r="BE466" s="243">
        <f>IF(N466="základní",J466,0)</f>
        <v>0</v>
      </c>
      <c r="BF466" s="243">
        <f>IF(N466="snížená",J466,0)</f>
        <v>0</v>
      </c>
      <c r="BG466" s="243">
        <f>IF(N466="zákl. přenesená",J466,0)</f>
        <v>0</v>
      </c>
      <c r="BH466" s="243">
        <f>IF(N466="sníž. přenesená",J466,0)</f>
        <v>0</v>
      </c>
      <c r="BI466" s="243">
        <f>IF(N466="nulová",J466,0)</f>
        <v>0</v>
      </c>
      <c r="BJ466" s="17" t="s">
        <v>85</v>
      </c>
      <c r="BK466" s="243">
        <f>ROUND(I466*H466,2)</f>
        <v>0</v>
      </c>
      <c r="BL466" s="17" t="s">
        <v>136</v>
      </c>
      <c r="BM466" s="242" t="s">
        <v>492</v>
      </c>
    </row>
    <row r="467" s="2" customFormat="1">
      <c r="A467" s="38"/>
      <c r="B467" s="39"/>
      <c r="C467" s="40"/>
      <c r="D467" s="244" t="s">
        <v>138</v>
      </c>
      <c r="E467" s="40"/>
      <c r="F467" s="245" t="s">
        <v>493</v>
      </c>
      <c r="G467" s="40"/>
      <c r="H467" s="40"/>
      <c r="I467" s="140"/>
      <c r="J467" s="40"/>
      <c r="K467" s="40"/>
      <c r="L467" s="44"/>
      <c r="M467" s="246"/>
      <c r="N467" s="247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138</v>
      </c>
      <c r="AU467" s="17" t="s">
        <v>87</v>
      </c>
    </row>
    <row r="468" s="13" customFormat="1">
      <c r="A468" s="13"/>
      <c r="B468" s="248"/>
      <c r="C468" s="249"/>
      <c r="D468" s="244" t="s">
        <v>140</v>
      </c>
      <c r="E468" s="250" t="s">
        <v>1</v>
      </c>
      <c r="F468" s="251" t="s">
        <v>419</v>
      </c>
      <c r="G468" s="249"/>
      <c r="H468" s="250" t="s">
        <v>1</v>
      </c>
      <c r="I468" s="252"/>
      <c r="J468" s="249"/>
      <c r="K468" s="249"/>
      <c r="L468" s="253"/>
      <c r="M468" s="254"/>
      <c r="N468" s="255"/>
      <c r="O468" s="255"/>
      <c r="P468" s="255"/>
      <c r="Q468" s="255"/>
      <c r="R468" s="255"/>
      <c r="S468" s="255"/>
      <c r="T468" s="25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7" t="s">
        <v>140</v>
      </c>
      <c r="AU468" s="257" t="s">
        <v>87</v>
      </c>
      <c r="AV468" s="13" t="s">
        <v>85</v>
      </c>
      <c r="AW468" s="13" t="s">
        <v>35</v>
      </c>
      <c r="AX468" s="13" t="s">
        <v>78</v>
      </c>
      <c r="AY468" s="257" t="s">
        <v>129</v>
      </c>
    </row>
    <row r="469" s="14" customFormat="1">
      <c r="A469" s="14"/>
      <c r="B469" s="258"/>
      <c r="C469" s="259"/>
      <c r="D469" s="244" t="s">
        <v>140</v>
      </c>
      <c r="E469" s="260" t="s">
        <v>1</v>
      </c>
      <c r="F469" s="261" t="s">
        <v>494</v>
      </c>
      <c r="G469" s="259"/>
      <c r="H469" s="262">
        <v>39.600000000000001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8" t="s">
        <v>140</v>
      </c>
      <c r="AU469" s="268" t="s">
        <v>87</v>
      </c>
      <c r="AV469" s="14" t="s">
        <v>87</v>
      </c>
      <c r="AW469" s="14" t="s">
        <v>35</v>
      </c>
      <c r="AX469" s="14" t="s">
        <v>78</v>
      </c>
      <c r="AY469" s="268" t="s">
        <v>129</v>
      </c>
    </row>
    <row r="470" s="15" customFormat="1">
      <c r="A470" s="15"/>
      <c r="B470" s="269"/>
      <c r="C470" s="270"/>
      <c r="D470" s="244" t="s">
        <v>140</v>
      </c>
      <c r="E470" s="271" t="s">
        <v>1</v>
      </c>
      <c r="F470" s="272" t="s">
        <v>143</v>
      </c>
      <c r="G470" s="270"/>
      <c r="H470" s="273">
        <v>39.600000000000001</v>
      </c>
      <c r="I470" s="274"/>
      <c r="J470" s="270"/>
      <c r="K470" s="270"/>
      <c r="L470" s="275"/>
      <c r="M470" s="276"/>
      <c r="N470" s="277"/>
      <c r="O470" s="277"/>
      <c r="P470" s="277"/>
      <c r="Q470" s="277"/>
      <c r="R470" s="277"/>
      <c r="S470" s="277"/>
      <c r="T470" s="278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9" t="s">
        <v>140</v>
      </c>
      <c r="AU470" s="279" t="s">
        <v>87</v>
      </c>
      <c r="AV470" s="15" t="s">
        <v>136</v>
      </c>
      <c r="AW470" s="15" t="s">
        <v>35</v>
      </c>
      <c r="AX470" s="15" t="s">
        <v>85</v>
      </c>
      <c r="AY470" s="279" t="s">
        <v>129</v>
      </c>
    </row>
    <row r="471" s="2" customFormat="1" ht="16.5" customHeight="1">
      <c r="A471" s="38"/>
      <c r="B471" s="39"/>
      <c r="C471" s="231" t="s">
        <v>495</v>
      </c>
      <c r="D471" s="231" t="s">
        <v>131</v>
      </c>
      <c r="E471" s="232" t="s">
        <v>496</v>
      </c>
      <c r="F471" s="233" t="s">
        <v>497</v>
      </c>
      <c r="G471" s="234" t="s">
        <v>209</v>
      </c>
      <c r="H471" s="235">
        <v>1.6240000000000001</v>
      </c>
      <c r="I471" s="236"/>
      <c r="J471" s="237">
        <f>ROUND(I471*H471,2)</f>
        <v>0</v>
      </c>
      <c r="K471" s="233" t="s">
        <v>135</v>
      </c>
      <c r="L471" s="44"/>
      <c r="M471" s="238" t="s">
        <v>1</v>
      </c>
      <c r="N471" s="239" t="s">
        <v>43</v>
      </c>
      <c r="O471" s="91"/>
      <c r="P471" s="240">
        <f>O471*H471</f>
        <v>0</v>
      </c>
      <c r="Q471" s="240">
        <v>0</v>
      </c>
      <c r="R471" s="240">
        <f>Q471*H471</f>
        <v>0</v>
      </c>
      <c r="S471" s="240">
        <v>0</v>
      </c>
      <c r="T471" s="241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2" t="s">
        <v>136</v>
      </c>
      <c r="AT471" s="242" t="s">
        <v>131</v>
      </c>
      <c r="AU471" s="242" t="s">
        <v>87</v>
      </c>
      <c r="AY471" s="17" t="s">
        <v>129</v>
      </c>
      <c r="BE471" s="243">
        <f>IF(N471="základní",J471,0)</f>
        <v>0</v>
      </c>
      <c r="BF471" s="243">
        <f>IF(N471="snížená",J471,0)</f>
        <v>0</v>
      </c>
      <c r="BG471" s="243">
        <f>IF(N471="zákl. přenesená",J471,0)</f>
        <v>0</v>
      </c>
      <c r="BH471" s="243">
        <f>IF(N471="sníž. přenesená",J471,0)</f>
        <v>0</v>
      </c>
      <c r="BI471" s="243">
        <f>IF(N471="nulová",J471,0)</f>
        <v>0</v>
      </c>
      <c r="BJ471" s="17" t="s">
        <v>85</v>
      </c>
      <c r="BK471" s="243">
        <f>ROUND(I471*H471,2)</f>
        <v>0</v>
      </c>
      <c r="BL471" s="17" t="s">
        <v>136</v>
      </c>
      <c r="BM471" s="242" t="s">
        <v>498</v>
      </c>
    </row>
    <row r="472" s="2" customFormat="1">
      <c r="A472" s="38"/>
      <c r="B472" s="39"/>
      <c r="C472" s="40"/>
      <c r="D472" s="244" t="s">
        <v>138</v>
      </c>
      <c r="E472" s="40"/>
      <c r="F472" s="245" t="s">
        <v>499</v>
      </c>
      <c r="G472" s="40"/>
      <c r="H472" s="40"/>
      <c r="I472" s="140"/>
      <c r="J472" s="40"/>
      <c r="K472" s="40"/>
      <c r="L472" s="44"/>
      <c r="M472" s="246"/>
      <c r="N472" s="247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138</v>
      </c>
      <c r="AU472" s="17" t="s">
        <v>87</v>
      </c>
    </row>
    <row r="473" s="13" customFormat="1">
      <c r="A473" s="13"/>
      <c r="B473" s="248"/>
      <c r="C473" s="249"/>
      <c r="D473" s="244" t="s">
        <v>140</v>
      </c>
      <c r="E473" s="250" t="s">
        <v>1</v>
      </c>
      <c r="F473" s="251" t="s">
        <v>365</v>
      </c>
      <c r="G473" s="249"/>
      <c r="H473" s="250" t="s">
        <v>1</v>
      </c>
      <c r="I473" s="252"/>
      <c r="J473" s="249"/>
      <c r="K473" s="249"/>
      <c r="L473" s="253"/>
      <c r="M473" s="254"/>
      <c r="N473" s="255"/>
      <c r="O473" s="255"/>
      <c r="P473" s="255"/>
      <c r="Q473" s="255"/>
      <c r="R473" s="255"/>
      <c r="S473" s="255"/>
      <c r="T473" s="25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7" t="s">
        <v>140</v>
      </c>
      <c r="AU473" s="257" t="s">
        <v>87</v>
      </c>
      <c r="AV473" s="13" t="s">
        <v>85</v>
      </c>
      <c r="AW473" s="13" t="s">
        <v>35</v>
      </c>
      <c r="AX473" s="13" t="s">
        <v>78</v>
      </c>
      <c r="AY473" s="257" t="s">
        <v>129</v>
      </c>
    </row>
    <row r="474" s="14" customFormat="1">
      <c r="A474" s="14"/>
      <c r="B474" s="258"/>
      <c r="C474" s="259"/>
      <c r="D474" s="244" t="s">
        <v>140</v>
      </c>
      <c r="E474" s="260" t="s">
        <v>1</v>
      </c>
      <c r="F474" s="261" t="s">
        <v>500</v>
      </c>
      <c r="G474" s="259"/>
      <c r="H474" s="262">
        <v>1.6240000000000001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8" t="s">
        <v>140</v>
      </c>
      <c r="AU474" s="268" t="s">
        <v>87</v>
      </c>
      <c r="AV474" s="14" t="s">
        <v>87</v>
      </c>
      <c r="AW474" s="14" t="s">
        <v>35</v>
      </c>
      <c r="AX474" s="14" t="s">
        <v>78</v>
      </c>
      <c r="AY474" s="268" t="s">
        <v>129</v>
      </c>
    </row>
    <row r="475" s="15" customFormat="1">
      <c r="A475" s="15"/>
      <c r="B475" s="269"/>
      <c r="C475" s="270"/>
      <c r="D475" s="244" t="s">
        <v>140</v>
      </c>
      <c r="E475" s="271" t="s">
        <v>1</v>
      </c>
      <c r="F475" s="272" t="s">
        <v>143</v>
      </c>
      <c r="G475" s="270"/>
      <c r="H475" s="273">
        <v>1.6240000000000001</v>
      </c>
      <c r="I475" s="274"/>
      <c r="J475" s="270"/>
      <c r="K475" s="270"/>
      <c r="L475" s="275"/>
      <c r="M475" s="276"/>
      <c r="N475" s="277"/>
      <c r="O475" s="277"/>
      <c r="P475" s="277"/>
      <c r="Q475" s="277"/>
      <c r="R475" s="277"/>
      <c r="S475" s="277"/>
      <c r="T475" s="27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9" t="s">
        <v>140</v>
      </c>
      <c r="AU475" s="279" t="s">
        <v>87</v>
      </c>
      <c r="AV475" s="15" t="s">
        <v>136</v>
      </c>
      <c r="AW475" s="15" t="s">
        <v>35</v>
      </c>
      <c r="AX475" s="15" t="s">
        <v>85</v>
      </c>
      <c r="AY475" s="279" t="s">
        <v>129</v>
      </c>
    </row>
    <row r="476" s="12" customFormat="1" ht="22.8" customHeight="1">
      <c r="A476" s="12"/>
      <c r="B476" s="215"/>
      <c r="C476" s="216"/>
      <c r="D476" s="217" t="s">
        <v>77</v>
      </c>
      <c r="E476" s="229" t="s">
        <v>142</v>
      </c>
      <c r="F476" s="229" t="s">
        <v>501</v>
      </c>
      <c r="G476" s="216"/>
      <c r="H476" s="216"/>
      <c r="I476" s="219"/>
      <c r="J476" s="230">
        <f>BK476</f>
        <v>0</v>
      </c>
      <c r="K476" s="216"/>
      <c r="L476" s="221"/>
      <c r="M476" s="222"/>
      <c r="N476" s="223"/>
      <c r="O476" s="223"/>
      <c r="P476" s="224">
        <f>SUM(P477:P601)</f>
        <v>0</v>
      </c>
      <c r="Q476" s="223"/>
      <c r="R476" s="224">
        <f>SUM(R477:R601)</f>
        <v>414.43528579999997</v>
      </c>
      <c r="S476" s="223"/>
      <c r="T476" s="225">
        <f>SUM(T477:T601)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26" t="s">
        <v>85</v>
      </c>
      <c r="AT476" s="227" t="s">
        <v>77</v>
      </c>
      <c r="AU476" s="227" t="s">
        <v>85</v>
      </c>
      <c r="AY476" s="226" t="s">
        <v>129</v>
      </c>
      <c r="BK476" s="228">
        <f>SUM(BK477:BK601)</f>
        <v>0</v>
      </c>
    </row>
    <row r="477" s="2" customFormat="1" ht="16.5" customHeight="1">
      <c r="A477" s="38"/>
      <c r="B477" s="39"/>
      <c r="C477" s="231" t="s">
        <v>502</v>
      </c>
      <c r="D477" s="231" t="s">
        <v>131</v>
      </c>
      <c r="E477" s="232" t="s">
        <v>503</v>
      </c>
      <c r="F477" s="233" t="s">
        <v>504</v>
      </c>
      <c r="G477" s="234" t="s">
        <v>159</v>
      </c>
      <c r="H477" s="235">
        <v>88.579999999999998</v>
      </c>
      <c r="I477" s="236"/>
      <c r="J477" s="237">
        <f>ROUND(I477*H477,2)</f>
        <v>0</v>
      </c>
      <c r="K477" s="233" t="s">
        <v>135</v>
      </c>
      <c r="L477" s="44"/>
      <c r="M477" s="238" t="s">
        <v>1</v>
      </c>
      <c r="N477" s="239" t="s">
        <v>43</v>
      </c>
      <c r="O477" s="91"/>
      <c r="P477" s="240">
        <f>O477*H477</f>
        <v>0</v>
      </c>
      <c r="Q477" s="240">
        <v>0</v>
      </c>
      <c r="R477" s="240">
        <f>Q477*H477</f>
        <v>0</v>
      </c>
      <c r="S477" s="240">
        <v>0</v>
      </c>
      <c r="T477" s="241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2" t="s">
        <v>136</v>
      </c>
      <c r="AT477" s="242" t="s">
        <v>131</v>
      </c>
      <c r="AU477" s="242" t="s">
        <v>87</v>
      </c>
      <c r="AY477" s="17" t="s">
        <v>129</v>
      </c>
      <c r="BE477" s="243">
        <f>IF(N477="základní",J477,0)</f>
        <v>0</v>
      </c>
      <c r="BF477" s="243">
        <f>IF(N477="snížená",J477,0)</f>
        <v>0</v>
      </c>
      <c r="BG477" s="243">
        <f>IF(N477="zákl. přenesená",J477,0)</f>
        <v>0</v>
      </c>
      <c r="BH477" s="243">
        <f>IF(N477="sníž. přenesená",J477,0)</f>
        <v>0</v>
      </c>
      <c r="BI477" s="243">
        <f>IF(N477="nulová",J477,0)</f>
        <v>0</v>
      </c>
      <c r="BJ477" s="17" t="s">
        <v>85</v>
      </c>
      <c r="BK477" s="243">
        <f>ROUND(I477*H477,2)</f>
        <v>0</v>
      </c>
      <c r="BL477" s="17" t="s">
        <v>136</v>
      </c>
      <c r="BM477" s="242" t="s">
        <v>505</v>
      </c>
    </row>
    <row r="478" s="2" customFormat="1">
      <c r="A478" s="38"/>
      <c r="B478" s="39"/>
      <c r="C478" s="40"/>
      <c r="D478" s="244" t="s">
        <v>138</v>
      </c>
      <c r="E478" s="40"/>
      <c r="F478" s="245" t="s">
        <v>506</v>
      </c>
      <c r="G478" s="40"/>
      <c r="H478" s="40"/>
      <c r="I478" s="140"/>
      <c r="J478" s="40"/>
      <c r="K478" s="40"/>
      <c r="L478" s="44"/>
      <c r="M478" s="246"/>
      <c r="N478" s="247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138</v>
      </c>
      <c r="AU478" s="17" t="s">
        <v>87</v>
      </c>
    </row>
    <row r="479" s="13" customFormat="1">
      <c r="A479" s="13"/>
      <c r="B479" s="248"/>
      <c r="C479" s="249"/>
      <c r="D479" s="244" t="s">
        <v>140</v>
      </c>
      <c r="E479" s="250" t="s">
        <v>1</v>
      </c>
      <c r="F479" s="251" t="s">
        <v>413</v>
      </c>
      <c r="G479" s="249"/>
      <c r="H479" s="250" t="s">
        <v>1</v>
      </c>
      <c r="I479" s="252"/>
      <c r="J479" s="249"/>
      <c r="K479" s="249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140</v>
      </c>
      <c r="AU479" s="257" t="s">
        <v>87</v>
      </c>
      <c r="AV479" s="13" t="s">
        <v>85</v>
      </c>
      <c r="AW479" s="13" t="s">
        <v>35</v>
      </c>
      <c r="AX479" s="13" t="s">
        <v>78</v>
      </c>
      <c r="AY479" s="257" t="s">
        <v>129</v>
      </c>
    </row>
    <row r="480" s="14" customFormat="1">
      <c r="A480" s="14"/>
      <c r="B480" s="258"/>
      <c r="C480" s="259"/>
      <c r="D480" s="244" t="s">
        <v>140</v>
      </c>
      <c r="E480" s="260" t="s">
        <v>1</v>
      </c>
      <c r="F480" s="261" t="s">
        <v>507</v>
      </c>
      <c r="G480" s="259"/>
      <c r="H480" s="262">
        <v>88.579999999999998</v>
      </c>
      <c r="I480" s="263"/>
      <c r="J480" s="259"/>
      <c r="K480" s="259"/>
      <c r="L480" s="264"/>
      <c r="M480" s="265"/>
      <c r="N480" s="266"/>
      <c r="O480" s="266"/>
      <c r="P480" s="266"/>
      <c r="Q480" s="266"/>
      <c r="R480" s="266"/>
      <c r="S480" s="266"/>
      <c r="T480" s="26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8" t="s">
        <v>140</v>
      </c>
      <c r="AU480" s="268" t="s">
        <v>87</v>
      </c>
      <c r="AV480" s="14" t="s">
        <v>87</v>
      </c>
      <c r="AW480" s="14" t="s">
        <v>35</v>
      </c>
      <c r="AX480" s="14" t="s">
        <v>78</v>
      </c>
      <c r="AY480" s="268" t="s">
        <v>129</v>
      </c>
    </row>
    <row r="481" s="15" customFormat="1">
      <c r="A481" s="15"/>
      <c r="B481" s="269"/>
      <c r="C481" s="270"/>
      <c r="D481" s="244" t="s">
        <v>140</v>
      </c>
      <c r="E481" s="271" t="s">
        <v>1</v>
      </c>
      <c r="F481" s="272" t="s">
        <v>143</v>
      </c>
      <c r="G481" s="270"/>
      <c r="H481" s="273">
        <v>88.579999999999998</v>
      </c>
      <c r="I481" s="274"/>
      <c r="J481" s="270"/>
      <c r="K481" s="270"/>
      <c r="L481" s="275"/>
      <c r="M481" s="276"/>
      <c r="N481" s="277"/>
      <c r="O481" s="277"/>
      <c r="P481" s="277"/>
      <c r="Q481" s="277"/>
      <c r="R481" s="277"/>
      <c r="S481" s="277"/>
      <c r="T481" s="278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9" t="s">
        <v>140</v>
      </c>
      <c r="AU481" s="279" t="s">
        <v>87</v>
      </c>
      <c r="AV481" s="15" t="s">
        <v>136</v>
      </c>
      <c r="AW481" s="15" t="s">
        <v>35</v>
      </c>
      <c r="AX481" s="15" t="s">
        <v>85</v>
      </c>
      <c r="AY481" s="279" t="s">
        <v>129</v>
      </c>
    </row>
    <row r="482" s="2" customFormat="1" ht="16.5" customHeight="1">
      <c r="A482" s="38"/>
      <c r="B482" s="39"/>
      <c r="C482" s="231" t="s">
        <v>508</v>
      </c>
      <c r="D482" s="231" t="s">
        <v>131</v>
      </c>
      <c r="E482" s="232" t="s">
        <v>509</v>
      </c>
      <c r="F482" s="233" t="s">
        <v>510</v>
      </c>
      <c r="G482" s="234" t="s">
        <v>159</v>
      </c>
      <c r="H482" s="235">
        <v>2650.808</v>
      </c>
      <c r="I482" s="236"/>
      <c r="J482" s="237">
        <f>ROUND(I482*H482,2)</f>
        <v>0</v>
      </c>
      <c r="K482" s="233" t="s">
        <v>135</v>
      </c>
      <c r="L482" s="44"/>
      <c r="M482" s="238" t="s">
        <v>1</v>
      </c>
      <c r="N482" s="239" t="s">
        <v>43</v>
      </c>
      <c r="O482" s="91"/>
      <c r="P482" s="240">
        <f>O482*H482</f>
        <v>0</v>
      </c>
      <c r="Q482" s="240">
        <v>0</v>
      </c>
      <c r="R482" s="240">
        <f>Q482*H482</f>
        <v>0</v>
      </c>
      <c r="S482" s="240">
        <v>0</v>
      </c>
      <c r="T482" s="241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2" t="s">
        <v>136</v>
      </c>
      <c r="AT482" s="242" t="s">
        <v>131</v>
      </c>
      <c r="AU482" s="242" t="s">
        <v>87</v>
      </c>
      <c r="AY482" s="17" t="s">
        <v>129</v>
      </c>
      <c r="BE482" s="243">
        <f>IF(N482="základní",J482,0)</f>
        <v>0</v>
      </c>
      <c r="BF482" s="243">
        <f>IF(N482="snížená",J482,0)</f>
        <v>0</v>
      </c>
      <c r="BG482" s="243">
        <f>IF(N482="zákl. přenesená",J482,0)</f>
        <v>0</v>
      </c>
      <c r="BH482" s="243">
        <f>IF(N482="sníž. přenesená",J482,0)</f>
        <v>0</v>
      </c>
      <c r="BI482" s="243">
        <f>IF(N482="nulová",J482,0)</f>
        <v>0</v>
      </c>
      <c r="BJ482" s="17" t="s">
        <v>85</v>
      </c>
      <c r="BK482" s="243">
        <f>ROUND(I482*H482,2)</f>
        <v>0</v>
      </c>
      <c r="BL482" s="17" t="s">
        <v>136</v>
      </c>
      <c r="BM482" s="242" t="s">
        <v>511</v>
      </c>
    </row>
    <row r="483" s="2" customFormat="1">
      <c r="A483" s="38"/>
      <c r="B483" s="39"/>
      <c r="C483" s="40"/>
      <c r="D483" s="244" t="s">
        <v>138</v>
      </c>
      <c r="E483" s="40"/>
      <c r="F483" s="245" t="s">
        <v>512</v>
      </c>
      <c r="G483" s="40"/>
      <c r="H483" s="40"/>
      <c r="I483" s="140"/>
      <c r="J483" s="40"/>
      <c r="K483" s="40"/>
      <c r="L483" s="44"/>
      <c r="M483" s="246"/>
      <c r="N483" s="247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138</v>
      </c>
      <c r="AU483" s="17" t="s">
        <v>87</v>
      </c>
    </row>
    <row r="484" s="13" customFormat="1">
      <c r="A484" s="13"/>
      <c r="B484" s="248"/>
      <c r="C484" s="249"/>
      <c r="D484" s="244" t="s">
        <v>140</v>
      </c>
      <c r="E484" s="250" t="s">
        <v>1</v>
      </c>
      <c r="F484" s="251" t="s">
        <v>413</v>
      </c>
      <c r="G484" s="249"/>
      <c r="H484" s="250" t="s">
        <v>1</v>
      </c>
      <c r="I484" s="252"/>
      <c r="J484" s="249"/>
      <c r="K484" s="249"/>
      <c r="L484" s="253"/>
      <c r="M484" s="254"/>
      <c r="N484" s="255"/>
      <c r="O484" s="255"/>
      <c r="P484" s="255"/>
      <c r="Q484" s="255"/>
      <c r="R484" s="255"/>
      <c r="S484" s="255"/>
      <c r="T484" s="25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7" t="s">
        <v>140</v>
      </c>
      <c r="AU484" s="257" t="s">
        <v>87</v>
      </c>
      <c r="AV484" s="13" t="s">
        <v>85</v>
      </c>
      <c r="AW484" s="13" t="s">
        <v>35</v>
      </c>
      <c r="AX484" s="13" t="s">
        <v>78</v>
      </c>
      <c r="AY484" s="257" t="s">
        <v>129</v>
      </c>
    </row>
    <row r="485" s="14" customFormat="1">
      <c r="A485" s="14"/>
      <c r="B485" s="258"/>
      <c r="C485" s="259"/>
      <c r="D485" s="244" t="s">
        <v>140</v>
      </c>
      <c r="E485" s="260" t="s">
        <v>1</v>
      </c>
      <c r="F485" s="261" t="s">
        <v>513</v>
      </c>
      <c r="G485" s="259"/>
      <c r="H485" s="262">
        <v>1501.9459999999999</v>
      </c>
      <c r="I485" s="263"/>
      <c r="J485" s="259"/>
      <c r="K485" s="259"/>
      <c r="L485" s="264"/>
      <c r="M485" s="265"/>
      <c r="N485" s="266"/>
      <c r="O485" s="266"/>
      <c r="P485" s="266"/>
      <c r="Q485" s="266"/>
      <c r="R485" s="266"/>
      <c r="S485" s="266"/>
      <c r="T485" s="26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8" t="s">
        <v>140</v>
      </c>
      <c r="AU485" s="268" t="s">
        <v>87</v>
      </c>
      <c r="AV485" s="14" t="s">
        <v>87</v>
      </c>
      <c r="AW485" s="14" t="s">
        <v>35</v>
      </c>
      <c r="AX485" s="14" t="s">
        <v>78</v>
      </c>
      <c r="AY485" s="268" t="s">
        <v>129</v>
      </c>
    </row>
    <row r="486" s="14" customFormat="1">
      <c r="A486" s="14"/>
      <c r="B486" s="258"/>
      <c r="C486" s="259"/>
      <c r="D486" s="244" t="s">
        <v>140</v>
      </c>
      <c r="E486" s="260" t="s">
        <v>1</v>
      </c>
      <c r="F486" s="261" t="s">
        <v>514</v>
      </c>
      <c r="G486" s="259"/>
      <c r="H486" s="262">
        <v>77.558999999999998</v>
      </c>
      <c r="I486" s="263"/>
      <c r="J486" s="259"/>
      <c r="K486" s="259"/>
      <c r="L486" s="264"/>
      <c r="M486" s="265"/>
      <c r="N486" s="266"/>
      <c r="O486" s="266"/>
      <c r="P486" s="266"/>
      <c r="Q486" s="266"/>
      <c r="R486" s="266"/>
      <c r="S486" s="266"/>
      <c r="T486" s="26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8" t="s">
        <v>140</v>
      </c>
      <c r="AU486" s="268" t="s">
        <v>87</v>
      </c>
      <c r="AV486" s="14" t="s">
        <v>87</v>
      </c>
      <c r="AW486" s="14" t="s">
        <v>35</v>
      </c>
      <c r="AX486" s="14" t="s">
        <v>78</v>
      </c>
      <c r="AY486" s="268" t="s">
        <v>129</v>
      </c>
    </row>
    <row r="487" s="14" customFormat="1">
      <c r="A487" s="14"/>
      <c r="B487" s="258"/>
      <c r="C487" s="259"/>
      <c r="D487" s="244" t="s">
        <v>140</v>
      </c>
      <c r="E487" s="260" t="s">
        <v>1</v>
      </c>
      <c r="F487" s="261" t="s">
        <v>515</v>
      </c>
      <c r="G487" s="259"/>
      <c r="H487" s="262">
        <v>598.63599999999997</v>
      </c>
      <c r="I487" s="263"/>
      <c r="J487" s="259"/>
      <c r="K487" s="259"/>
      <c r="L487" s="264"/>
      <c r="M487" s="265"/>
      <c r="N487" s="266"/>
      <c r="O487" s="266"/>
      <c r="P487" s="266"/>
      <c r="Q487" s="266"/>
      <c r="R487" s="266"/>
      <c r="S487" s="266"/>
      <c r="T487" s="26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8" t="s">
        <v>140</v>
      </c>
      <c r="AU487" s="268" t="s">
        <v>87</v>
      </c>
      <c r="AV487" s="14" t="s">
        <v>87</v>
      </c>
      <c r="AW487" s="14" t="s">
        <v>35</v>
      </c>
      <c r="AX487" s="14" t="s">
        <v>78</v>
      </c>
      <c r="AY487" s="268" t="s">
        <v>129</v>
      </c>
    </row>
    <row r="488" s="14" customFormat="1">
      <c r="A488" s="14"/>
      <c r="B488" s="258"/>
      <c r="C488" s="259"/>
      <c r="D488" s="244" t="s">
        <v>140</v>
      </c>
      <c r="E488" s="260" t="s">
        <v>1</v>
      </c>
      <c r="F488" s="261" t="s">
        <v>516</v>
      </c>
      <c r="G488" s="259"/>
      <c r="H488" s="262">
        <v>472.66699999999997</v>
      </c>
      <c r="I488" s="263"/>
      <c r="J488" s="259"/>
      <c r="K488" s="259"/>
      <c r="L488" s="264"/>
      <c r="M488" s="265"/>
      <c r="N488" s="266"/>
      <c r="O488" s="266"/>
      <c r="P488" s="266"/>
      <c r="Q488" s="266"/>
      <c r="R488" s="266"/>
      <c r="S488" s="266"/>
      <c r="T488" s="26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8" t="s">
        <v>140</v>
      </c>
      <c r="AU488" s="268" t="s">
        <v>87</v>
      </c>
      <c r="AV488" s="14" t="s">
        <v>87</v>
      </c>
      <c r="AW488" s="14" t="s">
        <v>35</v>
      </c>
      <c r="AX488" s="14" t="s">
        <v>78</v>
      </c>
      <c r="AY488" s="268" t="s">
        <v>129</v>
      </c>
    </row>
    <row r="489" s="15" customFormat="1">
      <c r="A489" s="15"/>
      <c r="B489" s="269"/>
      <c r="C489" s="270"/>
      <c r="D489" s="244" t="s">
        <v>140</v>
      </c>
      <c r="E489" s="271" t="s">
        <v>1</v>
      </c>
      <c r="F489" s="272" t="s">
        <v>143</v>
      </c>
      <c r="G489" s="270"/>
      <c r="H489" s="273">
        <v>2650.8079999999995</v>
      </c>
      <c r="I489" s="274"/>
      <c r="J489" s="270"/>
      <c r="K489" s="270"/>
      <c r="L489" s="275"/>
      <c r="M489" s="276"/>
      <c r="N489" s="277"/>
      <c r="O489" s="277"/>
      <c r="P489" s="277"/>
      <c r="Q489" s="277"/>
      <c r="R489" s="277"/>
      <c r="S489" s="277"/>
      <c r="T489" s="27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9" t="s">
        <v>140</v>
      </c>
      <c r="AU489" s="279" t="s">
        <v>87</v>
      </c>
      <c r="AV489" s="15" t="s">
        <v>136</v>
      </c>
      <c r="AW489" s="15" t="s">
        <v>35</v>
      </c>
      <c r="AX489" s="15" t="s">
        <v>85</v>
      </c>
      <c r="AY489" s="279" t="s">
        <v>129</v>
      </c>
    </row>
    <row r="490" s="2" customFormat="1" ht="16.5" customHeight="1">
      <c r="A490" s="38"/>
      <c r="B490" s="39"/>
      <c r="C490" s="231" t="s">
        <v>517</v>
      </c>
      <c r="D490" s="231" t="s">
        <v>131</v>
      </c>
      <c r="E490" s="232" t="s">
        <v>518</v>
      </c>
      <c r="F490" s="233" t="s">
        <v>519</v>
      </c>
      <c r="G490" s="234" t="s">
        <v>159</v>
      </c>
      <c r="H490" s="235">
        <v>203.52799999999999</v>
      </c>
      <c r="I490" s="236"/>
      <c r="J490" s="237">
        <f>ROUND(I490*H490,2)</f>
        <v>0</v>
      </c>
      <c r="K490" s="233" t="s">
        <v>135</v>
      </c>
      <c r="L490" s="44"/>
      <c r="M490" s="238" t="s">
        <v>1</v>
      </c>
      <c r="N490" s="239" t="s">
        <v>43</v>
      </c>
      <c r="O490" s="91"/>
      <c r="P490" s="240">
        <f>O490*H490</f>
        <v>0</v>
      </c>
      <c r="Q490" s="240">
        <v>0</v>
      </c>
      <c r="R490" s="240">
        <f>Q490*H490</f>
        <v>0</v>
      </c>
      <c r="S490" s="240">
        <v>0</v>
      </c>
      <c r="T490" s="241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42" t="s">
        <v>136</v>
      </c>
      <c r="AT490" s="242" t="s">
        <v>131</v>
      </c>
      <c r="AU490" s="242" t="s">
        <v>87</v>
      </c>
      <c r="AY490" s="17" t="s">
        <v>129</v>
      </c>
      <c r="BE490" s="243">
        <f>IF(N490="základní",J490,0)</f>
        <v>0</v>
      </c>
      <c r="BF490" s="243">
        <f>IF(N490="snížená",J490,0)</f>
        <v>0</v>
      </c>
      <c r="BG490" s="243">
        <f>IF(N490="zákl. přenesená",J490,0)</f>
        <v>0</v>
      </c>
      <c r="BH490" s="243">
        <f>IF(N490="sníž. přenesená",J490,0)</f>
        <v>0</v>
      </c>
      <c r="BI490" s="243">
        <f>IF(N490="nulová",J490,0)</f>
        <v>0</v>
      </c>
      <c r="BJ490" s="17" t="s">
        <v>85</v>
      </c>
      <c r="BK490" s="243">
        <f>ROUND(I490*H490,2)</f>
        <v>0</v>
      </c>
      <c r="BL490" s="17" t="s">
        <v>136</v>
      </c>
      <c r="BM490" s="242" t="s">
        <v>520</v>
      </c>
    </row>
    <row r="491" s="2" customFormat="1">
      <c r="A491" s="38"/>
      <c r="B491" s="39"/>
      <c r="C491" s="40"/>
      <c r="D491" s="244" t="s">
        <v>138</v>
      </c>
      <c r="E491" s="40"/>
      <c r="F491" s="245" t="s">
        <v>521</v>
      </c>
      <c r="G491" s="40"/>
      <c r="H491" s="40"/>
      <c r="I491" s="140"/>
      <c r="J491" s="40"/>
      <c r="K491" s="40"/>
      <c r="L491" s="44"/>
      <c r="M491" s="246"/>
      <c r="N491" s="247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138</v>
      </c>
      <c r="AU491" s="17" t="s">
        <v>87</v>
      </c>
    </row>
    <row r="492" s="13" customFormat="1">
      <c r="A492" s="13"/>
      <c r="B492" s="248"/>
      <c r="C492" s="249"/>
      <c r="D492" s="244" t="s">
        <v>140</v>
      </c>
      <c r="E492" s="250" t="s">
        <v>1</v>
      </c>
      <c r="F492" s="251" t="s">
        <v>413</v>
      </c>
      <c r="G492" s="249"/>
      <c r="H492" s="250" t="s">
        <v>1</v>
      </c>
      <c r="I492" s="252"/>
      <c r="J492" s="249"/>
      <c r="K492" s="249"/>
      <c r="L492" s="253"/>
      <c r="M492" s="254"/>
      <c r="N492" s="255"/>
      <c r="O492" s="255"/>
      <c r="P492" s="255"/>
      <c r="Q492" s="255"/>
      <c r="R492" s="255"/>
      <c r="S492" s="255"/>
      <c r="T492" s="25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7" t="s">
        <v>140</v>
      </c>
      <c r="AU492" s="257" t="s">
        <v>87</v>
      </c>
      <c r="AV492" s="13" t="s">
        <v>85</v>
      </c>
      <c r="AW492" s="13" t="s">
        <v>35</v>
      </c>
      <c r="AX492" s="13" t="s">
        <v>78</v>
      </c>
      <c r="AY492" s="257" t="s">
        <v>129</v>
      </c>
    </row>
    <row r="493" s="14" customFormat="1">
      <c r="A493" s="14"/>
      <c r="B493" s="258"/>
      <c r="C493" s="259"/>
      <c r="D493" s="244" t="s">
        <v>140</v>
      </c>
      <c r="E493" s="260" t="s">
        <v>1</v>
      </c>
      <c r="F493" s="261" t="s">
        <v>522</v>
      </c>
      <c r="G493" s="259"/>
      <c r="H493" s="262">
        <v>77.558999999999998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8" t="s">
        <v>140</v>
      </c>
      <c r="AU493" s="268" t="s">
        <v>87</v>
      </c>
      <c r="AV493" s="14" t="s">
        <v>87</v>
      </c>
      <c r="AW493" s="14" t="s">
        <v>35</v>
      </c>
      <c r="AX493" s="14" t="s">
        <v>78</v>
      </c>
      <c r="AY493" s="268" t="s">
        <v>129</v>
      </c>
    </row>
    <row r="494" s="14" customFormat="1">
      <c r="A494" s="14"/>
      <c r="B494" s="258"/>
      <c r="C494" s="259"/>
      <c r="D494" s="244" t="s">
        <v>140</v>
      </c>
      <c r="E494" s="260" t="s">
        <v>1</v>
      </c>
      <c r="F494" s="261" t="s">
        <v>523</v>
      </c>
      <c r="G494" s="259"/>
      <c r="H494" s="262">
        <v>125.96899999999999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8" t="s">
        <v>140</v>
      </c>
      <c r="AU494" s="268" t="s">
        <v>87</v>
      </c>
      <c r="AV494" s="14" t="s">
        <v>87</v>
      </c>
      <c r="AW494" s="14" t="s">
        <v>35</v>
      </c>
      <c r="AX494" s="14" t="s">
        <v>78</v>
      </c>
      <c r="AY494" s="268" t="s">
        <v>129</v>
      </c>
    </row>
    <row r="495" s="15" customFormat="1">
      <c r="A495" s="15"/>
      <c r="B495" s="269"/>
      <c r="C495" s="270"/>
      <c r="D495" s="244" t="s">
        <v>140</v>
      </c>
      <c r="E495" s="271" t="s">
        <v>1</v>
      </c>
      <c r="F495" s="272" t="s">
        <v>143</v>
      </c>
      <c r="G495" s="270"/>
      <c r="H495" s="273">
        <v>203.52799999999999</v>
      </c>
      <c r="I495" s="274"/>
      <c r="J495" s="270"/>
      <c r="K495" s="270"/>
      <c r="L495" s="275"/>
      <c r="M495" s="276"/>
      <c r="N495" s="277"/>
      <c r="O495" s="277"/>
      <c r="P495" s="277"/>
      <c r="Q495" s="277"/>
      <c r="R495" s="277"/>
      <c r="S495" s="277"/>
      <c r="T495" s="278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9" t="s">
        <v>140</v>
      </c>
      <c r="AU495" s="279" t="s">
        <v>87</v>
      </c>
      <c r="AV495" s="15" t="s">
        <v>136</v>
      </c>
      <c r="AW495" s="15" t="s">
        <v>35</v>
      </c>
      <c r="AX495" s="15" t="s">
        <v>85</v>
      </c>
      <c r="AY495" s="279" t="s">
        <v>129</v>
      </c>
    </row>
    <row r="496" s="2" customFormat="1" ht="16.5" customHeight="1">
      <c r="A496" s="38"/>
      <c r="B496" s="39"/>
      <c r="C496" s="231" t="s">
        <v>524</v>
      </c>
      <c r="D496" s="231" t="s">
        <v>131</v>
      </c>
      <c r="E496" s="232" t="s">
        <v>525</v>
      </c>
      <c r="F496" s="233" t="s">
        <v>526</v>
      </c>
      <c r="G496" s="234" t="s">
        <v>159</v>
      </c>
      <c r="H496" s="235">
        <v>667.33699999999999</v>
      </c>
      <c r="I496" s="236"/>
      <c r="J496" s="237">
        <f>ROUND(I496*H496,2)</f>
        <v>0</v>
      </c>
      <c r="K496" s="233" t="s">
        <v>135</v>
      </c>
      <c r="L496" s="44"/>
      <c r="M496" s="238" t="s">
        <v>1</v>
      </c>
      <c r="N496" s="239" t="s">
        <v>43</v>
      </c>
      <c r="O496" s="91"/>
      <c r="P496" s="240">
        <f>O496*H496</f>
        <v>0</v>
      </c>
      <c r="Q496" s="240">
        <v>0</v>
      </c>
      <c r="R496" s="240">
        <f>Q496*H496</f>
        <v>0</v>
      </c>
      <c r="S496" s="240">
        <v>0</v>
      </c>
      <c r="T496" s="241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2" t="s">
        <v>136</v>
      </c>
      <c r="AT496" s="242" t="s">
        <v>131</v>
      </c>
      <c r="AU496" s="242" t="s">
        <v>87</v>
      </c>
      <c r="AY496" s="17" t="s">
        <v>129</v>
      </c>
      <c r="BE496" s="243">
        <f>IF(N496="základní",J496,0)</f>
        <v>0</v>
      </c>
      <c r="BF496" s="243">
        <f>IF(N496="snížená",J496,0)</f>
        <v>0</v>
      </c>
      <c r="BG496" s="243">
        <f>IF(N496="zákl. přenesená",J496,0)</f>
        <v>0</v>
      </c>
      <c r="BH496" s="243">
        <f>IF(N496="sníž. přenesená",J496,0)</f>
        <v>0</v>
      </c>
      <c r="BI496" s="243">
        <f>IF(N496="nulová",J496,0)</f>
        <v>0</v>
      </c>
      <c r="BJ496" s="17" t="s">
        <v>85</v>
      </c>
      <c r="BK496" s="243">
        <f>ROUND(I496*H496,2)</f>
        <v>0</v>
      </c>
      <c r="BL496" s="17" t="s">
        <v>136</v>
      </c>
      <c r="BM496" s="242" t="s">
        <v>527</v>
      </c>
    </row>
    <row r="497" s="2" customFormat="1">
      <c r="A497" s="38"/>
      <c r="B497" s="39"/>
      <c r="C497" s="40"/>
      <c r="D497" s="244" t="s">
        <v>138</v>
      </c>
      <c r="E497" s="40"/>
      <c r="F497" s="245" t="s">
        <v>528</v>
      </c>
      <c r="G497" s="40"/>
      <c r="H497" s="40"/>
      <c r="I497" s="140"/>
      <c r="J497" s="40"/>
      <c r="K497" s="40"/>
      <c r="L497" s="44"/>
      <c r="M497" s="246"/>
      <c r="N497" s="247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138</v>
      </c>
      <c r="AU497" s="17" t="s">
        <v>87</v>
      </c>
    </row>
    <row r="498" s="13" customFormat="1">
      <c r="A498" s="13"/>
      <c r="B498" s="248"/>
      <c r="C498" s="249"/>
      <c r="D498" s="244" t="s">
        <v>140</v>
      </c>
      <c r="E498" s="250" t="s">
        <v>1</v>
      </c>
      <c r="F498" s="251" t="s">
        <v>413</v>
      </c>
      <c r="G498" s="249"/>
      <c r="H498" s="250" t="s">
        <v>1</v>
      </c>
      <c r="I498" s="252"/>
      <c r="J498" s="249"/>
      <c r="K498" s="249"/>
      <c r="L498" s="253"/>
      <c r="M498" s="254"/>
      <c r="N498" s="255"/>
      <c r="O498" s="255"/>
      <c r="P498" s="255"/>
      <c r="Q498" s="255"/>
      <c r="R498" s="255"/>
      <c r="S498" s="255"/>
      <c r="T498" s="25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7" t="s">
        <v>140</v>
      </c>
      <c r="AU498" s="257" t="s">
        <v>87</v>
      </c>
      <c r="AV498" s="13" t="s">
        <v>85</v>
      </c>
      <c r="AW498" s="13" t="s">
        <v>35</v>
      </c>
      <c r="AX498" s="13" t="s">
        <v>78</v>
      </c>
      <c r="AY498" s="257" t="s">
        <v>129</v>
      </c>
    </row>
    <row r="499" s="14" customFormat="1">
      <c r="A499" s="14"/>
      <c r="B499" s="258"/>
      <c r="C499" s="259"/>
      <c r="D499" s="244" t="s">
        <v>140</v>
      </c>
      <c r="E499" s="260" t="s">
        <v>1</v>
      </c>
      <c r="F499" s="261" t="s">
        <v>529</v>
      </c>
      <c r="G499" s="259"/>
      <c r="H499" s="262">
        <v>667.33699999999999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8" t="s">
        <v>140</v>
      </c>
      <c r="AU499" s="268" t="s">
        <v>87</v>
      </c>
      <c r="AV499" s="14" t="s">
        <v>87</v>
      </c>
      <c r="AW499" s="14" t="s">
        <v>35</v>
      </c>
      <c r="AX499" s="14" t="s">
        <v>78</v>
      </c>
      <c r="AY499" s="268" t="s">
        <v>129</v>
      </c>
    </row>
    <row r="500" s="15" customFormat="1">
      <c r="A500" s="15"/>
      <c r="B500" s="269"/>
      <c r="C500" s="270"/>
      <c r="D500" s="244" t="s">
        <v>140</v>
      </c>
      <c r="E500" s="271" t="s">
        <v>1</v>
      </c>
      <c r="F500" s="272" t="s">
        <v>143</v>
      </c>
      <c r="G500" s="270"/>
      <c r="H500" s="273">
        <v>667.33699999999999</v>
      </c>
      <c r="I500" s="274"/>
      <c r="J500" s="270"/>
      <c r="K500" s="270"/>
      <c r="L500" s="275"/>
      <c r="M500" s="276"/>
      <c r="N500" s="277"/>
      <c r="O500" s="277"/>
      <c r="P500" s="277"/>
      <c r="Q500" s="277"/>
      <c r="R500" s="277"/>
      <c r="S500" s="277"/>
      <c r="T500" s="27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9" t="s">
        <v>140</v>
      </c>
      <c r="AU500" s="279" t="s">
        <v>87</v>
      </c>
      <c r="AV500" s="15" t="s">
        <v>136</v>
      </c>
      <c r="AW500" s="15" t="s">
        <v>35</v>
      </c>
      <c r="AX500" s="15" t="s">
        <v>85</v>
      </c>
      <c r="AY500" s="279" t="s">
        <v>129</v>
      </c>
    </row>
    <row r="501" s="2" customFormat="1" ht="16.5" customHeight="1">
      <c r="A501" s="38"/>
      <c r="B501" s="39"/>
      <c r="C501" s="231" t="s">
        <v>530</v>
      </c>
      <c r="D501" s="231" t="s">
        <v>131</v>
      </c>
      <c r="E501" s="232" t="s">
        <v>531</v>
      </c>
      <c r="F501" s="233" t="s">
        <v>532</v>
      </c>
      <c r="G501" s="234" t="s">
        <v>159</v>
      </c>
      <c r="H501" s="235">
        <v>667.33699999999999</v>
      </c>
      <c r="I501" s="236"/>
      <c r="J501" s="237">
        <f>ROUND(I501*H501,2)</f>
        <v>0</v>
      </c>
      <c r="K501" s="233" t="s">
        <v>135</v>
      </c>
      <c r="L501" s="44"/>
      <c r="M501" s="238" t="s">
        <v>1</v>
      </c>
      <c r="N501" s="239" t="s">
        <v>43</v>
      </c>
      <c r="O501" s="91"/>
      <c r="P501" s="240">
        <f>O501*H501</f>
        <v>0</v>
      </c>
      <c r="Q501" s="240">
        <v>0</v>
      </c>
      <c r="R501" s="240">
        <f>Q501*H501</f>
        <v>0</v>
      </c>
      <c r="S501" s="240">
        <v>0</v>
      </c>
      <c r="T501" s="241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2" t="s">
        <v>136</v>
      </c>
      <c r="AT501" s="242" t="s">
        <v>131</v>
      </c>
      <c r="AU501" s="242" t="s">
        <v>87</v>
      </c>
      <c r="AY501" s="17" t="s">
        <v>129</v>
      </c>
      <c r="BE501" s="243">
        <f>IF(N501="základní",J501,0)</f>
        <v>0</v>
      </c>
      <c r="BF501" s="243">
        <f>IF(N501="snížená",J501,0)</f>
        <v>0</v>
      </c>
      <c r="BG501" s="243">
        <f>IF(N501="zákl. přenesená",J501,0)</f>
        <v>0</v>
      </c>
      <c r="BH501" s="243">
        <f>IF(N501="sníž. přenesená",J501,0)</f>
        <v>0</v>
      </c>
      <c r="BI501" s="243">
        <f>IF(N501="nulová",J501,0)</f>
        <v>0</v>
      </c>
      <c r="BJ501" s="17" t="s">
        <v>85</v>
      </c>
      <c r="BK501" s="243">
        <f>ROUND(I501*H501,2)</f>
        <v>0</v>
      </c>
      <c r="BL501" s="17" t="s">
        <v>136</v>
      </c>
      <c r="BM501" s="242" t="s">
        <v>533</v>
      </c>
    </row>
    <row r="502" s="2" customFormat="1">
      <c r="A502" s="38"/>
      <c r="B502" s="39"/>
      <c r="C502" s="40"/>
      <c r="D502" s="244" t="s">
        <v>138</v>
      </c>
      <c r="E502" s="40"/>
      <c r="F502" s="245" t="s">
        <v>534</v>
      </c>
      <c r="G502" s="40"/>
      <c r="H502" s="40"/>
      <c r="I502" s="140"/>
      <c r="J502" s="40"/>
      <c r="K502" s="40"/>
      <c r="L502" s="44"/>
      <c r="M502" s="246"/>
      <c r="N502" s="247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138</v>
      </c>
      <c r="AU502" s="17" t="s">
        <v>87</v>
      </c>
    </row>
    <row r="503" s="13" customFormat="1">
      <c r="A503" s="13"/>
      <c r="B503" s="248"/>
      <c r="C503" s="249"/>
      <c r="D503" s="244" t="s">
        <v>140</v>
      </c>
      <c r="E503" s="250" t="s">
        <v>1</v>
      </c>
      <c r="F503" s="251" t="s">
        <v>413</v>
      </c>
      <c r="G503" s="249"/>
      <c r="H503" s="250" t="s">
        <v>1</v>
      </c>
      <c r="I503" s="252"/>
      <c r="J503" s="249"/>
      <c r="K503" s="249"/>
      <c r="L503" s="253"/>
      <c r="M503" s="254"/>
      <c r="N503" s="255"/>
      <c r="O503" s="255"/>
      <c r="P503" s="255"/>
      <c r="Q503" s="255"/>
      <c r="R503" s="255"/>
      <c r="S503" s="255"/>
      <c r="T503" s="25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7" t="s">
        <v>140</v>
      </c>
      <c r="AU503" s="257" t="s">
        <v>87</v>
      </c>
      <c r="AV503" s="13" t="s">
        <v>85</v>
      </c>
      <c r="AW503" s="13" t="s">
        <v>35</v>
      </c>
      <c r="AX503" s="13" t="s">
        <v>78</v>
      </c>
      <c r="AY503" s="257" t="s">
        <v>129</v>
      </c>
    </row>
    <row r="504" s="14" customFormat="1">
      <c r="A504" s="14"/>
      <c r="B504" s="258"/>
      <c r="C504" s="259"/>
      <c r="D504" s="244" t="s">
        <v>140</v>
      </c>
      <c r="E504" s="260" t="s">
        <v>1</v>
      </c>
      <c r="F504" s="261" t="s">
        <v>529</v>
      </c>
      <c r="G504" s="259"/>
      <c r="H504" s="262">
        <v>667.33699999999999</v>
      </c>
      <c r="I504" s="263"/>
      <c r="J504" s="259"/>
      <c r="K504" s="259"/>
      <c r="L504" s="264"/>
      <c r="M504" s="265"/>
      <c r="N504" s="266"/>
      <c r="O504" s="266"/>
      <c r="P504" s="266"/>
      <c r="Q504" s="266"/>
      <c r="R504" s="266"/>
      <c r="S504" s="266"/>
      <c r="T504" s="26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8" t="s">
        <v>140</v>
      </c>
      <c r="AU504" s="268" t="s">
        <v>87</v>
      </c>
      <c r="AV504" s="14" t="s">
        <v>87</v>
      </c>
      <c r="AW504" s="14" t="s">
        <v>35</v>
      </c>
      <c r="AX504" s="14" t="s">
        <v>78</v>
      </c>
      <c r="AY504" s="268" t="s">
        <v>129</v>
      </c>
    </row>
    <row r="505" s="15" customFormat="1">
      <c r="A505" s="15"/>
      <c r="B505" s="269"/>
      <c r="C505" s="270"/>
      <c r="D505" s="244" t="s">
        <v>140</v>
      </c>
      <c r="E505" s="271" t="s">
        <v>1</v>
      </c>
      <c r="F505" s="272" t="s">
        <v>143</v>
      </c>
      <c r="G505" s="270"/>
      <c r="H505" s="273">
        <v>667.33699999999999</v>
      </c>
      <c r="I505" s="274"/>
      <c r="J505" s="270"/>
      <c r="K505" s="270"/>
      <c r="L505" s="275"/>
      <c r="M505" s="276"/>
      <c r="N505" s="277"/>
      <c r="O505" s="277"/>
      <c r="P505" s="277"/>
      <c r="Q505" s="277"/>
      <c r="R505" s="277"/>
      <c r="S505" s="277"/>
      <c r="T505" s="278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9" t="s">
        <v>140</v>
      </c>
      <c r="AU505" s="279" t="s">
        <v>87</v>
      </c>
      <c r="AV505" s="15" t="s">
        <v>136</v>
      </c>
      <c r="AW505" s="15" t="s">
        <v>35</v>
      </c>
      <c r="AX505" s="15" t="s">
        <v>85</v>
      </c>
      <c r="AY505" s="279" t="s">
        <v>129</v>
      </c>
    </row>
    <row r="506" s="2" customFormat="1" ht="16.5" customHeight="1">
      <c r="A506" s="38"/>
      <c r="B506" s="39"/>
      <c r="C506" s="231" t="s">
        <v>535</v>
      </c>
      <c r="D506" s="231" t="s">
        <v>131</v>
      </c>
      <c r="E506" s="232" t="s">
        <v>536</v>
      </c>
      <c r="F506" s="233" t="s">
        <v>537</v>
      </c>
      <c r="G506" s="234" t="s">
        <v>159</v>
      </c>
      <c r="H506" s="235">
        <v>667.33699999999999</v>
      </c>
      <c r="I506" s="236"/>
      <c r="J506" s="237">
        <f>ROUND(I506*H506,2)</f>
        <v>0</v>
      </c>
      <c r="K506" s="233" t="s">
        <v>135</v>
      </c>
      <c r="L506" s="44"/>
      <c r="M506" s="238" t="s">
        <v>1</v>
      </c>
      <c r="N506" s="239" t="s">
        <v>43</v>
      </c>
      <c r="O506" s="91"/>
      <c r="P506" s="240">
        <f>O506*H506</f>
        <v>0</v>
      </c>
      <c r="Q506" s="240">
        <v>0</v>
      </c>
      <c r="R506" s="240">
        <f>Q506*H506</f>
        <v>0</v>
      </c>
      <c r="S506" s="240">
        <v>0</v>
      </c>
      <c r="T506" s="241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42" t="s">
        <v>136</v>
      </c>
      <c r="AT506" s="242" t="s">
        <v>131</v>
      </c>
      <c r="AU506" s="242" t="s">
        <v>87</v>
      </c>
      <c r="AY506" s="17" t="s">
        <v>129</v>
      </c>
      <c r="BE506" s="243">
        <f>IF(N506="základní",J506,0)</f>
        <v>0</v>
      </c>
      <c r="BF506" s="243">
        <f>IF(N506="snížená",J506,0)</f>
        <v>0</v>
      </c>
      <c r="BG506" s="243">
        <f>IF(N506="zákl. přenesená",J506,0)</f>
        <v>0</v>
      </c>
      <c r="BH506" s="243">
        <f>IF(N506="sníž. přenesená",J506,0)</f>
        <v>0</v>
      </c>
      <c r="BI506" s="243">
        <f>IF(N506="nulová",J506,0)</f>
        <v>0</v>
      </c>
      <c r="BJ506" s="17" t="s">
        <v>85</v>
      </c>
      <c r="BK506" s="243">
        <f>ROUND(I506*H506,2)</f>
        <v>0</v>
      </c>
      <c r="BL506" s="17" t="s">
        <v>136</v>
      </c>
      <c r="BM506" s="242" t="s">
        <v>538</v>
      </c>
    </row>
    <row r="507" s="2" customFormat="1">
      <c r="A507" s="38"/>
      <c r="B507" s="39"/>
      <c r="C507" s="40"/>
      <c r="D507" s="244" t="s">
        <v>138</v>
      </c>
      <c r="E507" s="40"/>
      <c r="F507" s="245" t="s">
        <v>539</v>
      </c>
      <c r="G507" s="40"/>
      <c r="H507" s="40"/>
      <c r="I507" s="140"/>
      <c r="J507" s="40"/>
      <c r="K507" s="40"/>
      <c r="L507" s="44"/>
      <c r="M507" s="246"/>
      <c r="N507" s="247"/>
      <c r="O507" s="91"/>
      <c r="P507" s="91"/>
      <c r="Q507" s="91"/>
      <c r="R507" s="91"/>
      <c r="S507" s="91"/>
      <c r="T507" s="92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138</v>
      </c>
      <c r="AU507" s="17" t="s">
        <v>87</v>
      </c>
    </row>
    <row r="508" s="13" customFormat="1">
      <c r="A508" s="13"/>
      <c r="B508" s="248"/>
      <c r="C508" s="249"/>
      <c r="D508" s="244" t="s">
        <v>140</v>
      </c>
      <c r="E508" s="250" t="s">
        <v>1</v>
      </c>
      <c r="F508" s="251" t="s">
        <v>413</v>
      </c>
      <c r="G508" s="249"/>
      <c r="H508" s="250" t="s">
        <v>1</v>
      </c>
      <c r="I508" s="252"/>
      <c r="J508" s="249"/>
      <c r="K508" s="249"/>
      <c r="L508" s="253"/>
      <c r="M508" s="254"/>
      <c r="N508" s="255"/>
      <c r="O508" s="255"/>
      <c r="P508" s="255"/>
      <c r="Q508" s="255"/>
      <c r="R508" s="255"/>
      <c r="S508" s="255"/>
      <c r="T508" s="25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7" t="s">
        <v>140</v>
      </c>
      <c r="AU508" s="257" t="s">
        <v>87</v>
      </c>
      <c r="AV508" s="13" t="s">
        <v>85</v>
      </c>
      <c r="AW508" s="13" t="s">
        <v>35</v>
      </c>
      <c r="AX508" s="13" t="s">
        <v>78</v>
      </c>
      <c r="AY508" s="257" t="s">
        <v>129</v>
      </c>
    </row>
    <row r="509" s="14" customFormat="1">
      <c r="A509" s="14"/>
      <c r="B509" s="258"/>
      <c r="C509" s="259"/>
      <c r="D509" s="244" t="s">
        <v>140</v>
      </c>
      <c r="E509" s="260" t="s">
        <v>1</v>
      </c>
      <c r="F509" s="261" t="s">
        <v>529</v>
      </c>
      <c r="G509" s="259"/>
      <c r="H509" s="262">
        <v>667.33699999999999</v>
      </c>
      <c r="I509" s="263"/>
      <c r="J509" s="259"/>
      <c r="K509" s="259"/>
      <c r="L509" s="264"/>
      <c r="M509" s="265"/>
      <c r="N509" s="266"/>
      <c r="O509" s="266"/>
      <c r="P509" s="266"/>
      <c r="Q509" s="266"/>
      <c r="R509" s="266"/>
      <c r="S509" s="266"/>
      <c r="T509" s="26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8" t="s">
        <v>140</v>
      </c>
      <c r="AU509" s="268" t="s">
        <v>87</v>
      </c>
      <c r="AV509" s="14" t="s">
        <v>87</v>
      </c>
      <c r="AW509" s="14" t="s">
        <v>35</v>
      </c>
      <c r="AX509" s="14" t="s">
        <v>78</v>
      </c>
      <c r="AY509" s="268" t="s">
        <v>129</v>
      </c>
    </row>
    <row r="510" s="15" customFormat="1">
      <c r="A510" s="15"/>
      <c r="B510" s="269"/>
      <c r="C510" s="270"/>
      <c r="D510" s="244" t="s">
        <v>140</v>
      </c>
      <c r="E510" s="271" t="s">
        <v>1</v>
      </c>
      <c r="F510" s="272" t="s">
        <v>143</v>
      </c>
      <c r="G510" s="270"/>
      <c r="H510" s="273">
        <v>667.33699999999999</v>
      </c>
      <c r="I510" s="274"/>
      <c r="J510" s="270"/>
      <c r="K510" s="270"/>
      <c r="L510" s="275"/>
      <c r="M510" s="276"/>
      <c r="N510" s="277"/>
      <c r="O510" s="277"/>
      <c r="P510" s="277"/>
      <c r="Q510" s="277"/>
      <c r="R510" s="277"/>
      <c r="S510" s="277"/>
      <c r="T510" s="27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9" t="s">
        <v>140</v>
      </c>
      <c r="AU510" s="279" t="s">
        <v>87</v>
      </c>
      <c r="AV510" s="15" t="s">
        <v>136</v>
      </c>
      <c r="AW510" s="15" t="s">
        <v>35</v>
      </c>
      <c r="AX510" s="15" t="s">
        <v>85</v>
      </c>
      <c r="AY510" s="279" t="s">
        <v>129</v>
      </c>
    </row>
    <row r="511" s="2" customFormat="1" ht="16.5" customHeight="1">
      <c r="A511" s="38"/>
      <c r="B511" s="39"/>
      <c r="C511" s="231" t="s">
        <v>540</v>
      </c>
      <c r="D511" s="231" t="s">
        <v>131</v>
      </c>
      <c r="E511" s="232" t="s">
        <v>541</v>
      </c>
      <c r="F511" s="233" t="s">
        <v>542</v>
      </c>
      <c r="G511" s="234" t="s">
        <v>159</v>
      </c>
      <c r="H511" s="235">
        <v>115.14</v>
      </c>
      <c r="I511" s="236"/>
      <c r="J511" s="237">
        <f>ROUND(I511*H511,2)</f>
        <v>0</v>
      </c>
      <c r="K511" s="233" t="s">
        <v>135</v>
      </c>
      <c r="L511" s="44"/>
      <c r="M511" s="238" t="s">
        <v>1</v>
      </c>
      <c r="N511" s="239" t="s">
        <v>43</v>
      </c>
      <c r="O511" s="91"/>
      <c r="P511" s="240">
        <f>O511*H511</f>
        <v>0</v>
      </c>
      <c r="Q511" s="240">
        <v>0.083500000000000005</v>
      </c>
      <c r="R511" s="240">
        <f>Q511*H511</f>
        <v>9.6141900000000007</v>
      </c>
      <c r="S511" s="240">
        <v>0</v>
      </c>
      <c r="T511" s="241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42" t="s">
        <v>136</v>
      </c>
      <c r="AT511" s="242" t="s">
        <v>131</v>
      </c>
      <c r="AU511" s="242" t="s">
        <v>87</v>
      </c>
      <c r="AY511" s="17" t="s">
        <v>129</v>
      </c>
      <c r="BE511" s="243">
        <f>IF(N511="základní",J511,0)</f>
        <v>0</v>
      </c>
      <c r="BF511" s="243">
        <f>IF(N511="snížená",J511,0)</f>
        <v>0</v>
      </c>
      <c r="BG511" s="243">
        <f>IF(N511="zákl. přenesená",J511,0)</f>
        <v>0</v>
      </c>
      <c r="BH511" s="243">
        <f>IF(N511="sníž. přenesená",J511,0)</f>
        <v>0</v>
      </c>
      <c r="BI511" s="243">
        <f>IF(N511="nulová",J511,0)</f>
        <v>0</v>
      </c>
      <c r="BJ511" s="17" t="s">
        <v>85</v>
      </c>
      <c r="BK511" s="243">
        <f>ROUND(I511*H511,2)</f>
        <v>0</v>
      </c>
      <c r="BL511" s="17" t="s">
        <v>136</v>
      </c>
      <c r="BM511" s="242" t="s">
        <v>543</v>
      </c>
    </row>
    <row r="512" s="2" customFormat="1">
      <c r="A512" s="38"/>
      <c r="B512" s="39"/>
      <c r="C512" s="40"/>
      <c r="D512" s="244" t="s">
        <v>138</v>
      </c>
      <c r="E512" s="40"/>
      <c r="F512" s="245" t="s">
        <v>544</v>
      </c>
      <c r="G512" s="40"/>
      <c r="H512" s="40"/>
      <c r="I512" s="140"/>
      <c r="J512" s="40"/>
      <c r="K512" s="40"/>
      <c r="L512" s="44"/>
      <c r="M512" s="246"/>
      <c r="N512" s="247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138</v>
      </c>
      <c r="AU512" s="17" t="s">
        <v>87</v>
      </c>
    </row>
    <row r="513" s="13" customFormat="1">
      <c r="A513" s="13"/>
      <c r="B513" s="248"/>
      <c r="C513" s="249"/>
      <c r="D513" s="244" t="s">
        <v>140</v>
      </c>
      <c r="E513" s="250" t="s">
        <v>1</v>
      </c>
      <c r="F513" s="251" t="s">
        <v>413</v>
      </c>
      <c r="G513" s="249"/>
      <c r="H513" s="250" t="s">
        <v>1</v>
      </c>
      <c r="I513" s="252"/>
      <c r="J513" s="249"/>
      <c r="K513" s="249"/>
      <c r="L513" s="253"/>
      <c r="M513" s="254"/>
      <c r="N513" s="255"/>
      <c r="O513" s="255"/>
      <c r="P513" s="255"/>
      <c r="Q513" s="255"/>
      <c r="R513" s="255"/>
      <c r="S513" s="255"/>
      <c r="T513" s="25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7" t="s">
        <v>140</v>
      </c>
      <c r="AU513" s="257" t="s">
        <v>87</v>
      </c>
      <c r="AV513" s="13" t="s">
        <v>85</v>
      </c>
      <c r="AW513" s="13" t="s">
        <v>35</v>
      </c>
      <c r="AX513" s="13" t="s">
        <v>78</v>
      </c>
      <c r="AY513" s="257" t="s">
        <v>129</v>
      </c>
    </row>
    <row r="514" s="14" customFormat="1">
      <c r="A514" s="14"/>
      <c r="B514" s="258"/>
      <c r="C514" s="259"/>
      <c r="D514" s="244" t="s">
        <v>140</v>
      </c>
      <c r="E514" s="260" t="s">
        <v>1</v>
      </c>
      <c r="F514" s="261" t="s">
        <v>545</v>
      </c>
      <c r="G514" s="259"/>
      <c r="H514" s="262">
        <v>84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8" t="s">
        <v>140</v>
      </c>
      <c r="AU514" s="268" t="s">
        <v>87</v>
      </c>
      <c r="AV514" s="14" t="s">
        <v>87</v>
      </c>
      <c r="AW514" s="14" t="s">
        <v>35</v>
      </c>
      <c r="AX514" s="14" t="s">
        <v>78</v>
      </c>
      <c r="AY514" s="268" t="s">
        <v>129</v>
      </c>
    </row>
    <row r="515" s="14" customFormat="1">
      <c r="A515" s="14"/>
      <c r="B515" s="258"/>
      <c r="C515" s="259"/>
      <c r="D515" s="244" t="s">
        <v>140</v>
      </c>
      <c r="E515" s="260" t="s">
        <v>1</v>
      </c>
      <c r="F515" s="261" t="s">
        <v>546</v>
      </c>
      <c r="G515" s="259"/>
      <c r="H515" s="262">
        <v>31.140000000000001</v>
      </c>
      <c r="I515" s="263"/>
      <c r="J515" s="259"/>
      <c r="K515" s="259"/>
      <c r="L515" s="264"/>
      <c r="M515" s="265"/>
      <c r="N515" s="266"/>
      <c r="O515" s="266"/>
      <c r="P515" s="266"/>
      <c r="Q515" s="266"/>
      <c r="R515" s="266"/>
      <c r="S515" s="266"/>
      <c r="T515" s="267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8" t="s">
        <v>140</v>
      </c>
      <c r="AU515" s="268" t="s">
        <v>87</v>
      </c>
      <c r="AV515" s="14" t="s">
        <v>87</v>
      </c>
      <c r="AW515" s="14" t="s">
        <v>35</v>
      </c>
      <c r="AX515" s="14" t="s">
        <v>78</v>
      </c>
      <c r="AY515" s="268" t="s">
        <v>129</v>
      </c>
    </row>
    <row r="516" s="15" customFormat="1">
      <c r="A516" s="15"/>
      <c r="B516" s="269"/>
      <c r="C516" s="270"/>
      <c r="D516" s="244" t="s">
        <v>140</v>
      </c>
      <c r="E516" s="271" t="s">
        <v>1</v>
      </c>
      <c r="F516" s="272" t="s">
        <v>143</v>
      </c>
      <c r="G516" s="270"/>
      <c r="H516" s="273">
        <v>115.14</v>
      </c>
      <c r="I516" s="274"/>
      <c r="J516" s="270"/>
      <c r="K516" s="270"/>
      <c r="L516" s="275"/>
      <c r="M516" s="276"/>
      <c r="N516" s="277"/>
      <c r="O516" s="277"/>
      <c r="P516" s="277"/>
      <c r="Q516" s="277"/>
      <c r="R516" s="277"/>
      <c r="S516" s="277"/>
      <c r="T516" s="278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9" t="s">
        <v>140</v>
      </c>
      <c r="AU516" s="279" t="s">
        <v>87</v>
      </c>
      <c r="AV516" s="15" t="s">
        <v>136</v>
      </c>
      <c r="AW516" s="15" t="s">
        <v>35</v>
      </c>
      <c r="AX516" s="15" t="s">
        <v>85</v>
      </c>
      <c r="AY516" s="279" t="s">
        <v>129</v>
      </c>
    </row>
    <row r="517" s="2" customFormat="1" ht="16.5" customHeight="1">
      <c r="A517" s="38"/>
      <c r="B517" s="39"/>
      <c r="C517" s="280" t="s">
        <v>547</v>
      </c>
      <c r="D517" s="280" t="s">
        <v>320</v>
      </c>
      <c r="E517" s="281" t="s">
        <v>548</v>
      </c>
      <c r="F517" s="282" t="s">
        <v>549</v>
      </c>
      <c r="G517" s="283" t="s">
        <v>134</v>
      </c>
      <c r="H517" s="284">
        <v>10</v>
      </c>
      <c r="I517" s="285"/>
      <c r="J517" s="286">
        <f>ROUND(I517*H517,2)</f>
        <v>0</v>
      </c>
      <c r="K517" s="282" t="s">
        <v>1</v>
      </c>
      <c r="L517" s="287"/>
      <c r="M517" s="288" t="s">
        <v>1</v>
      </c>
      <c r="N517" s="289" t="s">
        <v>43</v>
      </c>
      <c r="O517" s="91"/>
      <c r="P517" s="240">
        <f>O517*H517</f>
        <v>0</v>
      </c>
      <c r="Q517" s="240">
        <v>3.8660000000000001</v>
      </c>
      <c r="R517" s="240">
        <f>Q517*H517</f>
        <v>38.660000000000004</v>
      </c>
      <c r="S517" s="240">
        <v>0</v>
      </c>
      <c r="T517" s="241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42" t="s">
        <v>175</v>
      </c>
      <c r="AT517" s="242" t="s">
        <v>320</v>
      </c>
      <c r="AU517" s="242" t="s">
        <v>87</v>
      </c>
      <c r="AY517" s="17" t="s">
        <v>129</v>
      </c>
      <c r="BE517" s="243">
        <f>IF(N517="základní",J517,0)</f>
        <v>0</v>
      </c>
      <c r="BF517" s="243">
        <f>IF(N517="snížená",J517,0)</f>
        <v>0</v>
      </c>
      <c r="BG517" s="243">
        <f>IF(N517="zákl. přenesená",J517,0)</f>
        <v>0</v>
      </c>
      <c r="BH517" s="243">
        <f>IF(N517="sníž. přenesená",J517,0)</f>
        <v>0</v>
      </c>
      <c r="BI517" s="243">
        <f>IF(N517="nulová",J517,0)</f>
        <v>0</v>
      </c>
      <c r="BJ517" s="17" t="s">
        <v>85</v>
      </c>
      <c r="BK517" s="243">
        <f>ROUND(I517*H517,2)</f>
        <v>0</v>
      </c>
      <c r="BL517" s="17" t="s">
        <v>136</v>
      </c>
      <c r="BM517" s="242" t="s">
        <v>550</v>
      </c>
    </row>
    <row r="518" s="2" customFormat="1">
      <c r="A518" s="38"/>
      <c r="B518" s="39"/>
      <c r="C518" s="40"/>
      <c r="D518" s="244" t="s">
        <v>138</v>
      </c>
      <c r="E518" s="40"/>
      <c r="F518" s="245" t="s">
        <v>549</v>
      </c>
      <c r="G518" s="40"/>
      <c r="H518" s="40"/>
      <c r="I518" s="140"/>
      <c r="J518" s="40"/>
      <c r="K518" s="40"/>
      <c r="L518" s="44"/>
      <c r="M518" s="246"/>
      <c r="N518" s="247"/>
      <c r="O518" s="91"/>
      <c r="P518" s="91"/>
      <c r="Q518" s="91"/>
      <c r="R518" s="91"/>
      <c r="S518" s="91"/>
      <c r="T518" s="92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138</v>
      </c>
      <c r="AU518" s="17" t="s">
        <v>87</v>
      </c>
    </row>
    <row r="519" s="13" customFormat="1">
      <c r="A519" s="13"/>
      <c r="B519" s="248"/>
      <c r="C519" s="249"/>
      <c r="D519" s="244" t="s">
        <v>140</v>
      </c>
      <c r="E519" s="250" t="s">
        <v>1</v>
      </c>
      <c r="F519" s="251" t="s">
        <v>419</v>
      </c>
      <c r="G519" s="249"/>
      <c r="H519" s="250" t="s">
        <v>1</v>
      </c>
      <c r="I519" s="252"/>
      <c r="J519" s="249"/>
      <c r="K519" s="249"/>
      <c r="L519" s="253"/>
      <c r="M519" s="254"/>
      <c r="N519" s="255"/>
      <c r="O519" s="255"/>
      <c r="P519" s="255"/>
      <c r="Q519" s="255"/>
      <c r="R519" s="255"/>
      <c r="S519" s="255"/>
      <c r="T519" s="25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7" t="s">
        <v>140</v>
      </c>
      <c r="AU519" s="257" t="s">
        <v>87</v>
      </c>
      <c r="AV519" s="13" t="s">
        <v>85</v>
      </c>
      <c r="AW519" s="13" t="s">
        <v>35</v>
      </c>
      <c r="AX519" s="13" t="s">
        <v>78</v>
      </c>
      <c r="AY519" s="257" t="s">
        <v>129</v>
      </c>
    </row>
    <row r="520" s="14" customFormat="1">
      <c r="A520" s="14"/>
      <c r="B520" s="258"/>
      <c r="C520" s="259"/>
      <c r="D520" s="244" t="s">
        <v>140</v>
      </c>
      <c r="E520" s="260" t="s">
        <v>1</v>
      </c>
      <c r="F520" s="261" t="s">
        <v>187</v>
      </c>
      <c r="G520" s="259"/>
      <c r="H520" s="262">
        <v>10</v>
      </c>
      <c r="I520" s="263"/>
      <c r="J520" s="259"/>
      <c r="K520" s="259"/>
      <c r="L520" s="264"/>
      <c r="M520" s="265"/>
      <c r="N520" s="266"/>
      <c r="O520" s="266"/>
      <c r="P520" s="266"/>
      <c r="Q520" s="266"/>
      <c r="R520" s="266"/>
      <c r="S520" s="266"/>
      <c r="T520" s="26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8" t="s">
        <v>140</v>
      </c>
      <c r="AU520" s="268" t="s">
        <v>87</v>
      </c>
      <c r="AV520" s="14" t="s">
        <v>87</v>
      </c>
      <c r="AW520" s="14" t="s">
        <v>35</v>
      </c>
      <c r="AX520" s="14" t="s">
        <v>78</v>
      </c>
      <c r="AY520" s="268" t="s">
        <v>129</v>
      </c>
    </row>
    <row r="521" s="15" customFormat="1">
      <c r="A521" s="15"/>
      <c r="B521" s="269"/>
      <c r="C521" s="270"/>
      <c r="D521" s="244" t="s">
        <v>140</v>
      </c>
      <c r="E521" s="271" t="s">
        <v>1</v>
      </c>
      <c r="F521" s="272" t="s">
        <v>143</v>
      </c>
      <c r="G521" s="270"/>
      <c r="H521" s="273">
        <v>10</v>
      </c>
      <c r="I521" s="274"/>
      <c r="J521" s="270"/>
      <c r="K521" s="270"/>
      <c r="L521" s="275"/>
      <c r="M521" s="276"/>
      <c r="N521" s="277"/>
      <c r="O521" s="277"/>
      <c r="P521" s="277"/>
      <c r="Q521" s="277"/>
      <c r="R521" s="277"/>
      <c r="S521" s="277"/>
      <c r="T521" s="278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9" t="s">
        <v>140</v>
      </c>
      <c r="AU521" s="279" t="s">
        <v>87</v>
      </c>
      <c r="AV521" s="15" t="s">
        <v>136</v>
      </c>
      <c r="AW521" s="15" t="s">
        <v>35</v>
      </c>
      <c r="AX521" s="15" t="s">
        <v>85</v>
      </c>
      <c r="AY521" s="279" t="s">
        <v>129</v>
      </c>
    </row>
    <row r="522" s="2" customFormat="1" ht="16.5" customHeight="1">
      <c r="A522" s="38"/>
      <c r="B522" s="39"/>
      <c r="C522" s="280" t="s">
        <v>551</v>
      </c>
      <c r="D522" s="280" t="s">
        <v>320</v>
      </c>
      <c r="E522" s="281" t="s">
        <v>552</v>
      </c>
      <c r="F522" s="282" t="s">
        <v>553</v>
      </c>
      <c r="G522" s="283" t="s">
        <v>134</v>
      </c>
      <c r="H522" s="284">
        <v>2</v>
      </c>
      <c r="I522" s="285"/>
      <c r="J522" s="286">
        <f>ROUND(I522*H522,2)</f>
        <v>0</v>
      </c>
      <c r="K522" s="282" t="s">
        <v>1</v>
      </c>
      <c r="L522" s="287"/>
      <c r="M522" s="288" t="s">
        <v>1</v>
      </c>
      <c r="N522" s="289" t="s">
        <v>43</v>
      </c>
      <c r="O522" s="91"/>
      <c r="P522" s="240">
        <f>O522*H522</f>
        <v>0</v>
      </c>
      <c r="Q522" s="240">
        <v>3.7330000000000001</v>
      </c>
      <c r="R522" s="240">
        <f>Q522*H522</f>
        <v>7.4660000000000002</v>
      </c>
      <c r="S522" s="240">
        <v>0</v>
      </c>
      <c r="T522" s="241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42" t="s">
        <v>175</v>
      </c>
      <c r="AT522" s="242" t="s">
        <v>320</v>
      </c>
      <c r="AU522" s="242" t="s">
        <v>87</v>
      </c>
      <c r="AY522" s="17" t="s">
        <v>129</v>
      </c>
      <c r="BE522" s="243">
        <f>IF(N522="základní",J522,0)</f>
        <v>0</v>
      </c>
      <c r="BF522" s="243">
        <f>IF(N522="snížená",J522,0)</f>
        <v>0</v>
      </c>
      <c r="BG522" s="243">
        <f>IF(N522="zákl. přenesená",J522,0)</f>
        <v>0</v>
      </c>
      <c r="BH522" s="243">
        <f>IF(N522="sníž. přenesená",J522,0)</f>
        <v>0</v>
      </c>
      <c r="BI522" s="243">
        <f>IF(N522="nulová",J522,0)</f>
        <v>0</v>
      </c>
      <c r="BJ522" s="17" t="s">
        <v>85</v>
      </c>
      <c r="BK522" s="243">
        <f>ROUND(I522*H522,2)</f>
        <v>0</v>
      </c>
      <c r="BL522" s="17" t="s">
        <v>136</v>
      </c>
      <c r="BM522" s="242" t="s">
        <v>554</v>
      </c>
    </row>
    <row r="523" s="2" customFormat="1">
      <c r="A523" s="38"/>
      <c r="B523" s="39"/>
      <c r="C523" s="40"/>
      <c r="D523" s="244" t="s">
        <v>138</v>
      </c>
      <c r="E523" s="40"/>
      <c r="F523" s="245" t="s">
        <v>553</v>
      </c>
      <c r="G523" s="40"/>
      <c r="H523" s="40"/>
      <c r="I523" s="140"/>
      <c r="J523" s="40"/>
      <c r="K523" s="40"/>
      <c r="L523" s="44"/>
      <c r="M523" s="246"/>
      <c r="N523" s="247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138</v>
      </c>
      <c r="AU523" s="17" t="s">
        <v>87</v>
      </c>
    </row>
    <row r="524" s="13" customFormat="1">
      <c r="A524" s="13"/>
      <c r="B524" s="248"/>
      <c r="C524" s="249"/>
      <c r="D524" s="244" t="s">
        <v>140</v>
      </c>
      <c r="E524" s="250" t="s">
        <v>1</v>
      </c>
      <c r="F524" s="251" t="s">
        <v>419</v>
      </c>
      <c r="G524" s="249"/>
      <c r="H524" s="250" t="s">
        <v>1</v>
      </c>
      <c r="I524" s="252"/>
      <c r="J524" s="249"/>
      <c r="K524" s="249"/>
      <c r="L524" s="253"/>
      <c r="M524" s="254"/>
      <c r="N524" s="255"/>
      <c r="O524" s="255"/>
      <c r="P524" s="255"/>
      <c r="Q524" s="255"/>
      <c r="R524" s="255"/>
      <c r="S524" s="255"/>
      <c r="T524" s="25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7" t="s">
        <v>140</v>
      </c>
      <c r="AU524" s="257" t="s">
        <v>87</v>
      </c>
      <c r="AV524" s="13" t="s">
        <v>85</v>
      </c>
      <c r="AW524" s="13" t="s">
        <v>35</v>
      </c>
      <c r="AX524" s="13" t="s">
        <v>78</v>
      </c>
      <c r="AY524" s="257" t="s">
        <v>129</v>
      </c>
    </row>
    <row r="525" s="14" customFormat="1">
      <c r="A525" s="14"/>
      <c r="B525" s="258"/>
      <c r="C525" s="259"/>
      <c r="D525" s="244" t="s">
        <v>140</v>
      </c>
      <c r="E525" s="260" t="s">
        <v>1</v>
      </c>
      <c r="F525" s="261" t="s">
        <v>87</v>
      </c>
      <c r="G525" s="259"/>
      <c r="H525" s="262">
        <v>2</v>
      </c>
      <c r="I525" s="263"/>
      <c r="J525" s="259"/>
      <c r="K525" s="259"/>
      <c r="L525" s="264"/>
      <c r="M525" s="265"/>
      <c r="N525" s="266"/>
      <c r="O525" s="266"/>
      <c r="P525" s="266"/>
      <c r="Q525" s="266"/>
      <c r="R525" s="266"/>
      <c r="S525" s="266"/>
      <c r="T525" s="26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8" t="s">
        <v>140</v>
      </c>
      <c r="AU525" s="268" t="s">
        <v>87</v>
      </c>
      <c r="AV525" s="14" t="s">
        <v>87</v>
      </c>
      <c r="AW525" s="14" t="s">
        <v>35</v>
      </c>
      <c r="AX525" s="14" t="s">
        <v>78</v>
      </c>
      <c r="AY525" s="268" t="s">
        <v>129</v>
      </c>
    </row>
    <row r="526" s="15" customFormat="1">
      <c r="A526" s="15"/>
      <c r="B526" s="269"/>
      <c r="C526" s="270"/>
      <c r="D526" s="244" t="s">
        <v>140</v>
      </c>
      <c r="E526" s="271" t="s">
        <v>1</v>
      </c>
      <c r="F526" s="272" t="s">
        <v>143</v>
      </c>
      <c r="G526" s="270"/>
      <c r="H526" s="273">
        <v>2</v>
      </c>
      <c r="I526" s="274"/>
      <c r="J526" s="270"/>
      <c r="K526" s="270"/>
      <c r="L526" s="275"/>
      <c r="M526" s="276"/>
      <c r="N526" s="277"/>
      <c r="O526" s="277"/>
      <c r="P526" s="277"/>
      <c r="Q526" s="277"/>
      <c r="R526" s="277"/>
      <c r="S526" s="277"/>
      <c r="T526" s="278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9" t="s">
        <v>140</v>
      </c>
      <c r="AU526" s="279" t="s">
        <v>87</v>
      </c>
      <c r="AV526" s="15" t="s">
        <v>136</v>
      </c>
      <c r="AW526" s="15" t="s">
        <v>35</v>
      </c>
      <c r="AX526" s="15" t="s">
        <v>85</v>
      </c>
      <c r="AY526" s="279" t="s">
        <v>129</v>
      </c>
    </row>
    <row r="527" s="2" customFormat="1" ht="16.5" customHeight="1">
      <c r="A527" s="38"/>
      <c r="B527" s="39"/>
      <c r="C527" s="280" t="s">
        <v>555</v>
      </c>
      <c r="D527" s="280" t="s">
        <v>320</v>
      </c>
      <c r="E527" s="281" t="s">
        <v>556</v>
      </c>
      <c r="F527" s="282" t="s">
        <v>557</v>
      </c>
      <c r="G527" s="283" t="s">
        <v>134</v>
      </c>
      <c r="H527" s="284">
        <v>2</v>
      </c>
      <c r="I527" s="285"/>
      <c r="J527" s="286">
        <f>ROUND(I527*H527,2)</f>
        <v>0</v>
      </c>
      <c r="K527" s="282" t="s">
        <v>1</v>
      </c>
      <c r="L527" s="287"/>
      <c r="M527" s="288" t="s">
        <v>1</v>
      </c>
      <c r="N527" s="289" t="s">
        <v>43</v>
      </c>
      <c r="O527" s="91"/>
      <c r="P527" s="240">
        <f>O527*H527</f>
        <v>0</v>
      </c>
      <c r="Q527" s="240">
        <v>3.8660000000000001</v>
      </c>
      <c r="R527" s="240">
        <f>Q527*H527</f>
        <v>7.7320000000000002</v>
      </c>
      <c r="S527" s="240">
        <v>0</v>
      </c>
      <c r="T527" s="241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42" t="s">
        <v>175</v>
      </c>
      <c r="AT527" s="242" t="s">
        <v>320</v>
      </c>
      <c r="AU527" s="242" t="s">
        <v>87</v>
      </c>
      <c r="AY527" s="17" t="s">
        <v>129</v>
      </c>
      <c r="BE527" s="243">
        <f>IF(N527="základní",J527,0)</f>
        <v>0</v>
      </c>
      <c r="BF527" s="243">
        <f>IF(N527="snížená",J527,0)</f>
        <v>0</v>
      </c>
      <c r="BG527" s="243">
        <f>IF(N527="zákl. přenesená",J527,0)</f>
        <v>0</v>
      </c>
      <c r="BH527" s="243">
        <f>IF(N527="sníž. přenesená",J527,0)</f>
        <v>0</v>
      </c>
      <c r="BI527" s="243">
        <f>IF(N527="nulová",J527,0)</f>
        <v>0</v>
      </c>
      <c r="BJ527" s="17" t="s">
        <v>85</v>
      </c>
      <c r="BK527" s="243">
        <f>ROUND(I527*H527,2)</f>
        <v>0</v>
      </c>
      <c r="BL527" s="17" t="s">
        <v>136</v>
      </c>
      <c r="BM527" s="242" t="s">
        <v>558</v>
      </c>
    </row>
    <row r="528" s="2" customFormat="1">
      <c r="A528" s="38"/>
      <c r="B528" s="39"/>
      <c r="C528" s="40"/>
      <c r="D528" s="244" t="s">
        <v>138</v>
      </c>
      <c r="E528" s="40"/>
      <c r="F528" s="245" t="s">
        <v>557</v>
      </c>
      <c r="G528" s="40"/>
      <c r="H528" s="40"/>
      <c r="I528" s="140"/>
      <c r="J528" s="40"/>
      <c r="K528" s="40"/>
      <c r="L528" s="44"/>
      <c r="M528" s="246"/>
      <c r="N528" s="247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138</v>
      </c>
      <c r="AU528" s="17" t="s">
        <v>87</v>
      </c>
    </row>
    <row r="529" s="13" customFormat="1">
      <c r="A529" s="13"/>
      <c r="B529" s="248"/>
      <c r="C529" s="249"/>
      <c r="D529" s="244" t="s">
        <v>140</v>
      </c>
      <c r="E529" s="250" t="s">
        <v>1</v>
      </c>
      <c r="F529" s="251" t="s">
        <v>419</v>
      </c>
      <c r="G529" s="249"/>
      <c r="H529" s="250" t="s">
        <v>1</v>
      </c>
      <c r="I529" s="252"/>
      <c r="J529" s="249"/>
      <c r="K529" s="249"/>
      <c r="L529" s="253"/>
      <c r="M529" s="254"/>
      <c r="N529" s="255"/>
      <c r="O529" s="255"/>
      <c r="P529" s="255"/>
      <c r="Q529" s="255"/>
      <c r="R529" s="255"/>
      <c r="S529" s="255"/>
      <c r="T529" s="25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7" t="s">
        <v>140</v>
      </c>
      <c r="AU529" s="257" t="s">
        <v>87</v>
      </c>
      <c r="AV529" s="13" t="s">
        <v>85</v>
      </c>
      <c r="AW529" s="13" t="s">
        <v>35</v>
      </c>
      <c r="AX529" s="13" t="s">
        <v>78</v>
      </c>
      <c r="AY529" s="257" t="s">
        <v>129</v>
      </c>
    </row>
    <row r="530" s="14" customFormat="1">
      <c r="A530" s="14"/>
      <c r="B530" s="258"/>
      <c r="C530" s="259"/>
      <c r="D530" s="244" t="s">
        <v>140</v>
      </c>
      <c r="E530" s="260" t="s">
        <v>1</v>
      </c>
      <c r="F530" s="261" t="s">
        <v>87</v>
      </c>
      <c r="G530" s="259"/>
      <c r="H530" s="262">
        <v>2</v>
      </c>
      <c r="I530" s="263"/>
      <c r="J530" s="259"/>
      <c r="K530" s="259"/>
      <c r="L530" s="264"/>
      <c r="M530" s="265"/>
      <c r="N530" s="266"/>
      <c r="O530" s="266"/>
      <c r="P530" s="266"/>
      <c r="Q530" s="266"/>
      <c r="R530" s="266"/>
      <c r="S530" s="266"/>
      <c r="T530" s="26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8" t="s">
        <v>140</v>
      </c>
      <c r="AU530" s="268" t="s">
        <v>87</v>
      </c>
      <c r="AV530" s="14" t="s">
        <v>87</v>
      </c>
      <c r="AW530" s="14" t="s">
        <v>35</v>
      </c>
      <c r="AX530" s="14" t="s">
        <v>78</v>
      </c>
      <c r="AY530" s="268" t="s">
        <v>129</v>
      </c>
    </row>
    <row r="531" s="15" customFormat="1">
      <c r="A531" s="15"/>
      <c r="B531" s="269"/>
      <c r="C531" s="270"/>
      <c r="D531" s="244" t="s">
        <v>140</v>
      </c>
      <c r="E531" s="271" t="s">
        <v>1</v>
      </c>
      <c r="F531" s="272" t="s">
        <v>143</v>
      </c>
      <c r="G531" s="270"/>
      <c r="H531" s="273">
        <v>2</v>
      </c>
      <c r="I531" s="274"/>
      <c r="J531" s="270"/>
      <c r="K531" s="270"/>
      <c r="L531" s="275"/>
      <c r="M531" s="276"/>
      <c r="N531" s="277"/>
      <c r="O531" s="277"/>
      <c r="P531" s="277"/>
      <c r="Q531" s="277"/>
      <c r="R531" s="277"/>
      <c r="S531" s="277"/>
      <c r="T531" s="27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9" t="s">
        <v>140</v>
      </c>
      <c r="AU531" s="279" t="s">
        <v>87</v>
      </c>
      <c r="AV531" s="15" t="s">
        <v>136</v>
      </c>
      <c r="AW531" s="15" t="s">
        <v>35</v>
      </c>
      <c r="AX531" s="15" t="s">
        <v>85</v>
      </c>
      <c r="AY531" s="279" t="s">
        <v>129</v>
      </c>
    </row>
    <row r="532" s="2" customFormat="1" ht="16.5" customHeight="1">
      <c r="A532" s="38"/>
      <c r="B532" s="39"/>
      <c r="C532" s="280" t="s">
        <v>559</v>
      </c>
      <c r="D532" s="280" t="s">
        <v>320</v>
      </c>
      <c r="E532" s="281" t="s">
        <v>560</v>
      </c>
      <c r="F532" s="282" t="s">
        <v>561</v>
      </c>
      <c r="G532" s="283" t="s">
        <v>134</v>
      </c>
      <c r="H532" s="284">
        <v>2</v>
      </c>
      <c r="I532" s="285"/>
      <c r="J532" s="286">
        <f>ROUND(I532*H532,2)</f>
        <v>0</v>
      </c>
      <c r="K532" s="282" t="s">
        <v>1</v>
      </c>
      <c r="L532" s="287"/>
      <c r="M532" s="288" t="s">
        <v>1</v>
      </c>
      <c r="N532" s="289" t="s">
        <v>43</v>
      </c>
      <c r="O532" s="91"/>
      <c r="P532" s="240">
        <f>O532*H532</f>
        <v>0</v>
      </c>
      <c r="Q532" s="240">
        <v>0.40799999999999997</v>
      </c>
      <c r="R532" s="240">
        <f>Q532*H532</f>
        <v>0.81599999999999995</v>
      </c>
      <c r="S532" s="240">
        <v>0</v>
      </c>
      <c r="T532" s="241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2" t="s">
        <v>175</v>
      </c>
      <c r="AT532" s="242" t="s">
        <v>320</v>
      </c>
      <c r="AU532" s="242" t="s">
        <v>87</v>
      </c>
      <c r="AY532" s="17" t="s">
        <v>129</v>
      </c>
      <c r="BE532" s="243">
        <f>IF(N532="základní",J532,0)</f>
        <v>0</v>
      </c>
      <c r="BF532" s="243">
        <f>IF(N532="snížená",J532,0)</f>
        <v>0</v>
      </c>
      <c r="BG532" s="243">
        <f>IF(N532="zákl. přenesená",J532,0)</f>
        <v>0</v>
      </c>
      <c r="BH532" s="243">
        <f>IF(N532="sníž. přenesená",J532,0)</f>
        <v>0</v>
      </c>
      <c r="BI532" s="243">
        <f>IF(N532="nulová",J532,0)</f>
        <v>0</v>
      </c>
      <c r="BJ532" s="17" t="s">
        <v>85</v>
      </c>
      <c r="BK532" s="243">
        <f>ROUND(I532*H532,2)</f>
        <v>0</v>
      </c>
      <c r="BL532" s="17" t="s">
        <v>136</v>
      </c>
      <c r="BM532" s="242" t="s">
        <v>562</v>
      </c>
    </row>
    <row r="533" s="2" customFormat="1">
      <c r="A533" s="38"/>
      <c r="B533" s="39"/>
      <c r="C533" s="40"/>
      <c r="D533" s="244" t="s">
        <v>138</v>
      </c>
      <c r="E533" s="40"/>
      <c r="F533" s="245" t="s">
        <v>561</v>
      </c>
      <c r="G533" s="40"/>
      <c r="H533" s="40"/>
      <c r="I533" s="140"/>
      <c r="J533" s="40"/>
      <c r="K533" s="40"/>
      <c r="L533" s="44"/>
      <c r="M533" s="246"/>
      <c r="N533" s="247"/>
      <c r="O533" s="91"/>
      <c r="P533" s="91"/>
      <c r="Q533" s="91"/>
      <c r="R533" s="91"/>
      <c r="S533" s="91"/>
      <c r="T533" s="92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138</v>
      </c>
      <c r="AU533" s="17" t="s">
        <v>87</v>
      </c>
    </row>
    <row r="534" s="13" customFormat="1">
      <c r="A534" s="13"/>
      <c r="B534" s="248"/>
      <c r="C534" s="249"/>
      <c r="D534" s="244" t="s">
        <v>140</v>
      </c>
      <c r="E534" s="250" t="s">
        <v>1</v>
      </c>
      <c r="F534" s="251" t="s">
        <v>419</v>
      </c>
      <c r="G534" s="249"/>
      <c r="H534" s="250" t="s">
        <v>1</v>
      </c>
      <c r="I534" s="252"/>
      <c r="J534" s="249"/>
      <c r="K534" s="249"/>
      <c r="L534" s="253"/>
      <c r="M534" s="254"/>
      <c r="N534" s="255"/>
      <c r="O534" s="255"/>
      <c r="P534" s="255"/>
      <c r="Q534" s="255"/>
      <c r="R534" s="255"/>
      <c r="S534" s="255"/>
      <c r="T534" s="25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7" t="s">
        <v>140</v>
      </c>
      <c r="AU534" s="257" t="s">
        <v>87</v>
      </c>
      <c r="AV534" s="13" t="s">
        <v>85</v>
      </c>
      <c r="AW534" s="13" t="s">
        <v>35</v>
      </c>
      <c r="AX534" s="13" t="s">
        <v>78</v>
      </c>
      <c r="AY534" s="257" t="s">
        <v>129</v>
      </c>
    </row>
    <row r="535" s="14" customFormat="1">
      <c r="A535" s="14"/>
      <c r="B535" s="258"/>
      <c r="C535" s="259"/>
      <c r="D535" s="244" t="s">
        <v>140</v>
      </c>
      <c r="E535" s="260" t="s">
        <v>1</v>
      </c>
      <c r="F535" s="261" t="s">
        <v>87</v>
      </c>
      <c r="G535" s="259"/>
      <c r="H535" s="262">
        <v>2</v>
      </c>
      <c r="I535" s="263"/>
      <c r="J535" s="259"/>
      <c r="K535" s="259"/>
      <c r="L535" s="264"/>
      <c r="M535" s="265"/>
      <c r="N535" s="266"/>
      <c r="O535" s="266"/>
      <c r="P535" s="266"/>
      <c r="Q535" s="266"/>
      <c r="R535" s="266"/>
      <c r="S535" s="266"/>
      <c r="T535" s="267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8" t="s">
        <v>140</v>
      </c>
      <c r="AU535" s="268" t="s">
        <v>87</v>
      </c>
      <c r="AV535" s="14" t="s">
        <v>87</v>
      </c>
      <c r="AW535" s="14" t="s">
        <v>35</v>
      </c>
      <c r="AX535" s="14" t="s">
        <v>78</v>
      </c>
      <c r="AY535" s="268" t="s">
        <v>129</v>
      </c>
    </row>
    <row r="536" s="15" customFormat="1">
      <c r="A536" s="15"/>
      <c r="B536" s="269"/>
      <c r="C536" s="270"/>
      <c r="D536" s="244" t="s">
        <v>140</v>
      </c>
      <c r="E536" s="271" t="s">
        <v>1</v>
      </c>
      <c r="F536" s="272" t="s">
        <v>143</v>
      </c>
      <c r="G536" s="270"/>
      <c r="H536" s="273">
        <v>2</v>
      </c>
      <c r="I536" s="274"/>
      <c r="J536" s="270"/>
      <c r="K536" s="270"/>
      <c r="L536" s="275"/>
      <c r="M536" s="276"/>
      <c r="N536" s="277"/>
      <c r="O536" s="277"/>
      <c r="P536" s="277"/>
      <c r="Q536" s="277"/>
      <c r="R536" s="277"/>
      <c r="S536" s="277"/>
      <c r="T536" s="278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9" t="s">
        <v>140</v>
      </c>
      <c r="AU536" s="279" t="s">
        <v>87</v>
      </c>
      <c r="AV536" s="15" t="s">
        <v>136</v>
      </c>
      <c r="AW536" s="15" t="s">
        <v>35</v>
      </c>
      <c r="AX536" s="15" t="s">
        <v>85</v>
      </c>
      <c r="AY536" s="279" t="s">
        <v>129</v>
      </c>
    </row>
    <row r="537" s="2" customFormat="1" ht="16.5" customHeight="1">
      <c r="A537" s="38"/>
      <c r="B537" s="39"/>
      <c r="C537" s="280" t="s">
        <v>563</v>
      </c>
      <c r="D537" s="280" t="s">
        <v>320</v>
      </c>
      <c r="E537" s="281" t="s">
        <v>564</v>
      </c>
      <c r="F537" s="282" t="s">
        <v>565</v>
      </c>
      <c r="G537" s="283" t="s">
        <v>134</v>
      </c>
      <c r="H537" s="284">
        <v>2</v>
      </c>
      <c r="I537" s="285"/>
      <c r="J537" s="286">
        <f>ROUND(I537*H537,2)</f>
        <v>0</v>
      </c>
      <c r="K537" s="282" t="s">
        <v>1</v>
      </c>
      <c r="L537" s="287"/>
      <c r="M537" s="288" t="s">
        <v>1</v>
      </c>
      <c r="N537" s="289" t="s">
        <v>43</v>
      </c>
      <c r="O537" s="91"/>
      <c r="P537" s="240">
        <f>O537*H537</f>
        <v>0</v>
      </c>
      <c r="Q537" s="240">
        <v>0.46400000000000002</v>
      </c>
      <c r="R537" s="240">
        <f>Q537*H537</f>
        <v>0.92800000000000005</v>
      </c>
      <c r="S537" s="240">
        <v>0</v>
      </c>
      <c r="T537" s="241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42" t="s">
        <v>175</v>
      </c>
      <c r="AT537" s="242" t="s">
        <v>320</v>
      </c>
      <c r="AU537" s="242" t="s">
        <v>87</v>
      </c>
      <c r="AY537" s="17" t="s">
        <v>129</v>
      </c>
      <c r="BE537" s="243">
        <f>IF(N537="základní",J537,0)</f>
        <v>0</v>
      </c>
      <c r="BF537" s="243">
        <f>IF(N537="snížená",J537,0)</f>
        <v>0</v>
      </c>
      <c r="BG537" s="243">
        <f>IF(N537="zákl. přenesená",J537,0)</f>
        <v>0</v>
      </c>
      <c r="BH537" s="243">
        <f>IF(N537="sníž. přenesená",J537,0)</f>
        <v>0</v>
      </c>
      <c r="BI537" s="243">
        <f>IF(N537="nulová",J537,0)</f>
        <v>0</v>
      </c>
      <c r="BJ537" s="17" t="s">
        <v>85</v>
      </c>
      <c r="BK537" s="243">
        <f>ROUND(I537*H537,2)</f>
        <v>0</v>
      </c>
      <c r="BL537" s="17" t="s">
        <v>136</v>
      </c>
      <c r="BM537" s="242" t="s">
        <v>566</v>
      </c>
    </row>
    <row r="538" s="2" customFormat="1">
      <c r="A538" s="38"/>
      <c r="B538" s="39"/>
      <c r="C538" s="40"/>
      <c r="D538" s="244" t="s">
        <v>138</v>
      </c>
      <c r="E538" s="40"/>
      <c r="F538" s="245" t="s">
        <v>565</v>
      </c>
      <c r="G538" s="40"/>
      <c r="H538" s="40"/>
      <c r="I538" s="140"/>
      <c r="J538" s="40"/>
      <c r="K538" s="40"/>
      <c r="L538" s="44"/>
      <c r="M538" s="246"/>
      <c r="N538" s="247"/>
      <c r="O538" s="91"/>
      <c r="P538" s="91"/>
      <c r="Q538" s="91"/>
      <c r="R538" s="91"/>
      <c r="S538" s="91"/>
      <c r="T538" s="92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138</v>
      </c>
      <c r="AU538" s="17" t="s">
        <v>87</v>
      </c>
    </row>
    <row r="539" s="13" customFormat="1">
      <c r="A539" s="13"/>
      <c r="B539" s="248"/>
      <c r="C539" s="249"/>
      <c r="D539" s="244" t="s">
        <v>140</v>
      </c>
      <c r="E539" s="250" t="s">
        <v>1</v>
      </c>
      <c r="F539" s="251" t="s">
        <v>419</v>
      </c>
      <c r="G539" s="249"/>
      <c r="H539" s="250" t="s">
        <v>1</v>
      </c>
      <c r="I539" s="252"/>
      <c r="J539" s="249"/>
      <c r="K539" s="249"/>
      <c r="L539" s="253"/>
      <c r="M539" s="254"/>
      <c r="N539" s="255"/>
      <c r="O539" s="255"/>
      <c r="P539" s="255"/>
      <c r="Q539" s="255"/>
      <c r="R539" s="255"/>
      <c r="S539" s="255"/>
      <c r="T539" s="25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7" t="s">
        <v>140</v>
      </c>
      <c r="AU539" s="257" t="s">
        <v>87</v>
      </c>
      <c r="AV539" s="13" t="s">
        <v>85</v>
      </c>
      <c r="AW539" s="13" t="s">
        <v>35</v>
      </c>
      <c r="AX539" s="13" t="s">
        <v>78</v>
      </c>
      <c r="AY539" s="257" t="s">
        <v>129</v>
      </c>
    </row>
    <row r="540" s="14" customFormat="1">
      <c r="A540" s="14"/>
      <c r="B540" s="258"/>
      <c r="C540" s="259"/>
      <c r="D540" s="244" t="s">
        <v>140</v>
      </c>
      <c r="E540" s="260" t="s">
        <v>1</v>
      </c>
      <c r="F540" s="261" t="s">
        <v>87</v>
      </c>
      <c r="G540" s="259"/>
      <c r="H540" s="262">
        <v>2</v>
      </c>
      <c r="I540" s="263"/>
      <c r="J540" s="259"/>
      <c r="K540" s="259"/>
      <c r="L540" s="264"/>
      <c r="M540" s="265"/>
      <c r="N540" s="266"/>
      <c r="O540" s="266"/>
      <c r="P540" s="266"/>
      <c r="Q540" s="266"/>
      <c r="R540" s="266"/>
      <c r="S540" s="266"/>
      <c r="T540" s="26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8" t="s">
        <v>140</v>
      </c>
      <c r="AU540" s="268" t="s">
        <v>87</v>
      </c>
      <c r="AV540" s="14" t="s">
        <v>87</v>
      </c>
      <c r="AW540" s="14" t="s">
        <v>35</v>
      </c>
      <c r="AX540" s="14" t="s">
        <v>78</v>
      </c>
      <c r="AY540" s="268" t="s">
        <v>129</v>
      </c>
    </row>
    <row r="541" s="15" customFormat="1">
      <c r="A541" s="15"/>
      <c r="B541" s="269"/>
      <c r="C541" s="270"/>
      <c r="D541" s="244" t="s">
        <v>140</v>
      </c>
      <c r="E541" s="271" t="s">
        <v>1</v>
      </c>
      <c r="F541" s="272" t="s">
        <v>143</v>
      </c>
      <c r="G541" s="270"/>
      <c r="H541" s="273">
        <v>2</v>
      </c>
      <c r="I541" s="274"/>
      <c r="J541" s="270"/>
      <c r="K541" s="270"/>
      <c r="L541" s="275"/>
      <c r="M541" s="276"/>
      <c r="N541" s="277"/>
      <c r="O541" s="277"/>
      <c r="P541" s="277"/>
      <c r="Q541" s="277"/>
      <c r="R541" s="277"/>
      <c r="S541" s="277"/>
      <c r="T541" s="278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9" t="s">
        <v>140</v>
      </c>
      <c r="AU541" s="279" t="s">
        <v>87</v>
      </c>
      <c r="AV541" s="15" t="s">
        <v>136</v>
      </c>
      <c r="AW541" s="15" t="s">
        <v>35</v>
      </c>
      <c r="AX541" s="15" t="s">
        <v>85</v>
      </c>
      <c r="AY541" s="279" t="s">
        <v>129</v>
      </c>
    </row>
    <row r="542" s="2" customFormat="1" ht="16.5" customHeight="1">
      <c r="A542" s="38"/>
      <c r="B542" s="39"/>
      <c r="C542" s="280" t="s">
        <v>567</v>
      </c>
      <c r="D542" s="280" t="s">
        <v>320</v>
      </c>
      <c r="E542" s="281" t="s">
        <v>568</v>
      </c>
      <c r="F542" s="282" t="s">
        <v>569</v>
      </c>
      <c r="G542" s="283" t="s">
        <v>134</v>
      </c>
      <c r="H542" s="284">
        <v>10</v>
      </c>
      <c r="I542" s="285"/>
      <c r="J542" s="286">
        <f>ROUND(I542*H542,2)</f>
        <v>0</v>
      </c>
      <c r="K542" s="282" t="s">
        <v>1</v>
      </c>
      <c r="L542" s="287"/>
      <c r="M542" s="288" t="s">
        <v>1</v>
      </c>
      <c r="N542" s="289" t="s">
        <v>43</v>
      </c>
      <c r="O542" s="91"/>
      <c r="P542" s="240">
        <f>O542*H542</f>
        <v>0</v>
      </c>
      <c r="Q542" s="240">
        <v>0.318</v>
      </c>
      <c r="R542" s="240">
        <f>Q542*H542</f>
        <v>3.1800000000000002</v>
      </c>
      <c r="S542" s="240">
        <v>0</v>
      </c>
      <c r="T542" s="241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2" t="s">
        <v>175</v>
      </c>
      <c r="AT542" s="242" t="s">
        <v>320</v>
      </c>
      <c r="AU542" s="242" t="s">
        <v>87</v>
      </c>
      <c r="AY542" s="17" t="s">
        <v>129</v>
      </c>
      <c r="BE542" s="243">
        <f>IF(N542="základní",J542,0)</f>
        <v>0</v>
      </c>
      <c r="BF542" s="243">
        <f>IF(N542="snížená",J542,0)</f>
        <v>0</v>
      </c>
      <c r="BG542" s="243">
        <f>IF(N542="zákl. přenesená",J542,0)</f>
        <v>0</v>
      </c>
      <c r="BH542" s="243">
        <f>IF(N542="sníž. přenesená",J542,0)</f>
        <v>0</v>
      </c>
      <c r="BI542" s="243">
        <f>IF(N542="nulová",J542,0)</f>
        <v>0</v>
      </c>
      <c r="BJ542" s="17" t="s">
        <v>85</v>
      </c>
      <c r="BK542" s="243">
        <f>ROUND(I542*H542,2)</f>
        <v>0</v>
      </c>
      <c r="BL542" s="17" t="s">
        <v>136</v>
      </c>
      <c r="BM542" s="242" t="s">
        <v>570</v>
      </c>
    </row>
    <row r="543" s="2" customFormat="1">
      <c r="A543" s="38"/>
      <c r="B543" s="39"/>
      <c r="C543" s="40"/>
      <c r="D543" s="244" t="s">
        <v>138</v>
      </c>
      <c r="E543" s="40"/>
      <c r="F543" s="245" t="s">
        <v>569</v>
      </c>
      <c r="G543" s="40"/>
      <c r="H543" s="40"/>
      <c r="I543" s="140"/>
      <c r="J543" s="40"/>
      <c r="K543" s="40"/>
      <c r="L543" s="44"/>
      <c r="M543" s="246"/>
      <c r="N543" s="247"/>
      <c r="O543" s="91"/>
      <c r="P543" s="91"/>
      <c r="Q543" s="91"/>
      <c r="R543" s="91"/>
      <c r="S543" s="91"/>
      <c r="T543" s="92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138</v>
      </c>
      <c r="AU543" s="17" t="s">
        <v>87</v>
      </c>
    </row>
    <row r="544" s="13" customFormat="1">
      <c r="A544" s="13"/>
      <c r="B544" s="248"/>
      <c r="C544" s="249"/>
      <c r="D544" s="244" t="s">
        <v>140</v>
      </c>
      <c r="E544" s="250" t="s">
        <v>1</v>
      </c>
      <c r="F544" s="251" t="s">
        <v>419</v>
      </c>
      <c r="G544" s="249"/>
      <c r="H544" s="250" t="s">
        <v>1</v>
      </c>
      <c r="I544" s="252"/>
      <c r="J544" s="249"/>
      <c r="K544" s="249"/>
      <c r="L544" s="253"/>
      <c r="M544" s="254"/>
      <c r="N544" s="255"/>
      <c r="O544" s="255"/>
      <c r="P544" s="255"/>
      <c r="Q544" s="255"/>
      <c r="R544" s="255"/>
      <c r="S544" s="255"/>
      <c r="T544" s="25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7" t="s">
        <v>140</v>
      </c>
      <c r="AU544" s="257" t="s">
        <v>87</v>
      </c>
      <c r="AV544" s="13" t="s">
        <v>85</v>
      </c>
      <c r="AW544" s="13" t="s">
        <v>35</v>
      </c>
      <c r="AX544" s="13" t="s">
        <v>78</v>
      </c>
      <c r="AY544" s="257" t="s">
        <v>129</v>
      </c>
    </row>
    <row r="545" s="14" customFormat="1">
      <c r="A545" s="14"/>
      <c r="B545" s="258"/>
      <c r="C545" s="259"/>
      <c r="D545" s="244" t="s">
        <v>140</v>
      </c>
      <c r="E545" s="260" t="s">
        <v>1</v>
      </c>
      <c r="F545" s="261" t="s">
        <v>187</v>
      </c>
      <c r="G545" s="259"/>
      <c r="H545" s="262">
        <v>10</v>
      </c>
      <c r="I545" s="263"/>
      <c r="J545" s="259"/>
      <c r="K545" s="259"/>
      <c r="L545" s="264"/>
      <c r="M545" s="265"/>
      <c r="N545" s="266"/>
      <c r="O545" s="266"/>
      <c r="P545" s="266"/>
      <c r="Q545" s="266"/>
      <c r="R545" s="266"/>
      <c r="S545" s="266"/>
      <c r="T545" s="26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8" t="s">
        <v>140</v>
      </c>
      <c r="AU545" s="268" t="s">
        <v>87</v>
      </c>
      <c r="AV545" s="14" t="s">
        <v>87</v>
      </c>
      <c r="AW545" s="14" t="s">
        <v>35</v>
      </c>
      <c r="AX545" s="14" t="s">
        <v>78</v>
      </c>
      <c r="AY545" s="268" t="s">
        <v>129</v>
      </c>
    </row>
    <row r="546" s="15" customFormat="1">
      <c r="A546" s="15"/>
      <c r="B546" s="269"/>
      <c r="C546" s="270"/>
      <c r="D546" s="244" t="s">
        <v>140</v>
      </c>
      <c r="E546" s="271" t="s">
        <v>1</v>
      </c>
      <c r="F546" s="272" t="s">
        <v>143</v>
      </c>
      <c r="G546" s="270"/>
      <c r="H546" s="273">
        <v>10</v>
      </c>
      <c r="I546" s="274"/>
      <c r="J546" s="270"/>
      <c r="K546" s="270"/>
      <c r="L546" s="275"/>
      <c r="M546" s="276"/>
      <c r="N546" s="277"/>
      <c r="O546" s="277"/>
      <c r="P546" s="277"/>
      <c r="Q546" s="277"/>
      <c r="R546" s="277"/>
      <c r="S546" s="277"/>
      <c r="T546" s="278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9" t="s">
        <v>140</v>
      </c>
      <c r="AU546" s="279" t="s">
        <v>87</v>
      </c>
      <c r="AV546" s="15" t="s">
        <v>136</v>
      </c>
      <c r="AW546" s="15" t="s">
        <v>35</v>
      </c>
      <c r="AX546" s="15" t="s">
        <v>85</v>
      </c>
      <c r="AY546" s="279" t="s">
        <v>129</v>
      </c>
    </row>
    <row r="547" s="2" customFormat="1" ht="16.5" customHeight="1">
      <c r="A547" s="38"/>
      <c r="B547" s="39"/>
      <c r="C547" s="280" t="s">
        <v>571</v>
      </c>
      <c r="D547" s="280" t="s">
        <v>320</v>
      </c>
      <c r="E547" s="281" t="s">
        <v>572</v>
      </c>
      <c r="F547" s="282" t="s">
        <v>573</v>
      </c>
      <c r="G547" s="283" t="s">
        <v>134</v>
      </c>
      <c r="H547" s="284">
        <v>2</v>
      </c>
      <c r="I547" s="285"/>
      <c r="J547" s="286">
        <f>ROUND(I547*H547,2)</f>
        <v>0</v>
      </c>
      <c r="K547" s="282" t="s">
        <v>1</v>
      </c>
      <c r="L547" s="287"/>
      <c r="M547" s="288" t="s">
        <v>1</v>
      </c>
      <c r="N547" s="289" t="s">
        <v>43</v>
      </c>
      <c r="O547" s="91"/>
      <c r="P547" s="240">
        <f>O547*H547</f>
        <v>0</v>
      </c>
      <c r="Q547" s="240">
        <v>0.41399999999999998</v>
      </c>
      <c r="R547" s="240">
        <f>Q547*H547</f>
        <v>0.82799999999999996</v>
      </c>
      <c r="S547" s="240">
        <v>0</v>
      </c>
      <c r="T547" s="241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2" t="s">
        <v>175</v>
      </c>
      <c r="AT547" s="242" t="s">
        <v>320</v>
      </c>
      <c r="AU547" s="242" t="s">
        <v>87</v>
      </c>
      <c r="AY547" s="17" t="s">
        <v>129</v>
      </c>
      <c r="BE547" s="243">
        <f>IF(N547="základní",J547,0)</f>
        <v>0</v>
      </c>
      <c r="BF547" s="243">
        <f>IF(N547="snížená",J547,0)</f>
        <v>0</v>
      </c>
      <c r="BG547" s="243">
        <f>IF(N547="zákl. přenesená",J547,0)</f>
        <v>0</v>
      </c>
      <c r="BH547" s="243">
        <f>IF(N547="sníž. přenesená",J547,0)</f>
        <v>0</v>
      </c>
      <c r="BI547" s="243">
        <f>IF(N547="nulová",J547,0)</f>
        <v>0</v>
      </c>
      <c r="BJ547" s="17" t="s">
        <v>85</v>
      </c>
      <c r="BK547" s="243">
        <f>ROUND(I547*H547,2)</f>
        <v>0</v>
      </c>
      <c r="BL547" s="17" t="s">
        <v>136</v>
      </c>
      <c r="BM547" s="242" t="s">
        <v>574</v>
      </c>
    </row>
    <row r="548" s="2" customFormat="1">
      <c r="A548" s="38"/>
      <c r="B548" s="39"/>
      <c r="C548" s="40"/>
      <c r="D548" s="244" t="s">
        <v>138</v>
      </c>
      <c r="E548" s="40"/>
      <c r="F548" s="245" t="s">
        <v>573</v>
      </c>
      <c r="G548" s="40"/>
      <c r="H548" s="40"/>
      <c r="I548" s="140"/>
      <c r="J548" s="40"/>
      <c r="K548" s="40"/>
      <c r="L548" s="44"/>
      <c r="M548" s="246"/>
      <c r="N548" s="247"/>
      <c r="O548" s="91"/>
      <c r="P548" s="91"/>
      <c r="Q548" s="91"/>
      <c r="R548" s="91"/>
      <c r="S548" s="91"/>
      <c r="T548" s="92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138</v>
      </c>
      <c r="AU548" s="17" t="s">
        <v>87</v>
      </c>
    </row>
    <row r="549" s="13" customFormat="1">
      <c r="A549" s="13"/>
      <c r="B549" s="248"/>
      <c r="C549" s="249"/>
      <c r="D549" s="244" t="s">
        <v>140</v>
      </c>
      <c r="E549" s="250" t="s">
        <v>1</v>
      </c>
      <c r="F549" s="251" t="s">
        <v>419</v>
      </c>
      <c r="G549" s="249"/>
      <c r="H549" s="250" t="s">
        <v>1</v>
      </c>
      <c r="I549" s="252"/>
      <c r="J549" s="249"/>
      <c r="K549" s="249"/>
      <c r="L549" s="253"/>
      <c r="M549" s="254"/>
      <c r="N549" s="255"/>
      <c r="O549" s="255"/>
      <c r="P549" s="255"/>
      <c r="Q549" s="255"/>
      <c r="R549" s="255"/>
      <c r="S549" s="255"/>
      <c r="T549" s="25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7" t="s">
        <v>140</v>
      </c>
      <c r="AU549" s="257" t="s">
        <v>87</v>
      </c>
      <c r="AV549" s="13" t="s">
        <v>85</v>
      </c>
      <c r="AW549" s="13" t="s">
        <v>35</v>
      </c>
      <c r="AX549" s="13" t="s">
        <v>78</v>
      </c>
      <c r="AY549" s="257" t="s">
        <v>129</v>
      </c>
    </row>
    <row r="550" s="14" customFormat="1">
      <c r="A550" s="14"/>
      <c r="B550" s="258"/>
      <c r="C550" s="259"/>
      <c r="D550" s="244" t="s">
        <v>140</v>
      </c>
      <c r="E550" s="260" t="s">
        <v>1</v>
      </c>
      <c r="F550" s="261" t="s">
        <v>87</v>
      </c>
      <c r="G550" s="259"/>
      <c r="H550" s="262">
        <v>2</v>
      </c>
      <c r="I550" s="263"/>
      <c r="J550" s="259"/>
      <c r="K550" s="259"/>
      <c r="L550" s="264"/>
      <c r="M550" s="265"/>
      <c r="N550" s="266"/>
      <c r="O550" s="266"/>
      <c r="P550" s="266"/>
      <c r="Q550" s="266"/>
      <c r="R550" s="266"/>
      <c r="S550" s="266"/>
      <c r="T550" s="26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8" t="s">
        <v>140</v>
      </c>
      <c r="AU550" s="268" t="s">
        <v>87</v>
      </c>
      <c r="AV550" s="14" t="s">
        <v>87</v>
      </c>
      <c r="AW550" s="14" t="s">
        <v>35</v>
      </c>
      <c r="AX550" s="14" t="s">
        <v>78</v>
      </c>
      <c r="AY550" s="268" t="s">
        <v>129</v>
      </c>
    </row>
    <row r="551" s="15" customFormat="1">
      <c r="A551" s="15"/>
      <c r="B551" s="269"/>
      <c r="C551" s="270"/>
      <c r="D551" s="244" t="s">
        <v>140</v>
      </c>
      <c r="E551" s="271" t="s">
        <v>1</v>
      </c>
      <c r="F551" s="272" t="s">
        <v>143</v>
      </c>
      <c r="G551" s="270"/>
      <c r="H551" s="273">
        <v>2</v>
      </c>
      <c r="I551" s="274"/>
      <c r="J551" s="270"/>
      <c r="K551" s="270"/>
      <c r="L551" s="275"/>
      <c r="M551" s="276"/>
      <c r="N551" s="277"/>
      <c r="O551" s="277"/>
      <c r="P551" s="277"/>
      <c r="Q551" s="277"/>
      <c r="R551" s="277"/>
      <c r="S551" s="277"/>
      <c r="T551" s="278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9" t="s">
        <v>140</v>
      </c>
      <c r="AU551" s="279" t="s">
        <v>87</v>
      </c>
      <c r="AV551" s="15" t="s">
        <v>136</v>
      </c>
      <c r="AW551" s="15" t="s">
        <v>35</v>
      </c>
      <c r="AX551" s="15" t="s">
        <v>85</v>
      </c>
      <c r="AY551" s="279" t="s">
        <v>129</v>
      </c>
    </row>
    <row r="552" s="2" customFormat="1" ht="16.5" customHeight="1">
      <c r="A552" s="38"/>
      <c r="B552" s="39"/>
      <c r="C552" s="280" t="s">
        <v>575</v>
      </c>
      <c r="D552" s="280" t="s">
        <v>320</v>
      </c>
      <c r="E552" s="281" t="s">
        <v>576</v>
      </c>
      <c r="F552" s="282" t="s">
        <v>577</v>
      </c>
      <c r="G552" s="283" t="s">
        <v>134</v>
      </c>
      <c r="H552" s="284">
        <v>2</v>
      </c>
      <c r="I552" s="285"/>
      <c r="J552" s="286">
        <f>ROUND(I552*H552,2)</f>
        <v>0</v>
      </c>
      <c r="K552" s="282" t="s">
        <v>1</v>
      </c>
      <c r="L552" s="287"/>
      <c r="M552" s="288" t="s">
        <v>1</v>
      </c>
      <c r="N552" s="289" t="s">
        <v>43</v>
      </c>
      <c r="O552" s="91"/>
      <c r="P552" s="240">
        <f>O552*H552</f>
        <v>0</v>
      </c>
      <c r="Q552" s="240">
        <v>0.41399999999999998</v>
      </c>
      <c r="R552" s="240">
        <f>Q552*H552</f>
        <v>0.82799999999999996</v>
      </c>
      <c r="S552" s="240">
        <v>0</v>
      </c>
      <c r="T552" s="241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42" t="s">
        <v>175</v>
      </c>
      <c r="AT552" s="242" t="s">
        <v>320</v>
      </c>
      <c r="AU552" s="242" t="s">
        <v>87</v>
      </c>
      <c r="AY552" s="17" t="s">
        <v>129</v>
      </c>
      <c r="BE552" s="243">
        <f>IF(N552="základní",J552,0)</f>
        <v>0</v>
      </c>
      <c r="BF552" s="243">
        <f>IF(N552="snížená",J552,0)</f>
        <v>0</v>
      </c>
      <c r="BG552" s="243">
        <f>IF(N552="zákl. přenesená",J552,0)</f>
        <v>0</v>
      </c>
      <c r="BH552" s="243">
        <f>IF(N552="sníž. přenesená",J552,0)</f>
        <v>0</v>
      </c>
      <c r="BI552" s="243">
        <f>IF(N552="nulová",J552,0)</f>
        <v>0</v>
      </c>
      <c r="BJ552" s="17" t="s">
        <v>85</v>
      </c>
      <c r="BK552" s="243">
        <f>ROUND(I552*H552,2)</f>
        <v>0</v>
      </c>
      <c r="BL552" s="17" t="s">
        <v>136</v>
      </c>
      <c r="BM552" s="242" t="s">
        <v>578</v>
      </c>
    </row>
    <row r="553" s="2" customFormat="1">
      <c r="A553" s="38"/>
      <c r="B553" s="39"/>
      <c r="C553" s="40"/>
      <c r="D553" s="244" t="s">
        <v>138</v>
      </c>
      <c r="E553" s="40"/>
      <c r="F553" s="245" t="s">
        <v>577</v>
      </c>
      <c r="G553" s="40"/>
      <c r="H553" s="40"/>
      <c r="I553" s="140"/>
      <c r="J553" s="40"/>
      <c r="K553" s="40"/>
      <c r="L553" s="44"/>
      <c r="M553" s="246"/>
      <c r="N553" s="247"/>
      <c r="O553" s="91"/>
      <c r="P553" s="91"/>
      <c r="Q553" s="91"/>
      <c r="R553" s="91"/>
      <c r="S553" s="91"/>
      <c r="T553" s="92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138</v>
      </c>
      <c r="AU553" s="17" t="s">
        <v>87</v>
      </c>
    </row>
    <row r="554" s="13" customFormat="1">
      <c r="A554" s="13"/>
      <c r="B554" s="248"/>
      <c r="C554" s="249"/>
      <c r="D554" s="244" t="s">
        <v>140</v>
      </c>
      <c r="E554" s="250" t="s">
        <v>1</v>
      </c>
      <c r="F554" s="251" t="s">
        <v>419</v>
      </c>
      <c r="G554" s="249"/>
      <c r="H554" s="250" t="s">
        <v>1</v>
      </c>
      <c r="I554" s="252"/>
      <c r="J554" s="249"/>
      <c r="K554" s="249"/>
      <c r="L554" s="253"/>
      <c r="M554" s="254"/>
      <c r="N554" s="255"/>
      <c r="O554" s="255"/>
      <c r="P554" s="255"/>
      <c r="Q554" s="255"/>
      <c r="R554" s="255"/>
      <c r="S554" s="255"/>
      <c r="T554" s="25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7" t="s">
        <v>140</v>
      </c>
      <c r="AU554" s="257" t="s">
        <v>87</v>
      </c>
      <c r="AV554" s="13" t="s">
        <v>85</v>
      </c>
      <c r="AW554" s="13" t="s">
        <v>35</v>
      </c>
      <c r="AX554" s="13" t="s">
        <v>78</v>
      </c>
      <c r="AY554" s="257" t="s">
        <v>129</v>
      </c>
    </row>
    <row r="555" s="14" customFormat="1">
      <c r="A555" s="14"/>
      <c r="B555" s="258"/>
      <c r="C555" s="259"/>
      <c r="D555" s="244" t="s">
        <v>140</v>
      </c>
      <c r="E555" s="260" t="s">
        <v>1</v>
      </c>
      <c r="F555" s="261" t="s">
        <v>87</v>
      </c>
      <c r="G555" s="259"/>
      <c r="H555" s="262">
        <v>2</v>
      </c>
      <c r="I555" s="263"/>
      <c r="J555" s="259"/>
      <c r="K555" s="259"/>
      <c r="L555" s="264"/>
      <c r="M555" s="265"/>
      <c r="N555" s="266"/>
      <c r="O555" s="266"/>
      <c r="P555" s="266"/>
      <c r="Q555" s="266"/>
      <c r="R555" s="266"/>
      <c r="S555" s="266"/>
      <c r="T555" s="267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8" t="s">
        <v>140</v>
      </c>
      <c r="AU555" s="268" t="s">
        <v>87</v>
      </c>
      <c r="AV555" s="14" t="s">
        <v>87</v>
      </c>
      <c r="AW555" s="14" t="s">
        <v>35</v>
      </c>
      <c r="AX555" s="14" t="s">
        <v>78</v>
      </c>
      <c r="AY555" s="268" t="s">
        <v>129</v>
      </c>
    </row>
    <row r="556" s="15" customFormat="1">
      <c r="A556" s="15"/>
      <c r="B556" s="269"/>
      <c r="C556" s="270"/>
      <c r="D556" s="244" t="s">
        <v>140</v>
      </c>
      <c r="E556" s="271" t="s">
        <v>1</v>
      </c>
      <c r="F556" s="272" t="s">
        <v>143</v>
      </c>
      <c r="G556" s="270"/>
      <c r="H556" s="273">
        <v>2</v>
      </c>
      <c r="I556" s="274"/>
      <c r="J556" s="270"/>
      <c r="K556" s="270"/>
      <c r="L556" s="275"/>
      <c r="M556" s="276"/>
      <c r="N556" s="277"/>
      <c r="O556" s="277"/>
      <c r="P556" s="277"/>
      <c r="Q556" s="277"/>
      <c r="R556" s="277"/>
      <c r="S556" s="277"/>
      <c r="T556" s="278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9" t="s">
        <v>140</v>
      </c>
      <c r="AU556" s="279" t="s">
        <v>87</v>
      </c>
      <c r="AV556" s="15" t="s">
        <v>136</v>
      </c>
      <c r="AW556" s="15" t="s">
        <v>35</v>
      </c>
      <c r="AX556" s="15" t="s">
        <v>85</v>
      </c>
      <c r="AY556" s="279" t="s">
        <v>129</v>
      </c>
    </row>
    <row r="557" s="2" customFormat="1" ht="16.5" customHeight="1">
      <c r="A557" s="38"/>
      <c r="B557" s="39"/>
      <c r="C557" s="280" t="s">
        <v>579</v>
      </c>
      <c r="D557" s="280" t="s">
        <v>320</v>
      </c>
      <c r="E557" s="281" t="s">
        <v>580</v>
      </c>
      <c r="F557" s="282" t="s">
        <v>581</v>
      </c>
      <c r="G557" s="283" t="s">
        <v>582</v>
      </c>
      <c r="H557" s="284">
        <v>1</v>
      </c>
      <c r="I557" s="285"/>
      <c r="J557" s="286">
        <f>ROUND(I557*H557,2)</f>
        <v>0</v>
      </c>
      <c r="K557" s="282" t="s">
        <v>1</v>
      </c>
      <c r="L557" s="287"/>
      <c r="M557" s="288" t="s">
        <v>1</v>
      </c>
      <c r="N557" s="289" t="s">
        <v>43</v>
      </c>
      <c r="O557" s="91"/>
      <c r="P557" s="240">
        <f>O557*H557</f>
        <v>0</v>
      </c>
      <c r="Q557" s="240">
        <v>0.10000000000000001</v>
      </c>
      <c r="R557" s="240">
        <f>Q557*H557</f>
        <v>0.10000000000000001</v>
      </c>
      <c r="S557" s="240">
        <v>0</v>
      </c>
      <c r="T557" s="241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42" t="s">
        <v>175</v>
      </c>
      <c r="AT557" s="242" t="s">
        <v>320</v>
      </c>
      <c r="AU557" s="242" t="s">
        <v>87</v>
      </c>
      <c r="AY557" s="17" t="s">
        <v>129</v>
      </c>
      <c r="BE557" s="243">
        <f>IF(N557="základní",J557,0)</f>
        <v>0</v>
      </c>
      <c r="BF557" s="243">
        <f>IF(N557="snížená",J557,0)</f>
        <v>0</v>
      </c>
      <c r="BG557" s="243">
        <f>IF(N557="zákl. přenesená",J557,0)</f>
        <v>0</v>
      </c>
      <c r="BH557" s="243">
        <f>IF(N557="sníž. přenesená",J557,0)</f>
        <v>0</v>
      </c>
      <c r="BI557" s="243">
        <f>IF(N557="nulová",J557,0)</f>
        <v>0</v>
      </c>
      <c r="BJ557" s="17" t="s">
        <v>85</v>
      </c>
      <c r="BK557" s="243">
        <f>ROUND(I557*H557,2)</f>
        <v>0</v>
      </c>
      <c r="BL557" s="17" t="s">
        <v>136</v>
      </c>
      <c r="BM557" s="242" t="s">
        <v>583</v>
      </c>
    </row>
    <row r="558" s="2" customFormat="1">
      <c r="A558" s="38"/>
      <c r="B558" s="39"/>
      <c r="C558" s="40"/>
      <c r="D558" s="244" t="s">
        <v>138</v>
      </c>
      <c r="E558" s="40"/>
      <c r="F558" s="245" t="s">
        <v>584</v>
      </c>
      <c r="G558" s="40"/>
      <c r="H558" s="40"/>
      <c r="I558" s="140"/>
      <c r="J558" s="40"/>
      <c r="K558" s="40"/>
      <c r="L558" s="44"/>
      <c r="M558" s="246"/>
      <c r="N558" s="247"/>
      <c r="O558" s="91"/>
      <c r="P558" s="91"/>
      <c r="Q558" s="91"/>
      <c r="R558" s="91"/>
      <c r="S558" s="91"/>
      <c r="T558" s="92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138</v>
      </c>
      <c r="AU558" s="17" t="s">
        <v>87</v>
      </c>
    </row>
    <row r="559" s="2" customFormat="1" ht="16.5" customHeight="1">
      <c r="A559" s="38"/>
      <c r="B559" s="39"/>
      <c r="C559" s="231" t="s">
        <v>585</v>
      </c>
      <c r="D559" s="231" t="s">
        <v>131</v>
      </c>
      <c r="E559" s="232" t="s">
        <v>586</v>
      </c>
      <c r="F559" s="233" t="s">
        <v>587</v>
      </c>
      <c r="G559" s="234" t="s">
        <v>159</v>
      </c>
      <c r="H559" s="235">
        <v>1458.3</v>
      </c>
      <c r="I559" s="236"/>
      <c r="J559" s="237">
        <f>ROUND(I559*H559,2)</f>
        <v>0</v>
      </c>
      <c r="K559" s="233" t="s">
        <v>135</v>
      </c>
      <c r="L559" s="44"/>
      <c r="M559" s="238" t="s">
        <v>1</v>
      </c>
      <c r="N559" s="239" t="s">
        <v>43</v>
      </c>
      <c r="O559" s="91"/>
      <c r="P559" s="240">
        <f>O559*H559</f>
        <v>0</v>
      </c>
      <c r="Q559" s="240">
        <v>0.084250000000000005</v>
      </c>
      <c r="R559" s="240">
        <f>Q559*H559</f>
        <v>122.86177500000001</v>
      </c>
      <c r="S559" s="240">
        <v>0</v>
      </c>
      <c r="T559" s="241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42" t="s">
        <v>136</v>
      </c>
      <c r="AT559" s="242" t="s">
        <v>131</v>
      </c>
      <c r="AU559" s="242" t="s">
        <v>87</v>
      </c>
      <c r="AY559" s="17" t="s">
        <v>129</v>
      </c>
      <c r="BE559" s="243">
        <f>IF(N559="základní",J559,0)</f>
        <v>0</v>
      </c>
      <c r="BF559" s="243">
        <f>IF(N559="snížená",J559,0)</f>
        <v>0</v>
      </c>
      <c r="BG559" s="243">
        <f>IF(N559="zákl. přenesená",J559,0)</f>
        <v>0</v>
      </c>
      <c r="BH559" s="243">
        <f>IF(N559="sníž. přenesená",J559,0)</f>
        <v>0</v>
      </c>
      <c r="BI559" s="243">
        <f>IF(N559="nulová",J559,0)</f>
        <v>0</v>
      </c>
      <c r="BJ559" s="17" t="s">
        <v>85</v>
      </c>
      <c r="BK559" s="243">
        <f>ROUND(I559*H559,2)</f>
        <v>0</v>
      </c>
      <c r="BL559" s="17" t="s">
        <v>136</v>
      </c>
      <c r="BM559" s="242" t="s">
        <v>588</v>
      </c>
    </row>
    <row r="560" s="2" customFormat="1">
      <c r="A560" s="38"/>
      <c r="B560" s="39"/>
      <c r="C560" s="40"/>
      <c r="D560" s="244" t="s">
        <v>138</v>
      </c>
      <c r="E560" s="40"/>
      <c r="F560" s="245" t="s">
        <v>589</v>
      </c>
      <c r="G560" s="40"/>
      <c r="H560" s="40"/>
      <c r="I560" s="140"/>
      <c r="J560" s="40"/>
      <c r="K560" s="40"/>
      <c r="L560" s="44"/>
      <c r="M560" s="246"/>
      <c r="N560" s="247"/>
      <c r="O560" s="91"/>
      <c r="P560" s="91"/>
      <c r="Q560" s="91"/>
      <c r="R560" s="91"/>
      <c r="S560" s="91"/>
      <c r="T560" s="92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138</v>
      </c>
      <c r="AU560" s="17" t="s">
        <v>87</v>
      </c>
    </row>
    <row r="561" s="13" customFormat="1">
      <c r="A561" s="13"/>
      <c r="B561" s="248"/>
      <c r="C561" s="249"/>
      <c r="D561" s="244" t="s">
        <v>140</v>
      </c>
      <c r="E561" s="250" t="s">
        <v>1</v>
      </c>
      <c r="F561" s="251" t="s">
        <v>590</v>
      </c>
      <c r="G561" s="249"/>
      <c r="H561" s="250" t="s">
        <v>1</v>
      </c>
      <c r="I561" s="252"/>
      <c r="J561" s="249"/>
      <c r="K561" s="249"/>
      <c r="L561" s="253"/>
      <c r="M561" s="254"/>
      <c r="N561" s="255"/>
      <c r="O561" s="255"/>
      <c r="P561" s="255"/>
      <c r="Q561" s="255"/>
      <c r="R561" s="255"/>
      <c r="S561" s="255"/>
      <c r="T561" s="25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7" t="s">
        <v>140</v>
      </c>
      <c r="AU561" s="257" t="s">
        <v>87</v>
      </c>
      <c r="AV561" s="13" t="s">
        <v>85</v>
      </c>
      <c r="AW561" s="13" t="s">
        <v>35</v>
      </c>
      <c r="AX561" s="13" t="s">
        <v>78</v>
      </c>
      <c r="AY561" s="257" t="s">
        <v>129</v>
      </c>
    </row>
    <row r="562" s="14" customFormat="1">
      <c r="A562" s="14"/>
      <c r="B562" s="258"/>
      <c r="C562" s="259"/>
      <c r="D562" s="244" t="s">
        <v>140</v>
      </c>
      <c r="E562" s="260" t="s">
        <v>1</v>
      </c>
      <c r="F562" s="261" t="s">
        <v>591</v>
      </c>
      <c r="G562" s="259"/>
      <c r="H562" s="262">
        <v>1458.3</v>
      </c>
      <c r="I562" s="263"/>
      <c r="J562" s="259"/>
      <c r="K562" s="259"/>
      <c r="L562" s="264"/>
      <c r="M562" s="265"/>
      <c r="N562" s="266"/>
      <c r="O562" s="266"/>
      <c r="P562" s="266"/>
      <c r="Q562" s="266"/>
      <c r="R562" s="266"/>
      <c r="S562" s="266"/>
      <c r="T562" s="26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8" t="s">
        <v>140</v>
      </c>
      <c r="AU562" s="268" t="s">
        <v>87</v>
      </c>
      <c r="AV562" s="14" t="s">
        <v>87</v>
      </c>
      <c r="AW562" s="14" t="s">
        <v>35</v>
      </c>
      <c r="AX562" s="14" t="s">
        <v>78</v>
      </c>
      <c r="AY562" s="268" t="s">
        <v>129</v>
      </c>
    </row>
    <row r="563" s="15" customFormat="1">
      <c r="A563" s="15"/>
      <c r="B563" s="269"/>
      <c r="C563" s="270"/>
      <c r="D563" s="244" t="s">
        <v>140</v>
      </c>
      <c r="E563" s="271" t="s">
        <v>1</v>
      </c>
      <c r="F563" s="272" t="s">
        <v>143</v>
      </c>
      <c r="G563" s="270"/>
      <c r="H563" s="273">
        <v>1458.3</v>
      </c>
      <c r="I563" s="274"/>
      <c r="J563" s="270"/>
      <c r="K563" s="270"/>
      <c r="L563" s="275"/>
      <c r="M563" s="276"/>
      <c r="N563" s="277"/>
      <c r="O563" s="277"/>
      <c r="P563" s="277"/>
      <c r="Q563" s="277"/>
      <c r="R563" s="277"/>
      <c r="S563" s="277"/>
      <c r="T563" s="278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9" t="s">
        <v>140</v>
      </c>
      <c r="AU563" s="279" t="s">
        <v>87</v>
      </c>
      <c r="AV563" s="15" t="s">
        <v>136</v>
      </c>
      <c r="AW563" s="15" t="s">
        <v>35</v>
      </c>
      <c r="AX563" s="15" t="s">
        <v>85</v>
      </c>
      <c r="AY563" s="279" t="s">
        <v>129</v>
      </c>
    </row>
    <row r="564" s="2" customFormat="1" ht="16.5" customHeight="1">
      <c r="A564" s="38"/>
      <c r="B564" s="39"/>
      <c r="C564" s="280" t="s">
        <v>592</v>
      </c>
      <c r="D564" s="280" t="s">
        <v>320</v>
      </c>
      <c r="E564" s="281" t="s">
        <v>593</v>
      </c>
      <c r="F564" s="282" t="s">
        <v>594</v>
      </c>
      <c r="G564" s="283" t="s">
        <v>159</v>
      </c>
      <c r="H564" s="284">
        <v>1404.683</v>
      </c>
      <c r="I564" s="285"/>
      <c r="J564" s="286">
        <f>ROUND(I564*H564,2)</f>
        <v>0</v>
      </c>
      <c r="K564" s="282" t="s">
        <v>1</v>
      </c>
      <c r="L564" s="287"/>
      <c r="M564" s="288" t="s">
        <v>1</v>
      </c>
      <c r="N564" s="289" t="s">
        <v>43</v>
      </c>
      <c r="O564" s="91"/>
      <c r="P564" s="240">
        <f>O564*H564</f>
        <v>0</v>
      </c>
      <c r="Q564" s="240">
        <v>0.13100000000000001</v>
      </c>
      <c r="R564" s="240">
        <f>Q564*H564</f>
        <v>184.01347300000001</v>
      </c>
      <c r="S564" s="240">
        <v>0</v>
      </c>
      <c r="T564" s="241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42" t="s">
        <v>175</v>
      </c>
      <c r="AT564" s="242" t="s">
        <v>320</v>
      </c>
      <c r="AU564" s="242" t="s">
        <v>87</v>
      </c>
      <c r="AY564" s="17" t="s">
        <v>129</v>
      </c>
      <c r="BE564" s="243">
        <f>IF(N564="základní",J564,0)</f>
        <v>0</v>
      </c>
      <c r="BF564" s="243">
        <f>IF(N564="snížená",J564,0)</f>
        <v>0</v>
      </c>
      <c r="BG564" s="243">
        <f>IF(N564="zákl. přenesená",J564,0)</f>
        <v>0</v>
      </c>
      <c r="BH564" s="243">
        <f>IF(N564="sníž. přenesená",J564,0)</f>
        <v>0</v>
      </c>
      <c r="BI564" s="243">
        <f>IF(N564="nulová",J564,0)</f>
        <v>0</v>
      </c>
      <c r="BJ564" s="17" t="s">
        <v>85</v>
      </c>
      <c r="BK564" s="243">
        <f>ROUND(I564*H564,2)</f>
        <v>0</v>
      </c>
      <c r="BL564" s="17" t="s">
        <v>136</v>
      </c>
      <c r="BM564" s="242" t="s">
        <v>595</v>
      </c>
    </row>
    <row r="565" s="2" customFormat="1">
      <c r="A565" s="38"/>
      <c r="B565" s="39"/>
      <c r="C565" s="40"/>
      <c r="D565" s="244" t="s">
        <v>138</v>
      </c>
      <c r="E565" s="40"/>
      <c r="F565" s="245" t="s">
        <v>594</v>
      </c>
      <c r="G565" s="40"/>
      <c r="H565" s="40"/>
      <c r="I565" s="140"/>
      <c r="J565" s="40"/>
      <c r="K565" s="40"/>
      <c r="L565" s="44"/>
      <c r="M565" s="246"/>
      <c r="N565" s="247"/>
      <c r="O565" s="91"/>
      <c r="P565" s="91"/>
      <c r="Q565" s="91"/>
      <c r="R565" s="91"/>
      <c r="S565" s="91"/>
      <c r="T565" s="92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138</v>
      </c>
      <c r="AU565" s="17" t="s">
        <v>87</v>
      </c>
    </row>
    <row r="566" s="13" customFormat="1">
      <c r="A566" s="13"/>
      <c r="B566" s="248"/>
      <c r="C566" s="249"/>
      <c r="D566" s="244" t="s">
        <v>140</v>
      </c>
      <c r="E566" s="250" t="s">
        <v>1</v>
      </c>
      <c r="F566" s="251" t="s">
        <v>590</v>
      </c>
      <c r="G566" s="249"/>
      <c r="H566" s="250" t="s">
        <v>1</v>
      </c>
      <c r="I566" s="252"/>
      <c r="J566" s="249"/>
      <c r="K566" s="249"/>
      <c r="L566" s="253"/>
      <c r="M566" s="254"/>
      <c r="N566" s="255"/>
      <c r="O566" s="255"/>
      <c r="P566" s="255"/>
      <c r="Q566" s="255"/>
      <c r="R566" s="255"/>
      <c r="S566" s="255"/>
      <c r="T566" s="25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7" t="s">
        <v>140</v>
      </c>
      <c r="AU566" s="257" t="s">
        <v>87</v>
      </c>
      <c r="AV566" s="13" t="s">
        <v>85</v>
      </c>
      <c r="AW566" s="13" t="s">
        <v>35</v>
      </c>
      <c r="AX566" s="13" t="s">
        <v>78</v>
      </c>
      <c r="AY566" s="257" t="s">
        <v>129</v>
      </c>
    </row>
    <row r="567" s="14" customFormat="1">
      <c r="A567" s="14"/>
      <c r="B567" s="258"/>
      <c r="C567" s="259"/>
      <c r="D567" s="244" t="s">
        <v>140</v>
      </c>
      <c r="E567" s="260" t="s">
        <v>1</v>
      </c>
      <c r="F567" s="261" t="s">
        <v>596</v>
      </c>
      <c r="G567" s="259"/>
      <c r="H567" s="262">
        <v>1472.883</v>
      </c>
      <c r="I567" s="263"/>
      <c r="J567" s="259"/>
      <c r="K567" s="259"/>
      <c r="L567" s="264"/>
      <c r="M567" s="265"/>
      <c r="N567" s="266"/>
      <c r="O567" s="266"/>
      <c r="P567" s="266"/>
      <c r="Q567" s="266"/>
      <c r="R567" s="266"/>
      <c r="S567" s="266"/>
      <c r="T567" s="26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8" t="s">
        <v>140</v>
      </c>
      <c r="AU567" s="268" t="s">
        <v>87</v>
      </c>
      <c r="AV567" s="14" t="s">
        <v>87</v>
      </c>
      <c r="AW567" s="14" t="s">
        <v>35</v>
      </c>
      <c r="AX567" s="14" t="s">
        <v>78</v>
      </c>
      <c r="AY567" s="268" t="s">
        <v>129</v>
      </c>
    </row>
    <row r="568" s="14" customFormat="1">
      <c r="A568" s="14"/>
      <c r="B568" s="258"/>
      <c r="C568" s="259"/>
      <c r="D568" s="244" t="s">
        <v>140</v>
      </c>
      <c r="E568" s="260" t="s">
        <v>1</v>
      </c>
      <c r="F568" s="261" t="s">
        <v>597</v>
      </c>
      <c r="G568" s="259"/>
      <c r="H568" s="262">
        <v>-68.200000000000003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8" t="s">
        <v>140</v>
      </c>
      <c r="AU568" s="268" t="s">
        <v>87</v>
      </c>
      <c r="AV568" s="14" t="s">
        <v>87</v>
      </c>
      <c r="AW568" s="14" t="s">
        <v>35</v>
      </c>
      <c r="AX568" s="14" t="s">
        <v>78</v>
      </c>
      <c r="AY568" s="268" t="s">
        <v>129</v>
      </c>
    </row>
    <row r="569" s="15" customFormat="1">
      <c r="A569" s="15"/>
      <c r="B569" s="269"/>
      <c r="C569" s="270"/>
      <c r="D569" s="244" t="s">
        <v>140</v>
      </c>
      <c r="E569" s="271" t="s">
        <v>1</v>
      </c>
      <c r="F569" s="272" t="s">
        <v>143</v>
      </c>
      <c r="G569" s="270"/>
      <c r="H569" s="273">
        <v>1404.683</v>
      </c>
      <c r="I569" s="274"/>
      <c r="J569" s="270"/>
      <c r="K569" s="270"/>
      <c r="L569" s="275"/>
      <c r="M569" s="276"/>
      <c r="N569" s="277"/>
      <c r="O569" s="277"/>
      <c r="P569" s="277"/>
      <c r="Q569" s="277"/>
      <c r="R569" s="277"/>
      <c r="S569" s="277"/>
      <c r="T569" s="27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9" t="s">
        <v>140</v>
      </c>
      <c r="AU569" s="279" t="s">
        <v>87</v>
      </c>
      <c r="AV569" s="15" t="s">
        <v>136</v>
      </c>
      <c r="AW569" s="15" t="s">
        <v>35</v>
      </c>
      <c r="AX569" s="15" t="s">
        <v>85</v>
      </c>
      <c r="AY569" s="279" t="s">
        <v>129</v>
      </c>
    </row>
    <row r="570" s="2" customFormat="1" ht="16.5" customHeight="1">
      <c r="A570" s="38"/>
      <c r="B570" s="39"/>
      <c r="C570" s="280" t="s">
        <v>598</v>
      </c>
      <c r="D570" s="280" t="s">
        <v>320</v>
      </c>
      <c r="E570" s="281" t="s">
        <v>599</v>
      </c>
      <c r="F570" s="282" t="s">
        <v>600</v>
      </c>
      <c r="G570" s="283" t="s">
        <v>159</v>
      </c>
      <c r="H570" s="284">
        <v>13.65</v>
      </c>
      <c r="I570" s="285"/>
      <c r="J570" s="286">
        <f>ROUND(I570*H570,2)</f>
        <v>0</v>
      </c>
      <c r="K570" s="282" t="s">
        <v>1</v>
      </c>
      <c r="L570" s="287"/>
      <c r="M570" s="288" t="s">
        <v>1</v>
      </c>
      <c r="N570" s="289" t="s">
        <v>43</v>
      </c>
      <c r="O570" s="91"/>
      <c r="P570" s="240">
        <f>O570*H570</f>
        <v>0</v>
      </c>
      <c r="Q570" s="240">
        <v>0.13100000000000001</v>
      </c>
      <c r="R570" s="240">
        <f>Q570*H570</f>
        <v>1.7881500000000001</v>
      </c>
      <c r="S570" s="240">
        <v>0</v>
      </c>
      <c r="T570" s="241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42" t="s">
        <v>175</v>
      </c>
      <c r="AT570" s="242" t="s">
        <v>320</v>
      </c>
      <c r="AU570" s="242" t="s">
        <v>87</v>
      </c>
      <c r="AY570" s="17" t="s">
        <v>129</v>
      </c>
      <c r="BE570" s="243">
        <f>IF(N570="základní",J570,0)</f>
        <v>0</v>
      </c>
      <c r="BF570" s="243">
        <f>IF(N570="snížená",J570,0)</f>
        <v>0</v>
      </c>
      <c r="BG570" s="243">
        <f>IF(N570="zákl. přenesená",J570,0)</f>
        <v>0</v>
      </c>
      <c r="BH570" s="243">
        <f>IF(N570="sníž. přenesená",J570,0)</f>
        <v>0</v>
      </c>
      <c r="BI570" s="243">
        <f>IF(N570="nulová",J570,0)</f>
        <v>0</v>
      </c>
      <c r="BJ570" s="17" t="s">
        <v>85</v>
      </c>
      <c r="BK570" s="243">
        <f>ROUND(I570*H570,2)</f>
        <v>0</v>
      </c>
      <c r="BL570" s="17" t="s">
        <v>136</v>
      </c>
      <c r="BM570" s="242" t="s">
        <v>601</v>
      </c>
    </row>
    <row r="571" s="2" customFormat="1">
      <c r="A571" s="38"/>
      <c r="B571" s="39"/>
      <c r="C571" s="40"/>
      <c r="D571" s="244" t="s">
        <v>138</v>
      </c>
      <c r="E571" s="40"/>
      <c r="F571" s="245" t="s">
        <v>600</v>
      </c>
      <c r="G571" s="40"/>
      <c r="H571" s="40"/>
      <c r="I571" s="140"/>
      <c r="J571" s="40"/>
      <c r="K571" s="40"/>
      <c r="L571" s="44"/>
      <c r="M571" s="246"/>
      <c r="N571" s="247"/>
      <c r="O571" s="91"/>
      <c r="P571" s="91"/>
      <c r="Q571" s="91"/>
      <c r="R571" s="91"/>
      <c r="S571" s="91"/>
      <c r="T571" s="92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138</v>
      </c>
      <c r="AU571" s="17" t="s">
        <v>87</v>
      </c>
    </row>
    <row r="572" s="13" customFormat="1">
      <c r="A572" s="13"/>
      <c r="B572" s="248"/>
      <c r="C572" s="249"/>
      <c r="D572" s="244" t="s">
        <v>140</v>
      </c>
      <c r="E572" s="250" t="s">
        <v>1</v>
      </c>
      <c r="F572" s="251" t="s">
        <v>590</v>
      </c>
      <c r="G572" s="249"/>
      <c r="H572" s="250" t="s">
        <v>1</v>
      </c>
      <c r="I572" s="252"/>
      <c r="J572" s="249"/>
      <c r="K572" s="249"/>
      <c r="L572" s="253"/>
      <c r="M572" s="254"/>
      <c r="N572" s="255"/>
      <c r="O572" s="255"/>
      <c r="P572" s="255"/>
      <c r="Q572" s="255"/>
      <c r="R572" s="255"/>
      <c r="S572" s="255"/>
      <c r="T572" s="25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7" t="s">
        <v>140</v>
      </c>
      <c r="AU572" s="257" t="s">
        <v>87</v>
      </c>
      <c r="AV572" s="13" t="s">
        <v>85</v>
      </c>
      <c r="AW572" s="13" t="s">
        <v>35</v>
      </c>
      <c r="AX572" s="13" t="s">
        <v>78</v>
      </c>
      <c r="AY572" s="257" t="s">
        <v>129</v>
      </c>
    </row>
    <row r="573" s="14" customFormat="1">
      <c r="A573" s="14"/>
      <c r="B573" s="258"/>
      <c r="C573" s="259"/>
      <c r="D573" s="244" t="s">
        <v>140</v>
      </c>
      <c r="E573" s="260" t="s">
        <v>1</v>
      </c>
      <c r="F573" s="261" t="s">
        <v>602</v>
      </c>
      <c r="G573" s="259"/>
      <c r="H573" s="262">
        <v>13.65</v>
      </c>
      <c r="I573" s="263"/>
      <c r="J573" s="259"/>
      <c r="K573" s="259"/>
      <c r="L573" s="264"/>
      <c r="M573" s="265"/>
      <c r="N573" s="266"/>
      <c r="O573" s="266"/>
      <c r="P573" s="266"/>
      <c r="Q573" s="266"/>
      <c r="R573" s="266"/>
      <c r="S573" s="266"/>
      <c r="T573" s="267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8" t="s">
        <v>140</v>
      </c>
      <c r="AU573" s="268" t="s">
        <v>87</v>
      </c>
      <c r="AV573" s="14" t="s">
        <v>87</v>
      </c>
      <c r="AW573" s="14" t="s">
        <v>35</v>
      </c>
      <c r="AX573" s="14" t="s">
        <v>78</v>
      </c>
      <c r="AY573" s="268" t="s">
        <v>129</v>
      </c>
    </row>
    <row r="574" s="15" customFormat="1">
      <c r="A574" s="15"/>
      <c r="B574" s="269"/>
      <c r="C574" s="270"/>
      <c r="D574" s="244" t="s">
        <v>140</v>
      </c>
      <c r="E574" s="271" t="s">
        <v>1</v>
      </c>
      <c r="F574" s="272" t="s">
        <v>143</v>
      </c>
      <c r="G574" s="270"/>
      <c r="H574" s="273">
        <v>13.65</v>
      </c>
      <c r="I574" s="274"/>
      <c r="J574" s="270"/>
      <c r="K574" s="270"/>
      <c r="L574" s="275"/>
      <c r="M574" s="276"/>
      <c r="N574" s="277"/>
      <c r="O574" s="277"/>
      <c r="P574" s="277"/>
      <c r="Q574" s="277"/>
      <c r="R574" s="277"/>
      <c r="S574" s="277"/>
      <c r="T574" s="278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9" t="s">
        <v>140</v>
      </c>
      <c r="AU574" s="279" t="s">
        <v>87</v>
      </c>
      <c r="AV574" s="15" t="s">
        <v>136</v>
      </c>
      <c r="AW574" s="15" t="s">
        <v>35</v>
      </c>
      <c r="AX574" s="15" t="s">
        <v>85</v>
      </c>
      <c r="AY574" s="279" t="s">
        <v>129</v>
      </c>
    </row>
    <row r="575" s="2" customFormat="1" ht="16.5" customHeight="1">
      <c r="A575" s="38"/>
      <c r="B575" s="39"/>
      <c r="C575" s="280" t="s">
        <v>603</v>
      </c>
      <c r="D575" s="280" t="s">
        <v>320</v>
      </c>
      <c r="E575" s="281" t="s">
        <v>604</v>
      </c>
      <c r="F575" s="282" t="s">
        <v>605</v>
      </c>
      <c r="G575" s="283" t="s">
        <v>159</v>
      </c>
      <c r="H575" s="284">
        <v>31</v>
      </c>
      <c r="I575" s="285"/>
      <c r="J575" s="286">
        <f>ROUND(I575*H575,2)</f>
        <v>0</v>
      </c>
      <c r="K575" s="282" t="s">
        <v>1</v>
      </c>
      <c r="L575" s="287"/>
      <c r="M575" s="288" t="s">
        <v>1</v>
      </c>
      <c r="N575" s="289" t="s">
        <v>43</v>
      </c>
      <c r="O575" s="91"/>
      <c r="P575" s="240">
        <f>O575*H575</f>
        <v>0</v>
      </c>
      <c r="Q575" s="240">
        <v>0.13100000000000001</v>
      </c>
      <c r="R575" s="240">
        <f>Q575*H575</f>
        <v>4.0609999999999999</v>
      </c>
      <c r="S575" s="240">
        <v>0</v>
      </c>
      <c r="T575" s="241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2" t="s">
        <v>175</v>
      </c>
      <c r="AT575" s="242" t="s">
        <v>320</v>
      </c>
      <c r="AU575" s="242" t="s">
        <v>87</v>
      </c>
      <c r="AY575" s="17" t="s">
        <v>129</v>
      </c>
      <c r="BE575" s="243">
        <f>IF(N575="základní",J575,0)</f>
        <v>0</v>
      </c>
      <c r="BF575" s="243">
        <f>IF(N575="snížená",J575,0)</f>
        <v>0</v>
      </c>
      <c r="BG575" s="243">
        <f>IF(N575="zákl. přenesená",J575,0)</f>
        <v>0</v>
      </c>
      <c r="BH575" s="243">
        <f>IF(N575="sníž. přenesená",J575,0)</f>
        <v>0</v>
      </c>
      <c r="BI575" s="243">
        <f>IF(N575="nulová",J575,0)</f>
        <v>0</v>
      </c>
      <c r="BJ575" s="17" t="s">
        <v>85</v>
      </c>
      <c r="BK575" s="243">
        <f>ROUND(I575*H575,2)</f>
        <v>0</v>
      </c>
      <c r="BL575" s="17" t="s">
        <v>136</v>
      </c>
      <c r="BM575" s="242" t="s">
        <v>606</v>
      </c>
    </row>
    <row r="576" s="2" customFormat="1">
      <c r="A576" s="38"/>
      <c r="B576" s="39"/>
      <c r="C576" s="40"/>
      <c r="D576" s="244" t="s">
        <v>138</v>
      </c>
      <c r="E576" s="40"/>
      <c r="F576" s="245" t="s">
        <v>605</v>
      </c>
      <c r="G576" s="40"/>
      <c r="H576" s="40"/>
      <c r="I576" s="140"/>
      <c r="J576" s="40"/>
      <c r="K576" s="40"/>
      <c r="L576" s="44"/>
      <c r="M576" s="246"/>
      <c r="N576" s="247"/>
      <c r="O576" s="91"/>
      <c r="P576" s="91"/>
      <c r="Q576" s="91"/>
      <c r="R576" s="91"/>
      <c r="S576" s="91"/>
      <c r="T576" s="92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138</v>
      </c>
      <c r="AU576" s="17" t="s">
        <v>87</v>
      </c>
    </row>
    <row r="577" s="13" customFormat="1">
      <c r="A577" s="13"/>
      <c r="B577" s="248"/>
      <c r="C577" s="249"/>
      <c r="D577" s="244" t="s">
        <v>140</v>
      </c>
      <c r="E577" s="250" t="s">
        <v>1</v>
      </c>
      <c r="F577" s="251" t="s">
        <v>607</v>
      </c>
      <c r="G577" s="249"/>
      <c r="H577" s="250" t="s">
        <v>1</v>
      </c>
      <c r="I577" s="252"/>
      <c r="J577" s="249"/>
      <c r="K577" s="249"/>
      <c r="L577" s="253"/>
      <c r="M577" s="254"/>
      <c r="N577" s="255"/>
      <c r="O577" s="255"/>
      <c r="P577" s="255"/>
      <c r="Q577" s="255"/>
      <c r="R577" s="255"/>
      <c r="S577" s="255"/>
      <c r="T577" s="25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7" t="s">
        <v>140</v>
      </c>
      <c r="AU577" s="257" t="s">
        <v>87</v>
      </c>
      <c r="AV577" s="13" t="s">
        <v>85</v>
      </c>
      <c r="AW577" s="13" t="s">
        <v>35</v>
      </c>
      <c r="AX577" s="13" t="s">
        <v>78</v>
      </c>
      <c r="AY577" s="257" t="s">
        <v>129</v>
      </c>
    </row>
    <row r="578" s="14" customFormat="1">
      <c r="A578" s="14"/>
      <c r="B578" s="258"/>
      <c r="C578" s="259"/>
      <c r="D578" s="244" t="s">
        <v>140</v>
      </c>
      <c r="E578" s="260" t="s">
        <v>1</v>
      </c>
      <c r="F578" s="261" t="s">
        <v>608</v>
      </c>
      <c r="G578" s="259"/>
      <c r="H578" s="262">
        <v>31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8" t="s">
        <v>140</v>
      </c>
      <c r="AU578" s="268" t="s">
        <v>87</v>
      </c>
      <c r="AV578" s="14" t="s">
        <v>87</v>
      </c>
      <c r="AW578" s="14" t="s">
        <v>35</v>
      </c>
      <c r="AX578" s="14" t="s">
        <v>78</v>
      </c>
      <c r="AY578" s="268" t="s">
        <v>129</v>
      </c>
    </row>
    <row r="579" s="15" customFormat="1">
      <c r="A579" s="15"/>
      <c r="B579" s="269"/>
      <c r="C579" s="270"/>
      <c r="D579" s="244" t="s">
        <v>140</v>
      </c>
      <c r="E579" s="271" t="s">
        <v>1</v>
      </c>
      <c r="F579" s="272" t="s">
        <v>143</v>
      </c>
      <c r="G579" s="270"/>
      <c r="H579" s="273">
        <v>31</v>
      </c>
      <c r="I579" s="274"/>
      <c r="J579" s="270"/>
      <c r="K579" s="270"/>
      <c r="L579" s="275"/>
      <c r="M579" s="276"/>
      <c r="N579" s="277"/>
      <c r="O579" s="277"/>
      <c r="P579" s="277"/>
      <c r="Q579" s="277"/>
      <c r="R579" s="277"/>
      <c r="S579" s="277"/>
      <c r="T579" s="27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9" t="s">
        <v>140</v>
      </c>
      <c r="AU579" s="279" t="s">
        <v>87</v>
      </c>
      <c r="AV579" s="15" t="s">
        <v>136</v>
      </c>
      <c r="AW579" s="15" t="s">
        <v>35</v>
      </c>
      <c r="AX579" s="15" t="s">
        <v>85</v>
      </c>
      <c r="AY579" s="279" t="s">
        <v>129</v>
      </c>
    </row>
    <row r="580" s="2" customFormat="1" ht="16.5" customHeight="1">
      <c r="A580" s="38"/>
      <c r="B580" s="39"/>
      <c r="C580" s="231" t="s">
        <v>609</v>
      </c>
      <c r="D580" s="231" t="s">
        <v>131</v>
      </c>
      <c r="E580" s="232" t="s">
        <v>610</v>
      </c>
      <c r="F580" s="233" t="s">
        <v>611</v>
      </c>
      <c r="G580" s="234" t="s">
        <v>159</v>
      </c>
      <c r="H580" s="235">
        <v>105.44</v>
      </c>
      <c r="I580" s="236"/>
      <c r="J580" s="237">
        <f>ROUND(I580*H580,2)</f>
        <v>0</v>
      </c>
      <c r="K580" s="233" t="s">
        <v>135</v>
      </c>
      <c r="L580" s="44"/>
      <c r="M580" s="238" t="s">
        <v>1</v>
      </c>
      <c r="N580" s="239" t="s">
        <v>43</v>
      </c>
      <c r="O580" s="91"/>
      <c r="P580" s="240">
        <f>O580*H580</f>
        <v>0</v>
      </c>
      <c r="Q580" s="240">
        <v>0.10362</v>
      </c>
      <c r="R580" s="240">
        <f>Q580*H580</f>
        <v>10.9256928</v>
      </c>
      <c r="S580" s="240">
        <v>0</v>
      </c>
      <c r="T580" s="241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42" t="s">
        <v>136</v>
      </c>
      <c r="AT580" s="242" t="s">
        <v>131</v>
      </c>
      <c r="AU580" s="242" t="s">
        <v>87</v>
      </c>
      <c r="AY580" s="17" t="s">
        <v>129</v>
      </c>
      <c r="BE580" s="243">
        <f>IF(N580="základní",J580,0)</f>
        <v>0</v>
      </c>
      <c r="BF580" s="243">
        <f>IF(N580="snížená",J580,0)</f>
        <v>0</v>
      </c>
      <c r="BG580" s="243">
        <f>IF(N580="zákl. přenesená",J580,0)</f>
        <v>0</v>
      </c>
      <c r="BH580" s="243">
        <f>IF(N580="sníž. přenesená",J580,0)</f>
        <v>0</v>
      </c>
      <c r="BI580" s="243">
        <f>IF(N580="nulová",J580,0)</f>
        <v>0</v>
      </c>
      <c r="BJ580" s="17" t="s">
        <v>85</v>
      </c>
      <c r="BK580" s="243">
        <f>ROUND(I580*H580,2)</f>
        <v>0</v>
      </c>
      <c r="BL580" s="17" t="s">
        <v>136</v>
      </c>
      <c r="BM580" s="242" t="s">
        <v>612</v>
      </c>
    </row>
    <row r="581" s="2" customFormat="1">
      <c r="A581" s="38"/>
      <c r="B581" s="39"/>
      <c r="C581" s="40"/>
      <c r="D581" s="244" t="s">
        <v>138</v>
      </c>
      <c r="E581" s="40"/>
      <c r="F581" s="245" t="s">
        <v>613</v>
      </c>
      <c r="G581" s="40"/>
      <c r="H581" s="40"/>
      <c r="I581" s="140"/>
      <c r="J581" s="40"/>
      <c r="K581" s="40"/>
      <c r="L581" s="44"/>
      <c r="M581" s="246"/>
      <c r="N581" s="247"/>
      <c r="O581" s="91"/>
      <c r="P581" s="91"/>
      <c r="Q581" s="91"/>
      <c r="R581" s="91"/>
      <c r="S581" s="91"/>
      <c r="T581" s="92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138</v>
      </c>
      <c r="AU581" s="17" t="s">
        <v>87</v>
      </c>
    </row>
    <row r="582" s="13" customFormat="1">
      <c r="A582" s="13"/>
      <c r="B582" s="248"/>
      <c r="C582" s="249"/>
      <c r="D582" s="244" t="s">
        <v>140</v>
      </c>
      <c r="E582" s="250" t="s">
        <v>1</v>
      </c>
      <c r="F582" s="251" t="s">
        <v>590</v>
      </c>
      <c r="G582" s="249"/>
      <c r="H582" s="250" t="s">
        <v>1</v>
      </c>
      <c r="I582" s="252"/>
      <c r="J582" s="249"/>
      <c r="K582" s="249"/>
      <c r="L582" s="253"/>
      <c r="M582" s="254"/>
      <c r="N582" s="255"/>
      <c r="O582" s="255"/>
      <c r="P582" s="255"/>
      <c r="Q582" s="255"/>
      <c r="R582" s="255"/>
      <c r="S582" s="255"/>
      <c r="T582" s="25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7" t="s">
        <v>140</v>
      </c>
      <c r="AU582" s="257" t="s">
        <v>87</v>
      </c>
      <c r="AV582" s="13" t="s">
        <v>85</v>
      </c>
      <c r="AW582" s="13" t="s">
        <v>35</v>
      </c>
      <c r="AX582" s="13" t="s">
        <v>78</v>
      </c>
      <c r="AY582" s="257" t="s">
        <v>129</v>
      </c>
    </row>
    <row r="583" s="14" customFormat="1">
      <c r="A583" s="14"/>
      <c r="B583" s="258"/>
      <c r="C583" s="259"/>
      <c r="D583" s="244" t="s">
        <v>140</v>
      </c>
      <c r="E583" s="260" t="s">
        <v>1</v>
      </c>
      <c r="F583" s="261" t="s">
        <v>614</v>
      </c>
      <c r="G583" s="259"/>
      <c r="H583" s="262">
        <v>75.599999999999994</v>
      </c>
      <c r="I583" s="263"/>
      <c r="J583" s="259"/>
      <c r="K583" s="259"/>
      <c r="L583" s="264"/>
      <c r="M583" s="265"/>
      <c r="N583" s="266"/>
      <c r="O583" s="266"/>
      <c r="P583" s="266"/>
      <c r="Q583" s="266"/>
      <c r="R583" s="266"/>
      <c r="S583" s="266"/>
      <c r="T583" s="26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8" t="s">
        <v>140</v>
      </c>
      <c r="AU583" s="268" t="s">
        <v>87</v>
      </c>
      <c r="AV583" s="14" t="s">
        <v>87</v>
      </c>
      <c r="AW583" s="14" t="s">
        <v>35</v>
      </c>
      <c r="AX583" s="14" t="s">
        <v>78</v>
      </c>
      <c r="AY583" s="268" t="s">
        <v>129</v>
      </c>
    </row>
    <row r="584" s="14" customFormat="1">
      <c r="A584" s="14"/>
      <c r="B584" s="258"/>
      <c r="C584" s="259"/>
      <c r="D584" s="244" t="s">
        <v>140</v>
      </c>
      <c r="E584" s="260" t="s">
        <v>1</v>
      </c>
      <c r="F584" s="261" t="s">
        <v>615</v>
      </c>
      <c r="G584" s="259"/>
      <c r="H584" s="262">
        <v>29.84</v>
      </c>
      <c r="I584" s="263"/>
      <c r="J584" s="259"/>
      <c r="K584" s="259"/>
      <c r="L584" s="264"/>
      <c r="M584" s="265"/>
      <c r="N584" s="266"/>
      <c r="O584" s="266"/>
      <c r="P584" s="266"/>
      <c r="Q584" s="266"/>
      <c r="R584" s="266"/>
      <c r="S584" s="266"/>
      <c r="T584" s="26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8" t="s">
        <v>140</v>
      </c>
      <c r="AU584" s="268" t="s">
        <v>87</v>
      </c>
      <c r="AV584" s="14" t="s">
        <v>87</v>
      </c>
      <c r="AW584" s="14" t="s">
        <v>35</v>
      </c>
      <c r="AX584" s="14" t="s">
        <v>78</v>
      </c>
      <c r="AY584" s="268" t="s">
        <v>129</v>
      </c>
    </row>
    <row r="585" s="15" customFormat="1">
      <c r="A585" s="15"/>
      <c r="B585" s="269"/>
      <c r="C585" s="270"/>
      <c r="D585" s="244" t="s">
        <v>140</v>
      </c>
      <c r="E585" s="271" t="s">
        <v>1</v>
      </c>
      <c r="F585" s="272" t="s">
        <v>143</v>
      </c>
      <c r="G585" s="270"/>
      <c r="H585" s="273">
        <v>105.44</v>
      </c>
      <c r="I585" s="274"/>
      <c r="J585" s="270"/>
      <c r="K585" s="270"/>
      <c r="L585" s="275"/>
      <c r="M585" s="276"/>
      <c r="N585" s="277"/>
      <c r="O585" s="277"/>
      <c r="P585" s="277"/>
      <c r="Q585" s="277"/>
      <c r="R585" s="277"/>
      <c r="S585" s="277"/>
      <c r="T585" s="278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9" t="s">
        <v>140</v>
      </c>
      <c r="AU585" s="279" t="s">
        <v>87</v>
      </c>
      <c r="AV585" s="15" t="s">
        <v>136</v>
      </c>
      <c r="AW585" s="15" t="s">
        <v>35</v>
      </c>
      <c r="AX585" s="15" t="s">
        <v>85</v>
      </c>
      <c r="AY585" s="279" t="s">
        <v>129</v>
      </c>
    </row>
    <row r="586" s="2" customFormat="1" ht="16.5" customHeight="1">
      <c r="A586" s="38"/>
      <c r="B586" s="39"/>
      <c r="C586" s="280" t="s">
        <v>616</v>
      </c>
      <c r="D586" s="280" t="s">
        <v>320</v>
      </c>
      <c r="E586" s="281" t="s">
        <v>617</v>
      </c>
      <c r="F586" s="282" t="s">
        <v>618</v>
      </c>
      <c r="G586" s="283" t="s">
        <v>159</v>
      </c>
      <c r="H586" s="284">
        <v>55.280000000000001</v>
      </c>
      <c r="I586" s="285"/>
      <c r="J586" s="286">
        <f>ROUND(I586*H586,2)</f>
        <v>0</v>
      </c>
      <c r="K586" s="282" t="s">
        <v>1</v>
      </c>
      <c r="L586" s="287"/>
      <c r="M586" s="288" t="s">
        <v>1</v>
      </c>
      <c r="N586" s="289" t="s">
        <v>43</v>
      </c>
      <c r="O586" s="91"/>
      <c r="P586" s="240">
        <f>O586*H586</f>
        <v>0</v>
      </c>
      <c r="Q586" s="240">
        <v>0.17599999999999999</v>
      </c>
      <c r="R586" s="240">
        <f>Q586*H586</f>
        <v>9.7292799999999993</v>
      </c>
      <c r="S586" s="240">
        <v>0</v>
      </c>
      <c r="T586" s="241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42" t="s">
        <v>175</v>
      </c>
      <c r="AT586" s="242" t="s">
        <v>320</v>
      </c>
      <c r="AU586" s="242" t="s">
        <v>87</v>
      </c>
      <c r="AY586" s="17" t="s">
        <v>129</v>
      </c>
      <c r="BE586" s="243">
        <f>IF(N586="základní",J586,0)</f>
        <v>0</v>
      </c>
      <c r="BF586" s="243">
        <f>IF(N586="snížená",J586,0)</f>
        <v>0</v>
      </c>
      <c r="BG586" s="243">
        <f>IF(N586="zákl. přenesená",J586,0)</f>
        <v>0</v>
      </c>
      <c r="BH586" s="243">
        <f>IF(N586="sníž. přenesená",J586,0)</f>
        <v>0</v>
      </c>
      <c r="BI586" s="243">
        <f>IF(N586="nulová",J586,0)</f>
        <v>0</v>
      </c>
      <c r="BJ586" s="17" t="s">
        <v>85</v>
      </c>
      <c r="BK586" s="243">
        <f>ROUND(I586*H586,2)</f>
        <v>0</v>
      </c>
      <c r="BL586" s="17" t="s">
        <v>136</v>
      </c>
      <c r="BM586" s="242" t="s">
        <v>619</v>
      </c>
    </row>
    <row r="587" s="2" customFormat="1">
      <c r="A587" s="38"/>
      <c r="B587" s="39"/>
      <c r="C587" s="40"/>
      <c r="D587" s="244" t="s">
        <v>138</v>
      </c>
      <c r="E587" s="40"/>
      <c r="F587" s="245" t="s">
        <v>618</v>
      </c>
      <c r="G587" s="40"/>
      <c r="H587" s="40"/>
      <c r="I587" s="140"/>
      <c r="J587" s="40"/>
      <c r="K587" s="40"/>
      <c r="L587" s="44"/>
      <c r="M587" s="246"/>
      <c r="N587" s="247"/>
      <c r="O587" s="91"/>
      <c r="P587" s="91"/>
      <c r="Q587" s="91"/>
      <c r="R587" s="91"/>
      <c r="S587" s="91"/>
      <c r="T587" s="92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138</v>
      </c>
      <c r="AU587" s="17" t="s">
        <v>87</v>
      </c>
    </row>
    <row r="588" s="13" customFormat="1">
      <c r="A588" s="13"/>
      <c r="B588" s="248"/>
      <c r="C588" s="249"/>
      <c r="D588" s="244" t="s">
        <v>140</v>
      </c>
      <c r="E588" s="250" t="s">
        <v>1</v>
      </c>
      <c r="F588" s="251" t="s">
        <v>590</v>
      </c>
      <c r="G588" s="249"/>
      <c r="H588" s="250" t="s">
        <v>1</v>
      </c>
      <c r="I588" s="252"/>
      <c r="J588" s="249"/>
      <c r="K588" s="249"/>
      <c r="L588" s="253"/>
      <c r="M588" s="254"/>
      <c r="N588" s="255"/>
      <c r="O588" s="255"/>
      <c r="P588" s="255"/>
      <c r="Q588" s="255"/>
      <c r="R588" s="255"/>
      <c r="S588" s="255"/>
      <c r="T588" s="25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7" t="s">
        <v>140</v>
      </c>
      <c r="AU588" s="257" t="s">
        <v>87</v>
      </c>
      <c r="AV588" s="13" t="s">
        <v>85</v>
      </c>
      <c r="AW588" s="13" t="s">
        <v>35</v>
      </c>
      <c r="AX588" s="13" t="s">
        <v>78</v>
      </c>
      <c r="AY588" s="257" t="s">
        <v>129</v>
      </c>
    </row>
    <row r="589" s="14" customFormat="1">
      <c r="A589" s="14"/>
      <c r="B589" s="258"/>
      <c r="C589" s="259"/>
      <c r="D589" s="244" t="s">
        <v>140</v>
      </c>
      <c r="E589" s="260" t="s">
        <v>1</v>
      </c>
      <c r="F589" s="261" t="s">
        <v>620</v>
      </c>
      <c r="G589" s="259"/>
      <c r="H589" s="262">
        <v>79.379999999999995</v>
      </c>
      <c r="I589" s="263"/>
      <c r="J589" s="259"/>
      <c r="K589" s="259"/>
      <c r="L589" s="264"/>
      <c r="M589" s="265"/>
      <c r="N589" s="266"/>
      <c r="O589" s="266"/>
      <c r="P589" s="266"/>
      <c r="Q589" s="266"/>
      <c r="R589" s="266"/>
      <c r="S589" s="266"/>
      <c r="T589" s="26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8" t="s">
        <v>140</v>
      </c>
      <c r="AU589" s="268" t="s">
        <v>87</v>
      </c>
      <c r="AV589" s="14" t="s">
        <v>87</v>
      </c>
      <c r="AW589" s="14" t="s">
        <v>35</v>
      </c>
      <c r="AX589" s="14" t="s">
        <v>78</v>
      </c>
      <c r="AY589" s="268" t="s">
        <v>129</v>
      </c>
    </row>
    <row r="590" s="14" customFormat="1">
      <c r="A590" s="14"/>
      <c r="B590" s="258"/>
      <c r="C590" s="259"/>
      <c r="D590" s="244" t="s">
        <v>140</v>
      </c>
      <c r="E590" s="260" t="s">
        <v>1</v>
      </c>
      <c r="F590" s="261" t="s">
        <v>621</v>
      </c>
      <c r="G590" s="259"/>
      <c r="H590" s="262">
        <v>-24.100000000000001</v>
      </c>
      <c r="I590" s="263"/>
      <c r="J590" s="259"/>
      <c r="K590" s="259"/>
      <c r="L590" s="264"/>
      <c r="M590" s="265"/>
      <c r="N590" s="266"/>
      <c r="O590" s="266"/>
      <c r="P590" s="266"/>
      <c r="Q590" s="266"/>
      <c r="R590" s="266"/>
      <c r="S590" s="266"/>
      <c r="T590" s="26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8" t="s">
        <v>140</v>
      </c>
      <c r="AU590" s="268" t="s">
        <v>87</v>
      </c>
      <c r="AV590" s="14" t="s">
        <v>87</v>
      </c>
      <c r="AW590" s="14" t="s">
        <v>35</v>
      </c>
      <c r="AX590" s="14" t="s">
        <v>78</v>
      </c>
      <c r="AY590" s="268" t="s">
        <v>129</v>
      </c>
    </row>
    <row r="591" s="15" customFormat="1">
      <c r="A591" s="15"/>
      <c r="B591" s="269"/>
      <c r="C591" s="270"/>
      <c r="D591" s="244" t="s">
        <v>140</v>
      </c>
      <c r="E591" s="271" t="s">
        <v>1</v>
      </c>
      <c r="F591" s="272" t="s">
        <v>143</v>
      </c>
      <c r="G591" s="270"/>
      <c r="H591" s="273">
        <v>55.279999999999994</v>
      </c>
      <c r="I591" s="274"/>
      <c r="J591" s="270"/>
      <c r="K591" s="270"/>
      <c r="L591" s="275"/>
      <c r="M591" s="276"/>
      <c r="N591" s="277"/>
      <c r="O591" s="277"/>
      <c r="P591" s="277"/>
      <c r="Q591" s="277"/>
      <c r="R591" s="277"/>
      <c r="S591" s="277"/>
      <c r="T591" s="278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79" t="s">
        <v>140</v>
      </c>
      <c r="AU591" s="279" t="s">
        <v>87</v>
      </c>
      <c r="AV591" s="15" t="s">
        <v>136</v>
      </c>
      <c r="AW591" s="15" t="s">
        <v>35</v>
      </c>
      <c r="AX591" s="15" t="s">
        <v>85</v>
      </c>
      <c r="AY591" s="279" t="s">
        <v>129</v>
      </c>
    </row>
    <row r="592" s="2" customFormat="1" ht="16.5" customHeight="1">
      <c r="A592" s="38"/>
      <c r="B592" s="39"/>
      <c r="C592" s="280" t="s">
        <v>622</v>
      </c>
      <c r="D592" s="280" t="s">
        <v>320</v>
      </c>
      <c r="E592" s="281" t="s">
        <v>623</v>
      </c>
      <c r="F592" s="282" t="s">
        <v>624</v>
      </c>
      <c r="G592" s="283" t="s">
        <v>159</v>
      </c>
      <c r="H592" s="284">
        <v>17.114999999999998</v>
      </c>
      <c r="I592" s="285"/>
      <c r="J592" s="286">
        <f>ROUND(I592*H592,2)</f>
        <v>0</v>
      </c>
      <c r="K592" s="282" t="s">
        <v>135</v>
      </c>
      <c r="L592" s="287"/>
      <c r="M592" s="288" t="s">
        <v>1</v>
      </c>
      <c r="N592" s="289" t="s">
        <v>43</v>
      </c>
      <c r="O592" s="91"/>
      <c r="P592" s="240">
        <f>O592*H592</f>
        <v>0</v>
      </c>
      <c r="Q592" s="240">
        <v>0.17499999999999999</v>
      </c>
      <c r="R592" s="240">
        <f>Q592*H592</f>
        <v>2.9951249999999994</v>
      </c>
      <c r="S592" s="240">
        <v>0</v>
      </c>
      <c r="T592" s="241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42" t="s">
        <v>175</v>
      </c>
      <c r="AT592" s="242" t="s">
        <v>320</v>
      </c>
      <c r="AU592" s="242" t="s">
        <v>87</v>
      </c>
      <c r="AY592" s="17" t="s">
        <v>129</v>
      </c>
      <c r="BE592" s="243">
        <f>IF(N592="základní",J592,0)</f>
        <v>0</v>
      </c>
      <c r="BF592" s="243">
        <f>IF(N592="snížená",J592,0)</f>
        <v>0</v>
      </c>
      <c r="BG592" s="243">
        <f>IF(N592="zákl. přenesená",J592,0)</f>
        <v>0</v>
      </c>
      <c r="BH592" s="243">
        <f>IF(N592="sníž. přenesená",J592,0)</f>
        <v>0</v>
      </c>
      <c r="BI592" s="243">
        <f>IF(N592="nulová",J592,0)</f>
        <v>0</v>
      </c>
      <c r="BJ592" s="17" t="s">
        <v>85</v>
      </c>
      <c r="BK592" s="243">
        <f>ROUND(I592*H592,2)</f>
        <v>0</v>
      </c>
      <c r="BL592" s="17" t="s">
        <v>136</v>
      </c>
      <c r="BM592" s="242" t="s">
        <v>625</v>
      </c>
    </row>
    <row r="593" s="2" customFormat="1">
      <c r="A593" s="38"/>
      <c r="B593" s="39"/>
      <c r="C593" s="40"/>
      <c r="D593" s="244" t="s">
        <v>138</v>
      </c>
      <c r="E593" s="40"/>
      <c r="F593" s="245" t="s">
        <v>624</v>
      </c>
      <c r="G593" s="40"/>
      <c r="H593" s="40"/>
      <c r="I593" s="140"/>
      <c r="J593" s="40"/>
      <c r="K593" s="40"/>
      <c r="L593" s="44"/>
      <c r="M593" s="246"/>
      <c r="N593" s="247"/>
      <c r="O593" s="91"/>
      <c r="P593" s="91"/>
      <c r="Q593" s="91"/>
      <c r="R593" s="91"/>
      <c r="S593" s="91"/>
      <c r="T593" s="92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138</v>
      </c>
      <c r="AU593" s="17" t="s">
        <v>87</v>
      </c>
    </row>
    <row r="594" s="13" customFormat="1">
      <c r="A594" s="13"/>
      <c r="B594" s="248"/>
      <c r="C594" s="249"/>
      <c r="D594" s="244" t="s">
        <v>140</v>
      </c>
      <c r="E594" s="250" t="s">
        <v>1</v>
      </c>
      <c r="F594" s="251" t="s">
        <v>590</v>
      </c>
      <c r="G594" s="249"/>
      <c r="H594" s="250" t="s">
        <v>1</v>
      </c>
      <c r="I594" s="252"/>
      <c r="J594" s="249"/>
      <c r="K594" s="249"/>
      <c r="L594" s="253"/>
      <c r="M594" s="254"/>
      <c r="N594" s="255"/>
      <c r="O594" s="255"/>
      <c r="P594" s="255"/>
      <c r="Q594" s="255"/>
      <c r="R594" s="255"/>
      <c r="S594" s="255"/>
      <c r="T594" s="25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7" t="s">
        <v>140</v>
      </c>
      <c r="AU594" s="257" t="s">
        <v>87</v>
      </c>
      <c r="AV594" s="13" t="s">
        <v>85</v>
      </c>
      <c r="AW594" s="13" t="s">
        <v>35</v>
      </c>
      <c r="AX594" s="13" t="s">
        <v>78</v>
      </c>
      <c r="AY594" s="257" t="s">
        <v>129</v>
      </c>
    </row>
    <row r="595" s="14" customFormat="1">
      <c r="A595" s="14"/>
      <c r="B595" s="258"/>
      <c r="C595" s="259"/>
      <c r="D595" s="244" t="s">
        <v>140</v>
      </c>
      <c r="E595" s="260" t="s">
        <v>1</v>
      </c>
      <c r="F595" s="261" t="s">
        <v>626</v>
      </c>
      <c r="G595" s="259"/>
      <c r="H595" s="262">
        <v>17.114999999999998</v>
      </c>
      <c r="I595" s="263"/>
      <c r="J595" s="259"/>
      <c r="K595" s="259"/>
      <c r="L595" s="264"/>
      <c r="M595" s="265"/>
      <c r="N595" s="266"/>
      <c r="O595" s="266"/>
      <c r="P595" s="266"/>
      <c r="Q595" s="266"/>
      <c r="R595" s="266"/>
      <c r="S595" s="266"/>
      <c r="T595" s="267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8" t="s">
        <v>140</v>
      </c>
      <c r="AU595" s="268" t="s">
        <v>87</v>
      </c>
      <c r="AV595" s="14" t="s">
        <v>87</v>
      </c>
      <c r="AW595" s="14" t="s">
        <v>35</v>
      </c>
      <c r="AX595" s="14" t="s">
        <v>78</v>
      </c>
      <c r="AY595" s="268" t="s">
        <v>129</v>
      </c>
    </row>
    <row r="596" s="15" customFormat="1">
      <c r="A596" s="15"/>
      <c r="B596" s="269"/>
      <c r="C596" s="270"/>
      <c r="D596" s="244" t="s">
        <v>140</v>
      </c>
      <c r="E596" s="271" t="s">
        <v>1</v>
      </c>
      <c r="F596" s="272" t="s">
        <v>143</v>
      </c>
      <c r="G596" s="270"/>
      <c r="H596" s="273">
        <v>17.114999999999998</v>
      </c>
      <c r="I596" s="274"/>
      <c r="J596" s="270"/>
      <c r="K596" s="270"/>
      <c r="L596" s="275"/>
      <c r="M596" s="276"/>
      <c r="N596" s="277"/>
      <c r="O596" s="277"/>
      <c r="P596" s="277"/>
      <c r="Q596" s="277"/>
      <c r="R596" s="277"/>
      <c r="S596" s="277"/>
      <c r="T596" s="278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9" t="s">
        <v>140</v>
      </c>
      <c r="AU596" s="279" t="s">
        <v>87</v>
      </c>
      <c r="AV596" s="15" t="s">
        <v>136</v>
      </c>
      <c r="AW596" s="15" t="s">
        <v>35</v>
      </c>
      <c r="AX596" s="15" t="s">
        <v>85</v>
      </c>
      <c r="AY596" s="279" t="s">
        <v>129</v>
      </c>
    </row>
    <row r="597" s="2" customFormat="1" ht="16.5" customHeight="1">
      <c r="A597" s="38"/>
      <c r="B597" s="39"/>
      <c r="C597" s="280" t="s">
        <v>627</v>
      </c>
      <c r="D597" s="280" t="s">
        <v>320</v>
      </c>
      <c r="E597" s="281" t="s">
        <v>628</v>
      </c>
      <c r="F597" s="282" t="s">
        <v>629</v>
      </c>
      <c r="G597" s="283" t="s">
        <v>159</v>
      </c>
      <c r="H597" s="284">
        <v>45.192</v>
      </c>
      <c r="I597" s="285"/>
      <c r="J597" s="286">
        <f>ROUND(I597*H597,2)</f>
        <v>0</v>
      </c>
      <c r="K597" s="282" t="s">
        <v>1</v>
      </c>
      <c r="L597" s="287"/>
      <c r="M597" s="288" t="s">
        <v>1</v>
      </c>
      <c r="N597" s="289" t="s">
        <v>43</v>
      </c>
      <c r="O597" s="91"/>
      <c r="P597" s="240">
        <f>O597*H597</f>
        <v>0</v>
      </c>
      <c r="Q597" s="240">
        <v>0.17499999999999999</v>
      </c>
      <c r="R597" s="240">
        <f>Q597*H597</f>
        <v>7.9085999999999999</v>
      </c>
      <c r="S597" s="240">
        <v>0</v>
      </c>
      <c r="T597" s="241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42" t="s">
        <v>175</v>
      </c>
      <c r="AT597" s="242" t="s">
        <v>320</v>
      </c>
      <c r="AU597" s="242" t="s">
        <v>87</v>
      </c>
      <c r="AY597" s="17" t="s">
        <v>129</v>
      </c>
      <c r="BE597" s="243">
        <f>IF(N597="základní",J597,0)</f>
        <v>0</v>
      </c>
      <c r="BF597" s="243">
        <f>IF(N597="snížená",J597,0)</f>
        <v>0</v>
      </c>
      <c r="BG597" s="243">
        <f>IF(N597="zákl. přenesená",J597,0)</f>
        <v>0</v>
      </c>
      <c r="BH597" s="243">
        <f>IF(N597="sníž. přenesená",J597,0)</f>
        <v>0</v>
      </c>
      <c r="BI597" s="243">
        <f>IF(N597="nulová",J597,0)</f>
        <v>0</v>
      </c>
      <c r="BJ597" s="17" t="s">
        <v>85</v>
      </c>
      <c r="BK597" s="243">
        <f>ROUND(I597*H597,2)</f>
        <v>0</v>
      </c>
      <c r="BL597" s="17" t="s">
        <v>136</v>
      </c>
      <c r="BM597" s="242" t="s">
        <v>630</v>
      </c>
    </row>
    <row r="598" s="2" customFormat="1">
      <c r="A598" s="38"/>
      <c r="B598" s="39"/>
      <c r="C598" s="40"/>
      <c r="D598" s="244" t="s">
        <v>138</v>
      </c>
      <c r="E598" s="40"/>
      <c r="F598" s="245" t="s">
        <v>631</v>
      </c>
      <c r="G598" s="40"/>
      <c r="H598" s="40"/>
      <c r="I598" s="140"/>
      <c r="J598" s="40"/>
      <c r="K598" s="40"/>
      <c r="L598" s="44"/>
      <c r="M598" s="246"/>
      <c r="N598" s="247"/>
      <c r="O598" s="91"/>
      <c r="P598" s="91"/>
      <c r="Q598" s="91"/>
      <c r="R598" s="91"/>
      <c r="S598" s="91"/>
      <c r="T598" s="92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138</v>
      </c>
      <c r="AU598" s="17" t="s">
        <v>87</v>
      </c>
    </row>
    <row r="599" s="13" customFormat="1">
      <c r="A599" s="13"/>
      <c r="B599" s="248"/>
      <c r="C599" s="249"/>
      <c r="D599" s="244" t="s">
        <v>140</v>
      </c>
      <c r="E599" s="250" t="s">
        <v>1</v>
      </c>
      <c r="F599" s="251" t="s">
        <v>590</v>
      </c>
      <c r="G599" s="249"/>
      <c r="H599" s="250" t="s">
        <v>1</v>
      </c>
      <c r="I599" s="252"/>
      <c r="J599" s="249"/>
      <c r="K599" s="249"/>
      <c r="L599" s="253"/>
      <c r="M599" s="254"/>
      <c r="N599" s="255"/>
      <c r="O599" s="255"/>
      <c r="P599" s="255"/>
      <c r="Q599" s="255"/>
      <c r="R599" s="255"/>
      <c r="S599" s="255"/>
      <c r="T599" s="25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7" t="s">
        <v>140</v>
      </c>
      <c r="AU599" s="257" t="s">
        <v>87</v>
      </c>
      <c r="AV599" s="13" t="s">
        <v>85</v>
      </c>
      <c r="AW599" s="13" t="s">
        <v>35</v>
      </c>
      <c r="AX599" s="13" t="s">
        <v>78</v>
      </c>
      <c r="AY599" s="257" t="s">
        <v>129</v>
      </c>
    </row>
    <row r="600" s="14" customFormat="1">
      <c r="A600" s="14"/>
      <c r="B600" s="258"/>
      <c r="C600" s="259"/>
      <c r="D600" s="244" t="s">
        <v>140</v>
      </c>
      <c r="E600" s="260" t="s">
        <v>1</v>
      </c>
      <c r="F600" s="261" t="s">
        <v>632</v>
      </c>
      <c r="G600" s="259"/>
      <c r="H600" s="262">
        <v>45.192</v>
      </c>
      <c r="I600" s="263"/>
      <c r="J600" s="259"/>
      <c r="K600" s="259"/>
      <c r="L600" s="264"/>
      <c r="M600" s="265"/>
      <c r="N600" s="266"/>
      <c r="O600" s="266"/>
      <c r="P600" s="266"/>
      <c r="Q600" s="266"/>
      <c r="R600" s="266"/>
      <c r="S600" s="266"/>
      <c r="T600" s="26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8" t="s">
        <v>140</v>
      </c>
      <c r="AU600" s="268" t="s">
        <v>87</v>
      </c>
      <c r="AV600" s="14" t="s">
        <v>87</v>
      </c>
      <c r="AW600" s="14" t="s">
        <v>35</v>
      </c>
      <c r="AX600" s="14" t="s">
        <v>78</v>
      </c>
      <c r="AY600" s="268" t="s">
        <v>129</v>
      </c>
    </row>
    <row r="601" s="15" customFormat="1">
      <c r="A601" s="15"/>
      <c r="B601" s="269"/>
      <c r="C601" s="270"/>
      <c r="D601" s="244" t="s">
        <v>140</v>
      </c>
      <c r="E601" s="271" t="s">
        <v>1</v>
      </c>
      <c r="F601" s="272" t="s">
        <v>143</v>
      </c>
      <c r="G601" s="270"/>
      <c r="H601" s="273">
        <v>45.192</v>
      </c>
      <c r="I601" s="274"/>
      <c r="J601" s="270"/>
      <c r="K601" s="270"/>
      <c r="L601" s="275"/>
      <c r="M601" s="276"/>
      <c r="N601" s="277"/>
      <c r="O601" s="277"/>
      <c r="P601" s="277"/>
      <c r="Q601" s="277"/>
      <c r="R601" s="277"/>
      <c r="S601" s="277"/>
      <c r="T601" s="278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9" t="s">
        <v>140</v>
      </c>
      <c r="AU601" s="279" t="s">
        <v>87</v>
      </c>
      <c r="AV601" s="15" t="s">
        <v>136</v>
      </c>
      <c r="AW601" s="15" t="s">
        <v>35</v>
      </c>
      <c r="AX601" s="15" t="s">
        <v>85</v>
      </c>
      <c r="AY601" s="279" t="s">
        <v>129</v>
      </c>
    </row>
    <row r="602" s="12" customFormat="1" ht="22.8" customHeight="1">
      <c r="A602" s="12"/>
      <c r="B602" s="215"/>
      <c r="C602" s="216"/>
      <c r="D602" s="217" t="s">
        <v>77</v>
      </c>
      <c r="E602" s="229" t="s">
        <v>181</v>
      </c>
      <c r="F602" s="229" t="s">
        <v>633</v>
      </c>
      <c r="G602" s="216"/>
      <c r="H602" s="216"/>
      <c r="I602" s="219"/>
      <c r="J602" s="230">
        <f>BK602</f>
        <v>0</v>
      </c>
      <c r="K602" s="216"/>
      <c r="L602" s="221"/>
      <c r="M602" s="222"/>
      <c r="N602" s="223"/>
      <c r="O602" s="223"/>
      <c r="P602" s="224">
        <f>SUM(P603:P818)</f>
        <v>0</v>
      </c>
      <c r="Q602" s="223"/>
      <c r="R602" s="224">
        <f>SUM(R603:R818)</f>
        <v>117.43806380000001</v>
      </c>
      <c r="S602" s="223"/>
      <c r="T602" s="225">
        <f>SUM(T603:T818)</f>
        <v>32.475999999999999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26" t="s">
        <v>85</v>
      </c>
      <c r="AT602" s="227" t="s">
        <v>77</v>
      </c>
      <c r="AU602" s="227" t="s">
        <v>85</v>
      </c>
      <c r="AY602" s="226" t="s">
        <v>129</v>
      </c>
      <c r="BK602" s="228">
        <f>SUM(BK603:BK818)</f>
        <v>0</v>
      </c>
    </row>
    <row r="603" s="2" customFormat="1" ht="16.5" customHeight="1">
      <c r="A603" s="38"/>
      <c r="B603" s="39"/>
      <c r="C603" s="231" t="s">
        <v>634</v>
      </c>
      <c r="D603" s="231" t="s">
        <v>131</v>
      </c>
      <c r="E603" s="232" t="s">
        <v>635</v>
      </c>
      <c r="F603" s="233" t="s">
        <v>636</v>
      </c>
      <c r="G603" s="234" t="s">
        <v>134</v>
      </c>
      <c r="H603" s="235">
        <v>30</v>
      </c>
      <c r="I603" s="236"/>
      <c r="J603" s="237">
        <f>ROUND(I603*H603,2)</f>
        <v>0</v>
      </c>
      <c r="K603" s="233" t="s">
        <v>135</v>
      </c>
      <c r="L603" s="44"/>
      <c r="M603" s="238" t="s">
        <v>1</v>
      </c>
      <c r="N603" s="239" t="s">
        <v>43</v>
      </c>
      <c r="O603" s="91"/>
      <c r="P603" s="240">
        <f>O603*H603</f>
        <v>0</v>
      </c>
      <c r="Q603" s="240">
        <v>0.00069999999999999999</v>
      </c>
      <c r="R603" s="240">
        <f>Q603*H603</f>
        <v>0.021000000000000001</v>
      </c>
      <c r="S603" s="240">
        <v>0</v>
      </c>
      <c r="T603" s="241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42" t="s">
        <v>136</v>
      </c>
      <c r="AT603" s="242" t="s">
        <v>131</v>
      </c>
      <c r="AU603" s="242" t="s">
        <v>87</v>
      </c>
      <c r="AY603" s="17" t="s">
        <v>129</v>
      </c>
      <c r="BE603" s="243">
        <f>IF(N603="základní",J603,0)</f>
        <v>0</v>
      </c>
      <c r="BF603" s="243">
        <f>IF(N603="snížená",J603,0)</f>
        <v>0</v>
      </c>
      <c r="BG603" s="243">
        <f>IF(N603="zákl. přenesená",J603,0)</f>
        <v>0</v>
      </c>
      <c r="BH603" s="243">
        <f>IF(N603="sníž. přenesená",J603,0)</f>
        <v>0</v>
      </c>
      <c r="BI603" s="243">
        <f>IF(N603="nulová",J603,0)</f>
        <v>0</v>
      </c>
      <c r="BJ603" s="17" t="s">
        <v>85</v>
      </c>
      <c r="BK603" s="243">
        <f>ROUND(I603*H603,2)</f>
        <v>0</v>
      </c>
      <c r="BL603" s="17" t="s">
        <v>136</v>
      </c>
      <c r="BM603" s="242" t="s">
        <v>637</v>
      </c>
    </row>
    <row r="604" s="2" customFormat="1">
      <c r="A604" s="38"/>
      <c r="B604" s="39"/>
      <c r="C604" s="40"/>
      <c r="D604" s="244" t="s">
        <v>138</v>
      </c>
      <c r="E604" s="40"/>
      <c r="F604" s="245" t="s">
        <v>638</v>
      </c>
      <c r="G604" s="40"/>
      <c r="H604" s="40"/>
      <c r="I604" s="140"/>
      <c r="J604" s="40"/>
      <c r="K604" s="40"/>
      <c r="L604" s="44"/>
      <c r="M604" s="246"/>
      <c r="N604" s="247"/>
      <c r="O604" s="91"/>
      <c r="P604" s="91"/>
      <c r="Q604" s="91"/>
      <c r="R604" s="91"/>
      <c r="S604" s="91"/>
      <c r="T604" s="92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138</v>
      </c>
      <c r="AU604" s="17" t="s">
        <v>87</v>
      </c>
    </row>
    <row r="605" s="13" customFormat="1">
      <c r="A605" s="13"/>
      <c r="B605" s="248"/>
      <c r="C605" s="249"/>
      <c r="D605" s="244" t="s">
        <v>140</v>
      </c>
      <c r="E605" s="250" t="s">
        <v>1</v>
      </c>
      <c r="F605" s="251" t="s">
        <v>639</v>
      </c>
      <c r="G605" s="249"/>
      <c r="H605" s="250" t="s">
        <v>1</v>
      </c>
      <c r="I605" s="252"/>
      <c r="J605" s="249"/>
      <c r="K605" s="249"/>
      <c r="L605" s="253"/>
      <c r="M605" s="254"/>
      <c r="N605" s="255"/>
      <c r="O605" s="255"/>
      <c r="P605" s="255"/>
      <c r="Q605" s="255"/>
      <c r="R605" s="255"/>
      <c r="S605" s="255"/>
      <c r="T605" s="25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7" t="s">
        <v>140</v>
      </c>
      <c r="AU605" s="257" t="s">
        <v>87</v>
      </c>
      <c r="AV605" s="13" t="s">
        <v>85</v>
      </c>
      <c r="AW605" s="13" t="s">
        <v>35</v>
      </c>
      <c r="AX605" s="13" t="s">
        <v>78</v>
      </c>
      <c r="AY605" s="257" t="s">
        <v>129</v>
      </c>
    </row>
    <row r="606" s="14" customFormat="1">
      <c r="A606" s="14"/>
      <c r="B606" s="258"/>
      <c r="C606" s="259"/>
      <c r="D606" s="244" t="s">
        <v>140</v>
      </c>
      <c r="E606" s="260" t="s">
        <v>1</v>
      </c>
      <c r="F606" s="261" t="s">
        <v>307</v>
      </c>
      <c r="G606" s="259"/>
      <c r="H606" s="262">
        <v>30</v>
      </c>
      <c r="I606" s="263"/>
      <c r="J606" s="259"/>
      <c r="K606" s="259"/>
      <c r="L606" s="264"/>
      <c r="M606" s="265"/>
      <c r="N606" s="266"/>
      <c r="O606" s="266"/>
      <c r="P606" s="266"/>
      <c r="Q606" s="266"/>
      <c r="R606" s="266"/>
      <c r="S606" s="266"/>
      <c r="T606" s="26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8" t="s">
        <v>140</v>
      </c>
      <c r="AU606" s="268" t="s">
        <v>87</v>
      </c>
      <c r="AV606" s="14" t="s">
        <v>87</v>
      </c>
      <c r="AW606" s="14" t="s">
        <v>35</v>
      </c>
      <c r="AX606" s="14" t="s">
        <v>78</v>
      </c>
      <c r="AY606" s="268" t="s">
        <v>129</v>
      </c>
    </row>
    <row r="607" s="15" customFormat="1">
      <c r="A607" s="15"/>
      <c r="B607" s="269"/>
      <c r="C607" s="270"/>
      <c r="D607" s="244" t="s">
        <v>140</v>
      </c>
      <c r="E607" s="271" t="s">
        <v>1</v>
      </c>
      <c r="F607" s="272" t="s">
        <v>143</v>
      </c>
      <c r="G607" s="270"/>
      <c r="H607" s="273">
        <v>30</v>
      </c>
      <c r="I607" s="274"/>
      <c r="J607" s="270"/>
      <c r="K607" s="270"/>
      <c r="L607" s="275"/>
      <c r="M607" s="276"/>
      <c r="N607" s="277"/>
      <c r="O607" s="277"/>
      <c r="P607" s="277"/>
      <c r="Q607" s="277"/>
      <c r="R607" s="277"/>
      <c r="S607" s="277"/>
      <c r="T607" s="278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9" t="s">
        <v>140</v>
      </c>
      <c r="AU607" s="279" t="s">
        <v>87</v>
      </c>
      <c r="AV607" s="15" t="s">
        <v>136</v>
      </c>
      <c r="AW607" s="15" t="s">
        <v>35</v>
      </c>
      <c r="AX607" s="15" t="s">
        <v>85</v>
      </c>
      <c r="AY607" s="279" t="s">
        <v>129</v>
      </c>
    </row>
    <row r="608" s="2" customFormat="1" ht="16.5" customHeight="1">
      <c r="A608" s="38"/>
      <c r="B608" s="39"/>
      <c r="C608" s="280" t="s">
        <v>640</v>
      </c>
      <c r="D608" s="280" t="s">
        <v>320</v>
      </c>
      <c r="E608" s="281" t="s">
        <v>641</v>
      </c>
      <c r="F608" s="282" t="s">
        <v>642</v>
      </c>
      <c r="G608" s="283" t="s">
        <v>134</v>
      </c>
      <c r="H608" s="284">
        <v>5</v>
      </c>
      <c r="I608" s="285"/>
      <c r="J608" s="286">
        <f>ROUND(I608*H608,2)</f>
        <v>0</v>
      </c>
      <c r="K608" s="282" t="s">
        <v>135</v>
      </c>
      <c r="L608" s="287"/>
      <c r="M608" s="288" t="s">
        <v>1</v>
      </c>
      <c r="N608" s="289" t="s">
        <v>43</v>
      </c>
      <c r="O608" s="91"/>
      <c r="P608" s="240">
        <f>O608*H608</f>
        <v>0</v>
      </c>
      <c r="Q608" s="240">
        <v>0.0025000000000000001</v>
      </c>
      <c r="R608" s="240">
        <f>Q608*H608</f>
        <v>0.012500000000000001</v>
      </c>
      <c r="S608" s="240">
        <v>0</v>
      </c>
      <c r="T608" s="241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42" t="s">
        <v>175</v>
      </c>
      <c r="AT608" s="242" t="s">
        <v>320</v>
      </c>
      <c r="AU608" s="242" t="s">
        <v>87</v>
      </c>
      <c r="AY608" s="17" t="s">
        <v>129</v>
      </c>
      <c r="BE608" s="243">
        <f>IF(N608="základní",J608,0)</f>
        <v>0</v>
      </c>
      <c r="BF608" s="243">
        <f>IF(N608="snížená",J608,0)</f>
        <v>0</v>
      </c>
      <c r="BG608" s="243">
        <f>IF(N608="zákl. přenesená",J608,0)</f>
        <v>0</v>
      </c>
      <c r="BH608" s="243">
        <f>IF(N608="sníž. přenesená",J608,0)</f>
        <v>0</v>
      </c>
      <c r="BI608" s="243">
        <f>IF(N608="nulová",J608,0)</f>
        <v>0</v>
      </c>
      <c r="BJ608" s="17" t="s">
        <v>85</v>
      </c>
      <c r="BK608" s="243">
        <f>ROUND(I608*H608,2)</f>
        <v>0</v>
      </c>
      <c r="BL608" s="17" t="s">
        <v>136</v>
      </c>
      <c r="BM608" s="242" t="s">
        <v>643</v>
      </c>
    </row>
    <row r="609" s="2" customFormat="1">
      <c r="A609" s="38"/>
      <c r="B609" s="39"/>
      <c r="C609" s="40"/>
      <c r="D609" s="244" t="s">
        <v>138</v>
      </c>
      <c r="E609" s="40"/>
      <c r="F609" s="245" t="s">
        <v>642</v>
      </c>
      <c r="G609" s="40"/>
      <c r="H609" s="40"/>
      <c r="I609" s="140"/>
      <c r="J609" s="40"/>
      <c r="K609" s="40"/>
      <c r="L609" s="44"/>
      <c r="M609" s="246"/>
      <c r="N609" s="247"/>
      <c r="O609" s="91"/>
      <c r="P609" s="91"/>
      <c r="Q609" s="91"/>
      <c r="R609" s="91"/>
      <c r="S609" s="91"/>
      <c r="T609" s="92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138</v>
      </c>
      <c r="AU609" s="17" t="s">
        <v>87</v>
      </c>
    </row>
    <row r="610" s="13" customFormat="1">
      <c r="A610" s="13"/>
      <c r="B610" s="248"/>
      <c r="C610" s="249"/>
      <c r="D610" s="244" t="s">
        <v>140</v>
      </c>
      <c r="E610" s="250" t="s">
        <v>1</v>
      </c>
      <c r="F610" s="251" t="s">
        <v>639</v>
      </c>
      <c r="G610" s="249"/>
      <c r="H610" s="250" t="s">
        <v>1</v>
      </c>
      <c r="I610" s="252"/>
      <c r="J610" s="249"/>
      <c r="K610" s="249"/>
      <c r="L610" s="253"/>
      <c r="M610" s="254"/>
      <c r="N610" s="255"/>
      <c r="O610" s="255"/>
      <c r="P610" s="255"/>
      <c r="Q610" s="255"/>
      <c r="R610" s="255"/>
      <c r="S610" s="255"/>
      <c r="T610" s="25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7" t="s">
        <v>140</v>
      </c>
      <c r="AU610" s="257" t="s">
        <v>87</v>
      </c>
      <c r="AV610" s="13" t="s">
        <v>85</v>
      </c>
      <c r="AW610" s="13" t="s">
        <v>35</v>
      </c>
      <c r="AX610" s="13" t="s">
        <v>78</v>
      </c>
      <c r="AY610" s="257" t="s">
        <v>129</v>
      </c>
    </row>
    <row r="611" s="14" customFormat="1">
      <c r="A611" s="14"/>
      <c r="B611" s="258"/>
      <c r="C611" s="259"/>
      <c r="D611" s="244" t="s">
        <v>140</v>
      </c>
      <c r="E611" s="260" t="s">
        <v>1</v>
      </c>
      <c r="F611" s="261" t="s">
        <v>644</v>
      </c>
      <c r="G611" s="259"/>
      <c r="H611" s="262">
        <v>3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8" t="s">
        <v>140</v>
      </c>
      <c r="AU611" s="268" t="s">
        <v>87</v>
      </c>
      <c r="AV611" s="14" t="s">
        <v>87</v>
      </c>
      <c r="AW611" s="14" t="s">
        <v>35</v>
      </c>
      <c r="AX611" s="14" t="s">
        <v>78</v>
      </c>
      <c r="AY611" s="268" t="s">
        <v>129</v>
      </c>
    </row>
    <row r="612" s="14" customFormat="1">
      <c r="A612" s="14"/>
      <c r="B612" s="258"/>
      <c r="C612" s="259"/>
      <c r="D612" s="244" t="s">
        <v>140</v>
      </c>
      <c r="E612" s="260" t="s">
        <v>1</v>
      </c>
      <c r="F612" s="261" t="s">
        <v>645</v>
      </c>
      <c r="G612" s="259"/>
      <c r="H612" s="262">
        <v>2</v>
      </c>
      <c r="I612" s="263"/>
      <c r="J612" s="259"/>
      <c r="K612" s="259"/>
      <c r="L612" s="264"/>
      <c r="M612" s="265"/>
      <c r="N612" s="266"/>
      <c r="O612" s="266"/>
      <c r="P612" s="266"/>
      <c r="Q612" s="266"/>
      <c r="R612" s="266"/>
      <c r="S612" s="266"/>
      <c r="T612" s="26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8" t="s">
        <v>140</v>
      </c>
      <c r="AU612" s="268" t="s">
        <v>87</v>
      </c>
      <c r="AV612" s="14" t="s">
        <v>87</v>
      </c>
      <c r="AW612" s="14" t="s">
        <v>35</v>
      </c>
      <c r="AX612" s="14" t="s">
        <v>78</v>
      </c>
      <c r="AY612" s="268" t="s">
        <v>129</v>
      </c>
    </row>
    <row r="613" s="15" customFormat="1">
      <c r="A613" s="15"/>
      <c r="B613" s="269"/>
      <c r="C613" s="270"/>
      <c r="D613" s="244" t="s">
        <v>140</v>
      </c>
      <c r="E613" s="271" t="s">
        <v>1</v>
      </c>
      <c r="F613" s="272" t="s">
        <v>143</v>
      </c>
      <c r="G613" s="270"/>
      <c r="H613" s="273">
        <v>5</v>
      </c>
      <c r="I613" s="274"/>
      <c r="J613" s="270"/>
      <c r="K613" s="270"/>
      <c r="L613" s="275"/>
      <c r="M613" s="276"/>
      <c r="N613" s="277"/>
      <c r="O613" s="277"/>
      <c r="P613" s="277"/>
      <c r="Q613" s="277"/>
      <c r="R613" s="277"/>
      <c r="S613" s="277"/>
      <c r="T613" s="278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9" t="s">
        <v>140</v>
      </c>
      <c r="AU613" s="279" t="s">
        <v>87</v>
      </c>
      <c r="AV613" s="15" t="s">
        <v>136</v>
      </c>
      <c r="AW613" s="15" t="s">
        <v>35</v>
      </c>
      <c r="AX613" s="15" t="s">
        <v>85</v>
      </c>
      <c r="AY613" s="279" t="s">
        <v>129</v>
      </c>
    </row>
    <row r="614" s="2" customFormat="1" ht="16.5" customHeight="1">
      <c r="A614" s="38"/>
      <c r="B614" s="39"/>
      <c r="C614" s="280" t="s">
        <v>646</v>
      </c>
      <c r="D614" s="280" t="s">
        <v>320</v>
      </c>
      <c r="E614" s="281" t="s">
        <v>647</v>
      </c>
      <c r="F614" s="282" t="s">
        <v>648</v>
      </c>
      <c r="G614" s="283" t="s">
        <v>134</v>
      </c>
      <c r="H614" s="284">
        <v>4</v>
      </c>
      <c r="I614" s="285"/>
      <c r="J614" s="286">
        <f>ROUND(I614*H614,2)</f>
        <v>0</v>
      </c>
      <c r="K614" s="282" t="s">
        <v>135</v>
      </c>
      <c r="L614" s="287"/>
      <c r="M614" s="288" t="s">
        <v>1</v>
      </c>
      <c r="N614" s="289" t="s">
        <v>43</v>
      </c>
      <c r="O614" s="91"/>
      <c r="P614" s="240">
        <f>O614*H614</f>
        <v>0</v>
      </c>
      <c r="Q614" s="240">
        <v>0.0016999999999999999</v>
      </c>
      <c r="R614" s="240">
        <f>Q614*H614</f>
        <v>0.0067999999999999996</v>
      </c>
      <c r="S614" s="240">
        <v>0</v>
      </c>
      <c r="T614" s="241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42" t="s">
        <v>175</v>
      </c>
      <c r="AT614" s="242" t="s">
        <v>320</v>
      </c>
      <c r="AU614" s="242" t="s">
        <v>87</v>
      </c>
      <c r="AY614" s="17" t="s">
        <v>129</v>
      </c>
      <c r="BE614" s="243">
        <f>IF(N614="základní",J614,0)</f>
        <v>0</v>
      </c>
      <c r="BF614" s="243">
        <f>IF(N614="snížená",J614,0)</f>
        <v>0</v>
      </c>
      <c r="BG614" s="243">
        <f>IF(N614="zákl. přenesená",J614,0)</f>
        <v>0</v>
      </c>
      <c r="BH614" s="243">
        <f>IF(N614="sníž. přenesená",J614,0)</f>
        <v>0</v>
      </c>
      <c r="BI614" s="243">
        <f>IF(N614="nulová",J614,0)</f>
        <v>0</v>
      </c>
      <c r="BJ614" s="17" t="s">
        <v>85</v>
      </c>
      <c r="BK614" s="243">
        <f>ROUND(I614*H614,2)</f>
        <v>0</v>
      </c>
      <c r="BL614" s="17" t="s">
        <v>136</v>
      </c>
      <c r="BM614" s="242" t="s">
        <v>649</v>
      </c>
    </row>
    <row r="615" s="2" customFormat="1">
      <c r="A615" s="38"/>
      <c r="B615" s="39"/>
      <c r="C615" s="40"/>
      <c r="D615" s="244" t="s">
        <v>138</v>
      </c>
      <c r="E615" s="40"/>
      <c r="F615" s="245" t="s">
        <v>648</v>
      </c>
      <c r="G615" s="40"/>
      <c r="H615" s="40"/>
      <c r="I615" s="140"/>
      <c r="J615" s="40"/>
      <c r="K615" s="40"/>
      <c r="L615" s="44"/>
      <c r="M615" s="246"/>
      <c r="N615" s="247"/>
      <c r="O615" s="91"/>
      <c r="P615" s="91"/>
      <c r="Q615" s="91"/>
      <c r="R615" s="91"/>
      <c r="S615" s="91"/>
      <c r="T615" s="92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138</v>
      </c>
      <c r="AU615" s="17" t="s">
        <v>87</v>
      </c>
    </row>
    <row r="616" s="13" customFormat="1">
      <c r="A616" s="13"/>
      <c r="B616" s="248"/>
      <c r="C616" s="249"/>
      <c r="D616" s="244" t="s">
        <v>140</v>
      </c>
      <c r="E616" s="250" t="s">
        <v>1</v>
      </c>
      <c r="F616" s="251" t="s">
        <v>639</v>
      </c>
      <c r="G616" s="249"/>
      <c r="H616" s="250" t="s">
        <v>1</v>
      </c>
      <c r="I616" s="252"/>
      <c r="J616" s="249"/>
      <c r="K616" s="249"/>
      <c r="L616" s="253"/>
      <c r="M616" s="254"/>
      <c r="N616" s="255"/>
      <c r="O616" s="255"/>
      <c r="P616" s="255"/>
      <c r="Q616" s="255"/>
      <c r="R616" s="255"/>
      <c r="S616" s="255"/>
      <c r="T616" s="25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7" t="s">
        <v>140</v>
      </c>
      <c r="AU616" s="257" t="s">
        <v>87</v>
      </c>
      <c r="AV616" s="13" t="s">
        <v>85</v>
      </c>
      <c r="AW616" s="13" t="s">
        <v>35</v>
      </c>
      <c r="AX616" s="13" t="s">
        <v>78</v>
      </c>
      <c r="AY616" s="257" t="s">
        <v>129</v>
      </c>
    </row>
    <row r="617" s="14" customFormat="1">
      <c r="A617" s="14"/>
      <c r="B617" s="258"/>
      <c r="C617" s="259"/>
      <c r="D617" s="244" t="s">
        <v>140</v>
      </c>
      <c r="E617" s="260" t="s">
        <v>1</v>
      </c>
      <c r="F617" s="261" t="s">
        <v>650</v>
      </c>
      <c r="G617" s="259"/>
      <c r="H617" s="262">
        <v>4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140</v>
      </c>
      <c r="AU617" s="268" t="s">
        <v>87</v>
      </c>
      <c r="AV617" s="14" t="s">
        <v>87</v>
      </c>
      <c r="AW617" s="14" t="s">
        <v>35</v>
      </c>
      <c r="AX617" s="14" t="s">
        <v>78</v>
      </c>
      <c r="AY617" s="268" t="s">
        <v>129</v>
      </c>
    </row>
    <row r="618" s="15" customFormat="1">
      <c r="A618" s="15"/>
      <c r="B618" s="269"/>
      <c r="C618" s="270"/>
      <c r="D618" s="244" t="s">
        <v>140</v>
      </c>
      <c r="E618" s="271" t="s">
        <v>1</v>
      </c>
      <c r="F618" s="272" t="s">
        <v>143</v>
      </c>
      <c r="G618" s="270"/>
      <c r="H618" s="273">
        <v>4</v>
      </c>
      <c r="I618" s="274"/>
      <c r="J618" s="270"/>
      <c r="K618" s="270"/>
      <c r="L618" s="275"/>
      <c r="M618" s="276"/>
      <c r="N618" s="277"/>
      <c r="O618" s="277"/>
      <c r="P618" s="277"/>
      <c r="Q618" s="277"/>
      <c r="R618" s="277"/>
      <c r="S618" s="277"/>
      <c r="T618" s="27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9" t="s">
        <v>140</v>
      </c>
      <c r="AU618" s="279" t="s">
        <v>87</v>
      </c>
      <c r="AV618" s="15" t="s">
        <v>136</v>
      </c>
      <c r="AW618" s="15" t="s">
        <v>35</v>
      </c>
      <c r="AX618" s="15" t="s">
        <v>85</v>
      </c>
      <c r="AY618" s="279" t="s">
        <v>129</v>
      </c>
    </row>
    <row r="619" s="2" customFormat="1" ht="16.5" customHeight="1">
      <c r="A619" s="38"/>
      <c r="B619" s="39"/>
      <c r="C619" s="280" t="s">
        <v>651</v>
      </c>
      <c r="D619" s="280" t="s">
        <v>320</v>
      </c>
      <c r="E619" s="281" t="s">
        <v>652</v>
      </c>
      <c r="F619" s="282" t="s">
        <v>653</v>
      </c>
      <c r="G619" s="283" t="s">
        <v>134</v>
      </c>
      <c r="H619" s="284">
        <v>3</v>
      </c>
      <c r="I619" s="285"/>
      <c r="J619" s="286">
        <f>ROUND(I619*H619,2)</f>
        <v>0</v>
      </c>
      <c r="K619" s="282" t="s">
        <v>135</v>
      </c>
      <c r="L619" s="287"/>
      <c r="M619" s="288" t="s">
        <v>1</v>
      </c>
      <c r="N619" s="289" t="s">
        <v>43</v>
      </c>
      <c r="O619" s="91"/>
      <c r="P619" s="240">
        <f>O619*H619</f>
        <v>0</v>
      </c>
      <c r="Q619" s="240">
        <v>0.0035000000000000001</v>
      </c>
      <c r="R619" s="240">
        <f>Q619*H619</f>
        <v>0.010500000000000001</v>
      </c>
      <c r="S619" s="240">
        <v>0</v>
      </c>
      <c r="T619" s="241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42" t="s">
        <v>175</v>
      </c>
      <c r="AT619" s="242" t="s">
        <v>320</v>
      </c>
      <c r="AU619" s="242" t="s">
        <v>87</v>
      </c>
      <c r="AY619" s="17" t="s">
        <v>129</v>
      </c>
      <c r="BE619" s="243">
        <f>IF(N619="základní",J619,0)</f>
        <v>0</v>
      </c>
      <c r="BF619" s="243">
        <f>IF(N619="snížená",J619,0)</f>
        <v>0</v>
      </c>
      <c r="BG619" s="243">
        <f>IF(N619="zákl. přenesená",J619,0)</f>
        <v>0</v>
      </c>
      <c r="BH619" s="243">
        <f>IF(N619="sníž. přenesená",J619,0)</f>
        <v>0</v>
      </c>
      <c r="BI619" s="243">
        <f>IF(N619="nulová",J619,0)</f>
        <v>0</v>
      </c>
      <c r="BJ619" s="17" t="s">
        <v>85</v>
      </c>
      <c r="BK619" s="243">
        <f>ROUND(I619*H619,2)</f>
        <v>0</v>
      </c>
      <c r="BL619" s="17" t="s">
        <v>136</v>
      </c>
      <c r="BM619" s="242" t="s">
        <v>654</v>
      </c>
    </row>
    <row r="620" s="2" customFormat="1">
      <c r="A620" s="38"/>
      <c r="B620" s="39"/>
      <c r="C620" s="40"/>
      <c r="D620" s="244" t="s">
        <v>138</v>
      </c>
      <c r="E620" s="40"/>
      <c r="F620" s="245" t="s">
        <v>653</v>
      </c>
      <c r="G620" s="40"/>
      <c r="H620" s="40"/>
      <c r="I620" s="140"/>
      <c r="J620" s="40"/>
      <c r="K620" s="40"/>
      <c r="L620" s="44"/>
      <c r="M620" s="246"/>
      <c r="N620" s="247"/>
      <c r="O620" s="91"/>
      <c r="P620" s="91"/>
      <c r="Q620" s="91"/>
      <c r="R620" s="91"/>
      <c r="S620" s="91"/>
      <c r="T620" s="92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138</v>
      </c>
      <c r="AU620" s="17" t="s">
        <v>87</v>
      </c>
    </row>
    <row r="621" s="13" customFormat="1">
      <c r="A621" s="13"/>
      <c r="B621" s="248"/>
      <c r="C621" s="249"/>
      <c r="D621" s="244" t="s">
        <v>140</v>
      </c>
      <c r="E621" s="250" t="s">
        <v>1</v>
      </c>
      <c r="F621" s="251" t="s">
        <v>639</v>
      </c>
      <c r="G621" s="249"/>
      <c r="H621" s="250" t="s">
        <v>1</v>
      </c>
      <c r="I621" s="252"/>
      <c r="J621" s="249"/>
      <c r="K621" s="249"/>
      <c r="L621" s="253"/>
      <c r="M621" s="254"/>
      <c r="N621" s="255"/>
      <c r="O621" s="255"/>
      <c r="P621" s="255"/>
      <c r="Q621" s="255"/>
      <c r="R621" s="255"/>
      <c r="S621" s="255"/>
      <c r="T621" s="25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7" t="s">
        <v>140</v>
      </c>
      <c r="AU621" s="257" t="s">
        <v>87</v>
      </c>
      <c r="AV621" s="13" t="s">
        <v>85</v>
      </c>
      <c r="AW621" s="13" t="s">
        <v>35</v>
      </c>
      <c r="AX621" s="13" t="s">
        <v>78</v>
      </c>
      <c r="AY621" s="257" t="s">
        <v>129</v>
      </c>
    </row>
    <row r="622" s="14" customFormat="1">
      <c r="A622" s="14"/>
      <c r="B622" s="258"/>
      <c r="C622" s="259"/>
      <c r="D622" s="244" t="s">
        <v>140</v>
      </c>
      <c r="E622" s="260" t="s">
        <v>1</v>
      </c>
      <c r="F622" s="261" t="s">
        <v>655</v>
      </c>
      <c r="G622" s="259"/>
      <c r="H622" s="262">
        <v>1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8" t="s">
        <v>140</v>
      </c>
      <c r="AU622" s="268" t="s">
        <v>87</v>
      </c>
      <c r="AV622" s="14" t="s">
        <v>87</v>
      </c>
      <c r="AW622" s="14" t="s">
        <v>35</v>
      </c>
      <c r="AX622" s="14" t="s">
        <v>78</v>
      </c>
      <c r="AY622" s="268" t="s">
        <v>129</v>
      </c>
    </row>
    <row r="623" s="14" customFormat="1">
      <c r="A623" s="14"/>
      <c r="B623" s="258"/>
      <c r="C623" s="259"/>
      <c r="D623" s="244" t="s">
        <v>140</v>
      </c>
      <c r="E623" s="260" t="s">
        <v>1</v>
      </c>
      <c r="F623" s="261" t="s">
        <v>656</v>
      </c>
      <c r="G623" s="259"/>
      <c r="H623" s="262">
        <v>1</v>
      </c>
      <c r="I623" s="263"/>
      <c r="J623" s="259"/>
      <c r="K623" s="259"/>
      <c r="L623" s="264"/>
      <c r="M623" s="265"/>
      <c r="N623" s="266"/>
      <c r="O623" s="266"/>
      <c r="P623" s="266"/>
      <c r="Q623" s="266"/>
      <c r="R623" s="266"/>
      <c r="S623" s="266"/>
      <c r="T623" s="26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8" t="s">
        <v>140</v>
      </c>
      <c r="AU623" s="268" t="s">
        <v>87</v>
      </c>
      <c r="AV623" s="14" t="s">
        <v>87</v>
      </c>
      <c r="AW623" s="14" t="s">
        <v>35</v>
      </c>
      <c r="AX623" s="14" t="s">
        <v>78</v>
      </c>
      <c r="AY623" s="268" t="s">
        <v>129</v>
      </c>
    </row>
    <row r="624" s="14" customFormat="1">
      <c r="A624" s="14"/>
      <c r="B624" s="258"/>
      <c r="C624" s="259"/>
      <c r="D624" s="244" t="s">
        <v>140</v>
      </c>
      <c r="E624" s="260" t="s">
        <v>1</v>
      </c>
      <c r="F624" s="261" t="s">
        <v>657</v>
      </c>
      <c r="G624" s="259"/>
      <c r="H624" s="262">
        <v>1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8" t="s">
        <v>140</v>
      </c>
      <c r="AU624" s="268" t="s">
        <v>87</v>
      </c>
      <c r="AV624" s="14" t="s">
        <v>87</v>
      </c>
      <c r="AW624" s="14" t="s">
        <v>35</v>
      </c>
      <c r="AX624" s="14" t="s">
        <v>78</v>
      </c>
      <c r="AY624" s="268" t="s">
        <v>129</v>
      </c>
    </row>
    <row r="625" s="15" customFormat="1">
      <c r="A625" s="15"/>
      <c r="B625" s="269"/>
      <c r="C625" s="270"/>
      <c r="D625" s="244" t="s">
        <v>140</v>
      </c>
      <c r="E625" s="271" t="s">
        <v>1</v>
      </c>
      <c r="F625" s="272" t="s">
        <v>143</v>
      </c>
      <c r="G625" s="270"/>
      <c r="H625" s="273">
        <v>3</v>
      </c>
      <c r="I625" s="274"/>
      <c r="J625" s="270"/>
      <c r="K625" s="270"/>
      <c r="L625" s="275"/>
      <c r="M625" s="276"/>
      <c r="N625" s="277"/>
      <c r="O625" s="277"/>
      <c r="P625" s="277"/>
      <c r="Q625" s="277"/>
      <c r="R625" s="277"/>
      <c r="S625" s="277"/>
      <c r="T625" s="27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9" t="s">
        <v>140</v>
      </c>
      <c r="AU625" s="279" t="s">
        <v>87</v>
      </c>
      <c r="AV625" s="15" t="s">
        <v>136</v>
      </c>
      <c r="AW625" s="15" t="s">
        <v>35</v>
      </c>
      <c r="AX625" s="15" t="s">
        <v>85</v>
      </c>
      <c r="AY625" s="279" t="s">
        <v>129</v>
      </c>
    </row>
    <row r="626" s="2" customFormat="1" ht="16.5" customHeight="1">
      <c r="A626" s="38"/>
      <c r="B626" s="39"/>
      <c r="C626" s="280" t="s">
        <v>658</v>
      </c>
      <c r="D626" s="280" t="s">
        <v>320</v>
      </c>
      <c r="E626" s="281" t="s">
        <v>659</v>
      </c>
      <c r="F626" s="282" t="s">
        <v>660</v>
      </c>
      <c r="G626" s="283" t="s">
        <v>134</v>
      </c>
      <c r="H626" s="284">
        <v>3</v>
      </c>
      <c r="I626" s="285"/>
      <c r="J626" s="286">
        <f>ROUND(I626*H626,2)</f>
        <v>0</v>
      </c>
      <c r="K626" s="282" t="s">
        <v>135</v>
      </c>
      <c r="L626" s="287"/>
      <c r="M626" s="288" t="s">
        <v>1</v>
      </c>
      <c r="N626" s="289" t="s">
        <v>43</v>
      </c>
      <c r="O626" s="91"/>
      <c r="P626" s="240">
        <f>O626*H626</f>
        <v>0</v>
      </c>
      <c r="Q626" s="240">
        <v>0.0025000000000000001</v>
      </c>
      <c r="R626" s="240">
        <f>Q626*H626</f>
        <v>0.0074999999999999997</v>
      </c>
      <c r="S626" s="240">
        <v>0</v>
      </c>
      <c r="T626" s="241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42" t="s">
        <v>175</v>
      </c>
      <c r="AT626" s="242" t="s">
        <v>320</v>
      </c>
      <c r="AU626" s="242" t="s">
        <v>87</v>
      </c>
      <c r="AY626" s="17" t="s">
        <v>129</v>
      </c>
      <c r="BE626" s="243">
        <f>IF(N626="základní",J626,0)</f>
        <v>0</v>
      </c>
      <c r="BF626" s="243">
        <f>IF(N626="snížená",J626,0)</f>
        <v>0</v>
      </c>
      <c r="BG626" s="243">
        <f>IF(N626="zákl. přenesená",J626,0)</f>
        <v>0</v>
      </c>
      <c r="BH626" s="243">
        <f>IF(N626="sníž. přenesená",J626,0)</f>
        <v>0</v>
      </c>
      <c r="BI626" s="243">
        <f>IF(N626="nulová",J626,0)</f>
        <v>0</v>
      </c>
      <c r="BJ626" s="17" t="s">
        <v>85</v>
      </c>
      <c r="BK626" s="243">
        <f>ROUND(I626*H626,2)</f>
        <v>0</v>
      </c>
      <c r="BL626" s="17" t="s">
        <v>136</v>
      </c>
      <c r="BM626" s="242" t="s">
        <v>661</v>
      </c>
    </row>
    <row r="627" s="2" customFormat="1">
      <c r="A627" s="38"/>
      <c r="B627" s="39"/>
      <c r="C627" s="40"/>
      <c r="D627" s="244" t="s">
        <v>138</v>
      </c>
      <c r="E627" s="40"/>
      <c r="F627" s="245" t="s">
        <v>660</v>
      </c>
      <c r="G627" s="40"/>
      <c r="H627" s="40"/>
      <c r="I627" s="140"/>
      <c r="J627" s="40"/>
      <c r="K627" s="40"/>
      <c r="L627" s="44"/>
      <c r="M627" s="246"/>
      <c r="N627" s="247"/>
      <c r="O627" s="91"/>
      <c r="P627" s="91"/>
      <c r="Q627" s="91"/>
      <c r="R627" s="91"/>
      <c r="S627" s="91"/>
      <c r="T627" s="92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138</v>
      </c>
      <c r="AU627" s="17" t="s">
        <v>87</v>
      </c>
    </row>
    <row r="628" s="13" customFormat="1">
      <c r="A628" s="13"/>
      <c r="B628" s="248"/>
      <c r="C628" s="249"/>
      <c r="D628" s="244" t="s">
        <v>140</v>
      </c>
      <c r="E628" s="250" t="s">
        <v>1</v>
      </c>
      <c r="F628" s="251" t="s">
        <v>639</v>
      </c>
      <c r="G628" s="249"/>
      <c r="H628" s="250" t="s">
        <v>1</v>
      </c>
      <c r="I628" s="252"/>
      <c r="J628" s="249"/>
      <c r="K628" s="249"/>
      <c r="L628" s="253"/>
      <c r="M628" s="254"/>
      <c r="N628" s="255"/>
      <c r="O628" s="255"/>
      <c r="P628" s="255"/>
      <c r="Q628" s="255"/>
      <c r="R628" s="255"/>
      <c r="S628" s="255"/>
      <c r="T628" s="25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7" t="s">
        <v>140</v>
      </c>
      <c r="AU628" s="257" t="s">
        <v>87</v>
      </c>
      <c r="AV628" s="13" t="s">
        <v>85</v>
      </c>
      <c r="AW628" s="13" t="s">
        <v>35</v>
      </c>
      <c r="AX628" s="13" t="s">
        <v>78</v>
      </c>
      <c r="AY628" s="257" t="s">
        <v>129</v>
      </c>
    </row>
    <row r="629" s="14" customFormat="1">
      <c r="A629" s="14"/>
      <c r="B629" s="258"/>
      <c r="C629" s="259"/>
      <c r="D629" s="244" t="s">
        <v>140</v>
      </c>
      <c r="E629" s="260" t="s">
        <v>1</v>
      </c>
      <c r="F629" s="261" t="s">
        <v>662</v>
      </c>
      <c r="G629" s="259"/>
      <c r="H629" s="262">
        <v>1</v>
      </c>
      <c r="I629" s="263"/>
      <c r="J629" s="259"/>
      <c r="K629" s="259"/>
      <c r="L629" s="264"/>
      <c r="M629" s="265"/>
      <c r="N629" s="266"/>
      <c r="O629" s="266"/>
      <c r="P629" s="266"/>
      <c r="Q629" s="266"/>
      <c r="R629" s="266"/>
      <c r="S629" s="266"/>
      <c r="T629" s="26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8" t="s">
        <v>140</v>
      </c>
      <c r="AU629" s="268" t="s">
        <v>87</v>
      </c>
      <c r="AV629" s="14" t="s">
        <v>87</v>
      </c>
      <c r="AW629" s="14" t="s">
        <v>35</v>
      </c>
      <c r="AX629" s="14" t="s">
        <v>78</v>
      </c>
      <c r="AY629" s="268" t="s">
        <v>129</v>
      </c>
    </row>
    <row r="630" s="14" customFormat="1">
      <c r="A630" s="14"/>
      <c r="B630" s="258"/>
      <c r="C630" s="259"/>
      <c r="D630" s="244" t="s">
        <v>140</v>
      </c>
      <c r="E630" s="260" t="s">
        <v>1</v>
      </c>
      <c r="F630" s="261" t="s">
        <v>663</v>
      </c>
      <c r="G630" s="259"/>
      <c r="H630" s="262">
        <v>2</v>
      </c>
      <c r="I630" s="263"/>
      <c r="J630" s="259"/>
      <c r="K630" s="259"/>
      <c r="L630" s="264"/>
      <c r="M630" s="265"/>
      <c r="N630" s="266"/>
      <c r="O630" s="266"/>
      <c r="P630" s="266"/>
      <c r="Q630" s="266"/>
      <c r="R630" s="266"/>
      <c r="S630" s="266"/>
      <c r="T630" s="26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8" t="s">
        <v>140</v>
      </c>
      <c r="AU630" s="268" t="s">
        <v>87</v>
      </c>
      <c r="AV630" s="14" t="s">
        <v>87</v>
      </c>
      <c r="AW630" s="14" t="s">
        <v>35</v>
      </c>
      <c r="AX630" s="14" t="s">
        <v>78</v>
      </c>
      <c r="AY630" s="268" t="s">
        <v>129</v>
      </c>
    </row>
    <row r="631" s="15" customFormat="1">
      <c r="A631" s="15"/>
      <c r="B631" s="269"/>
      <c r="C631" s="270"/>
      <c r="D631" s="244" t="s">
        <v>140</v>
      </c>
      <c r="E631" s="271" t="s">
        <v>1</v>
      </c>
      <c r="F631" s="272" t="s">
        <v>143</v>
      </c>
      <c r="G631" s="270"/>
      <c r="H631" s="273">
        <v>3</v>
      </c>
      <c r="I631" s="274"/>
      <c r="J631" s="270"/>
      <c r="K631" s="270"/>
      <c r="L631" s="275"/>
      <c r="M631" s="276"/>
      <c r="N631" s="277"/>
      <c r="O631" s="277"/>
      <c r="P631" s="277"/>
      <c r="Q631" s="277"/>
      <c r="R631" s="277"/>
      <c r="S631" s="277"/>
      <c r="T631" s="278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9" t="s">
        <v>140</v>
      </c>
      <c r="AU631" s="279" t="s">
        <v>87</v>
      </c>
      <c r="AV631" s="15" t="s">
        <v>136</v>
      </c>
      <c r="AW631" s="15" t="s">
        <v>35</v>
      </c>
      <c r="AX631" s="15" t="s">
        <v>85</v>
      </c>
      <c r="AY631" s="279" t="s">
        <v>129</v>
      </c>
    </row>
    <row r="632" s="2" customFormat="1" ht="16.5" customHeight="1">
      <c r="A632" s="38"/>
      <c r="B632" s="39"/>
      <c r="C632" s="280" t="s">
        <v>664</v>
      </c>
      <c r="D632" s="280" t="s">
        <v>320</v>
      </c>
      <c r="E632" s="281" t="s">
        <v>665</v>
      </c>
      <c r="F632" s="282" t="s">
        <v>666</v>
      </c>
      <c r="G632" s="283" t="s">
        <v>134</v>
      </c>
      <c r="H632" s="284">
        <v>1</v>
      </c>
      <c r="I632" s="285"/>
      <c r="J632" s="286">
        <f>ROUND(I632*H632,2)</f>
        <v>0</v>
      </c>
      <c r="K632" s="282" t="s">
        <v>135</v>
      </c>
      <c r="L632" s="287"/>
      <c r="M632" s="288" t="s">
        <v>1</v>
      </c>
      <c r="N632" s="289" t="s">
        <v>43</v>
      </c>
      <c r="O632" s="91"/>
      <c r="P632" s="240">
        <f>O632*H632</f>
        <v>0</v>
      </c>
      <c r="Q632" s="240">
        <v>0.0050000000000000001</v>
      </c>
      <c r="R632" s="240">
        <f>Q632*H632</f>
        <v>0.0050000000000000001</v>
      </c>
      <c r="S632" s="240">
        <v>0</v>
      </c>
      <c r="T632" s="241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42" t="s">
        <v>175</v>
      </c>
      <c r="AT632" s="242" t="s">
        <v>320</v>
      </c>
      <c r="AU632" s="242" t="s">
        <v>87</v>
      </c>
      <c r="AY632" s="17" t="s">
        <v>129</v>
      </c>
      <c r="BE632" s="243">
        <f>IF(N632="základní",J632,0)</f>
        <v>0</v>
      </c>
      <c r="BF632" s="243">
        <f>IF(N632="snížená",J632,0)</f>
        <v>0</v>
      </c>
      <c r="BG632" s="243">
        <f>IF(N632="zákl. přenesená",J632,0)</f>
        <v>0</v>
      </c>
      <c r="BH632" s="243">
        <f>IF(N632="sníž. přenesená",J632,0)</f>
        <v>0</v>
      </c>
      <c r="BI632" s="243">
        <f>IF(N632="nulová",J632,0)</f>
        <v>0</v>
      </c>
      <c r="BJ632" s="17" t="s">
        <v>85</v>
      </c>
      <c r="BK632" s="243">
        <f>ROUND(I632*H632,2)</f>
        <v>0</v>
      </c>
      <c r="BL632" s="17" t="s">
        <v>136</v>
      </c>
      <c r="BM632" s="242" t="s">
        <v>667</v>
      </c>
    </row>
    <row r="633" s="2" customFormat="1">
      <c r="A633" s="38"/>
      <c r="B633" s="39"/>
      <c r="C633" s="40"/>
      <c r="D633" s="244" t="s">
        <v>138</v>
      </c>
      <c r="E633" s="40"/>
      <c r="F633" s="245" t="s">
        <v>666</v>
      </c>
      <c r="G633" s="40"/>
      <c r="H633" s="40"/>
      <c r="I633" s="140"/>
      <c r="J633" s="40"/>
      <c r="K633" s="40"/>
      <c r="L633" s="44"/>
      <c r="M633" s="246"/>
      <c r="N633" s="247"/>
      <c r="O633" s="91"/>
      <c r="P633" s="91"/>
      <c r="Q633" s="91"/>
      <c r="R633" s="91"/>
      <c r="S633" s="91"/>
      <c r="T633" s="92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138</v>
      </c>
      <c r="AU633" s="17" t="s">
        <v>87</v>
      </c>
    </row>
    <row r="634" s="13" customFormat="1">
      <c r="A634" s="13"/>
      <c r="B634" s="248"/>
      <c r="C634" s="249"/>
      <c r="D634" s="244" t="s">
        <v>140</v>
      </c>
      <c r="E634" s="250" t="s">
        <v>1</v>
      </c>
      <c r="F634" s="251" t="s">
        <v>639</v>
      </c>
      <c r="G634" s="249"/>
      <c r="H634" s="250" t="s">
        <v>1</v>
      </c>
      <c r="I634" s="252"/>
      <c r="J634" s="249"/>
      <c r="K634" s="249"/>
      <c r="L634" s="253"/>
      <c r="M634" s="254"/>
      <c r="N634" s="255"/>
      <c r="O634" s="255"/>
      <c r="P634" s="255"/>
      <c r="Q634" s="255"/>
      <c r="R634" s="255"/>
      <c r="S634" s="255"/>
      <c r="T634" s="25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7" t="s">
        <v>140</v>
      </c>
      <c r="AU634" s="257" t="s">
        <v>87</v>
      </c>
      <c r="AV634" s="13" t="s">
        <v>85</v>
      </c>
      <c r="AW634" s="13" t="s">
        <v>35</v>
      </c>
      <c r="AX634" s="13" t="s">
        <v>78</v>
      </c>
      <c r="AY634" s="257" t="s">
        <v>129</v>
      </c>
    </row>
    <row r="635" s="14" customFormat="1">
      <c r="A635" s="14"/>
      <c r="B635" s="258"/>
      <c r="C635" s="259"/>
      <c r="D635" s="244" t="s">
        <v>140</v>
      </c>
      <c r="E635" s="260" t="s">
        <v>1</v>
      </c>
      <c r="F635" s="261" t="s">
        <v>668</v>
      </c>
      <c r="G635" s="259"/>
      <c r="H635" s="262">
        <v>1</v>
      </c>
      <c r="I635" s="263"/>
      <c r="J635" s="259"/>
      <c r="K635" s="259"/>
      <c r="L635" s="264"/>
      <c r="M635" s="265"/>
      <c r="N635" s="266"/>
      <c r="O635" s="266"/>
      <c r="P635" s="266"/>
      <c r="Q635" s="266"/>
      <c r="R635" s="266"/>
      <c r="S635" s="266"/>
      <c r="T635" s="26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8" t="s">
        <v>140</v>
      </c>
      <c r="AU635" s="268" t="s">
        <v>87</v>
      </c>
      <c r="AV635" s="14" t="s">
        <v>87</v>
      </c>
      <c r="AW635" s="14" t="s">
        <v>35</v>
      </c>
      <c r="AX635" s="14" t="s">
        <v>78</v>
      </c>
      <c r="AY635" s="268" t="s">
        <v>129</v>
      </c>
    </row>
    <row r="636" s="15" customFormat="1">
      <c r="A636" s="15"/>
      <c r="B636" s="269"/>
      <c r="C636" s="270"/>
      <c r="D636" s="244" t="s">
        <v>140</v>
      </c>
      <c r="E636" s="271" t="s">
        <v>1</v>
      </c>
      <c r="F636" s="272" t="s">
        <v>143</v>
      </c>
      <c r="G636" s="270"/>
      <c r="H636" s="273">
        <v>1</v>
      </c>
      <c r="I636" s="274"/>
      <c r="J636" s="270"/>
      <c r="K636" s="270"/>
      <c r="L636" s="275"/>
      <c r="M636" s="276"/>
      <c r="N636" s="277"/>
      <c r="O636" s="277"/>
      <c r="P636" s="277"/>
      <c r="Q636" s="277"/>
      <c r="R636" s="277"/>
      <c r="S636" s="277"/>
      <c r="T636" s="278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9" t="s">
        <v>140</v>
      </c>
      <c r="AU636" s="279" t="s">
        <v>87</v>
      </c>
      <c r="AV636" s="15" t="s">
        <v>136</v>
      </c>
      <c r="AW636" s="15" t="s">
        <v>35</v>
      </c>
      <c r="AX636" s="15" t="s">
        <v>85</v>
      </c>
      <c r="AY636" s="279" t="s">
        <v>129</v>
      </c>
    </row>
    <row r="637" s="2" customFormat="1" ht="16.5" customHeight="1">
      <c r="A637" s="38"/>
      <c r="B637" s="39"/>
      <c r="C637" s="280" t="s">
        <v>669</v>
      </c>
      <c r="D637" s="280" t="s">
        <v>320</v>
      </c>
      <c r="E637" s="281" t="s">
        <v>670</v>
      </c>
      <c r="F637" s="282" t="s">
        <v>671</v>
      </c>
      <c r="G637" s="283" t="s">
        <v>134</v>
      </c>
      <c r="H637" s="284">
        <v>1</v>
      </c>
      <c r="I637" s="285"/>
      <c r="J637" s="286">
        <f>ROUND(I637*H637,2)</f>
        <v>0</v>
      </c>
      <c r="K637" s="282" t="s">
        <v>135</v>
      </c>
      <c r="L637" s="287"/>
      <c r="M637" s="288" t="s">
        <v>1</v>
      </c>
      <c r="N637" s="289" t="s">
        <v>43</v>
      </c>
      <c r="O637" s="91"/>
      <c r="P637" s="240">
        <f>O637*H637</f>
        <v>0</v>
      </c>
      <c r="Q637" s="240">
        <v>0.00089999999999999998</v>
      </c>
      <c r="R637" s="240">
        <f>Q637*H637</f>
        <v>0.00089999999999999998</v>
      </c>
      <c r="S637" s="240">
        <v>0</v>
      </c>
      <c r="T637" s="241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2" t="s">
        <v>175</v>
      </c>
      <c r="AT637" s="242" t="s">
        <v>320</v>
      </c>
      <c r="AU637" s="242" t="s">
        <v>87</v>
      </c>
      <c r="AY637" s="17" t="s">
        <v>129</v>
      </c>
      <c r="BE637" s="243">
        <f>IF(N637="základní",J637,0)</f>
        <v>0</v>
      </c>
      <c r="BF637" s="243">
        <f>IF(N637="snížená",J637,0)</f>
        <v>0</v>
      </c>
      <c r="BG637" s="243">
        <f>IF(N637="zákl. přenesená",J637,0)</f>
        <v>0</v>
      </c>
      <c r="BH637" s="243">
        <f>IF(N637="sníž. přenesená",J637,0)</f>
        <v>0</v>
      </c>
      <c r="BI637" s="243">
        <f>IF(N637="nulová",J637,0)</f>
        <v>0</v>
      </c>
      <c r="BJ637" s="17" t="s">
        <v>85</v>
      </c>
      <c r="BK637" s="243">
        <f>ROUND(I637*H637,2)</f>
        <v>0</v>
      </c>
      <c r="BL637" s="17" t="s">
        <v>136</v>
      </c>
      <c r="BM637" s="242" t="s">
        <v>672</v>
      </c>
    </row>
    <row r="638" s="2" customFormat="1">
      <c r="A638" s="38"/>
      <c r="B638" s="39"/>
      <c r="C638" s="40"/>
      <c r="D638" s="244" t="s">
        <v>138</v>
      </c>
      <c r="E638" s="40"/>
      <c r="F638" s="245" t="s">
        <v>671</v>
      </c>
      <c r="G638" s="40"/>
      <c r="H638" s="40"/>
      <c r="I638" s="140"/>
      <c r="J638" s="40"/>
      <c r="K638" s="40"/>
      <c r="L638" s="44"/>
      <c r="M638" s="246"/>
      <c r="N638" s="247"/>
      <c r="O638" s="91"/>
      <c r="P638" s="91"/>
      <c r="Q638" s="91"/>
      <c r="R638" s="91"/>
      <c r="S638" s="91"/>
      <c r="T638" s="92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138</v>
      </c>
      <c r="AU638" s="17" t="s">
        <v>87</v>
      </c>
    </row>
    <row r="639" s="13" customFormat="1">
      <c r="A639" s="13"/>
      <c r="B639" s="248"/>
      <c r="C639" s="249"/>
      <c r="D639" s="244" t="s">
        <v>140</v>
      </c>
      <c r="E639" s="250" t="s">
        <v>1</v>
      </c>
      <c r="F639" s="251" t="s">
        <v>639</v>
      </c>
      <c r="G639" s="249"/>
      <c r="H639" s="250" t="s">
        <v>1</v>
      </c>
      <c r="I639" s="252"/>
      <c r="J639" s="249"/>
      <c r="K639" s="249"/>
      <c r="L639" s="253"/>
      <c r="M639" s="254"/>
      <c r="N639" s="255"/>
      <c r="O639" s="255"/>
      <c r="P639" s="255"/>
      <c r="Q639" s="255"/>
      <c r="R639" s="255"/>
      <c r="S639" s="255"/>
      <c r="T639" s="25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7" t="s">
        <v>140</v>
      </c>
      <c r="AU639" s="257" t="s">
        <v>87</v>
      </c>
      <c r="AV639" s="13" t="s">
        <v>85</v>
      </c>
      <c r="AW639" s="13" t="s">
        <v>35</v>
      </c>
      <c r="AX639" s="13" t="s">
        <v>78</v>
      </c>
      <c r="AY639" s="257" t="s">
        <v>129</v>
      </c>
    </row>
    <row r="640" s="14" customFormat="1">
      <c r="A640" s="14"/>
      <c r="B640" s="258"/>
      <c r="C640" s="259"/>
      <c r="D640" s="244" t="s">
        <v>140</v>
      </c>
      <c r="E640" s="260" t="s">
        <v>1</v>
      </c>
      <c r="F640" s="261" t="s">
        <v>673</v>
      </c>
      <c r="G640" s="259"/>
      <c r="H640" s="262">
        <v>1</v>
      </c>
      <c r="I640" s="263"/>
      <c r="J640" s="259"/>
      <c r="K640" s="259"/>
      <c r="L640" s="264"/>
      <c r="M640" s="265"/>
      <c r="N640" s="266"/>
      <c r="O640" s="266"/>
      <c r="P640" s="266"/>
      <c r="Q640" s="266"/>
      <c r="R640" s="266"/>
      <c r="S640" s="266"/>
      <c r="T640" s="267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8" t="s">
        <v>140</v>
      </c>
      <c r="AU640" s="268" t="s">
        <v>87</v>
      </c>
      <c r="AV640" s="14" t="s">
        <v>87</v>
      </c>
      <c r="AW640" s="14" t="s">
        <v>35</v>
      </c>
      <c r="AX640" s="14" t="s">
        <v>78</v>
      </c>
      <c r="AY640" s="268" t="s">
        <v>129</v>
      </c>
    </row>
    <row r="641" s="15" customFormat="1">
      <c r="A641" s="15"/>
      <c r="B641" s="269"/>
      <c r="C641" s="270"/>
      <c r="D641" s="244" t="s">
        <v>140</v>
      </c>
      <c r="E641" s="271" t="s">
        <v>1</v>
      </c>
      <c r="F641" s="272" t="s">
        <v>143</v>
      </c>
      <c r="G641" s="270"/>
      <c r="H641" s="273">
        <v>1</v>
      </c>
      <c r="I641" s="274"/>
      <c r="J641" s="270"/>
      <c r="K641" s="270"/>
      <c r="L641" s="275"/>
      <c r="M641" s="276"/>
      <c r="N641" s="277"/>
      <c r="O641" s="277"/>
      <c r="P641" s="277"/>
      <c r="Q641" s="277"/>
      <c r="R641" s="277"/>
      <c r="S641" s="277"/>
      <c r="T641" s="27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9" t="s">
        <v>140</v>
      </c>
      <c r="AU641" s="279" t="s">
        <v>87</v>
      </c>
      <c r="AV641" s="15" t="s">
        <v>136</v>
      </c>
      <c r="AW641" s="15" t="s">
        <v>35</v>
      </c>
      <c r="AX641" s="15" t="s">
        <v>85</v>
      </c>
      <c r="AY641" s="279" t="s">
        <v>129</v>
      </c>
    </row>
    <row r="642" s="2" customFormat="1" ht="16.5" customHeight="1">
      <c r="A642" s="38"/>
      <c r="B642" s="39"/>
      <c r="C642" s="280" t="s">
        <v>674</v>
      </c>
      <c r="D642" s="280" t="s">
        <v>320</v>
      </c>
      <c r="E642" s="281" t="s">
        <v>675</v>
      </c>
      <c r="F642" s="282" t="s">
        <v>676</v>
      </c>
      <c r="G642" s="283" t="s">
        <v>134</v>
      </c>
      <c r="H642" s="284">
        <v>2</v>
      </c>
      <c r="I642" s="285"/>
      <c r="J642" s="286">
        <f>ROUND(I642*H642,2)</f>
        <v>0</v>
      </c>
      <c r="K642" s="282" t="s">
        <v>135</v>
      </c>
      <c r="L642" s="287"/>
      <c r="M642" s="288" t="s">
        <v>1</v>
      </c>
      <c r="N642" s="289" t="s">
        <v>43</v>
      </c>
      <c r="O642" s="91"/>
      <c r="P642" s="240">
        <f>O642*H642</f>
        <v>0</v>
      </c>
      <c r="Q642" s="240">
        <v>0.0044999999999999997</v>
      </c>
      <c r="R642" s="240">
        <f>Q642*H642</f>
        <v>0.0089999999999999993</v>
      </c>
      <c r="S642" s="240">
        <v>0</v>
      </c>
      <c r="T642" s="241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42" t="s">
        <v>175</v>
      </c>
      <c r="AT642" s="242" t="s">
        <v>320</v>
      </c>
      <c r="AU642" s="242" t="s">
        <v>87</v>
      </c>
      <c r="AY642" s="17" t="s">
        <v>129</v>
      </c>
      <c r="BE642" s="243">
        <f>IF(N642="základní",J642,0)</f>
        <v>0</v>
      </c>
      <c r="BF642" s="243">
        <f>IF(N642="snížená",J642,0)</f>
        <v>0</v>
      </c>
      <c r="BG642" s="243">
        <f>IF(N642="zákl. přenesená",J642,0)</f>
        <v>0</v>
      </c>
      <c r="BH642" s="243">
        <f>IF(N642="sníž. přenesená",J642,0)</f>
        <v>0</v>
      </c>
      <c r="BI642" s="243">
        <f>IF(N642="nulová",J642,0)</f>
        <v>0</v>
      </c>
      <c r="BJ642" s="17" t="s">
        <v>85</v>
      </c>
      <c r="BK642" s="243">
        <f>ROUND(I642*H642,2)</f>
        <v>0</v>
      </c>
      <c r="BL642" s="17" t="s">
        <v>136</v>
      </c>
      <c r="BM642" s="242" t="s">
        <v>677</v>
      </c>
    </row>
    <row r="643" s="2" customFormat="1">
      <c r="A643" s="38"/>
      <c r="B643" s="39"/>
      <c r="C643" s="40"/>
      <c r="D643" s="244" t="s">
        <v>138</v>
      </c>
      <c r="E643" s="40"/>
      <c r="F643" s="245" t="s">
        <v>676</v>
      </c>
      <c r="G643" s="40"/>
      <c r="H643" s="40"/>
      <c r="I643" s="140"/>
      <c r="J643" s="40"/>
      <c r="K643" s="40"/>
      <c r="L643" s="44"/>
      <c r="M643" s="246"/>
      <c r="N643" s="247"/>
      <c r="O643" s="91"/>
      <c r="P643" s="91"/>
      <c r="Q643" s="91"/>
      <c r="R643" s="91"/>
      <c r="S643" s="91"/>
      <c r="T643" s="92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138</v>
      </c>
      <c r="AU643" s="17" t="s">
        <v>87</v>
      </c>
    </row>
    <row r="644" s="13" customFormat="1">
      <c r="A644" s="13"/>
      <c r="B644" s="248"/>
      <c r="C644" s="249"/>
      <c r="D644" s="244" t="s">
        <v>140</v>
      </c>
      <c r="E644" s="250" t="s">
        <v>1</v>
      </c>
      <c r="F644" s="251" t="s">
        <v>639</v>
      </c>
      <c r="G644" s="249"/>
      <c r="H644" s="250" t="s">
        <v>1</v>
      </c>
      <c r="I644" s="252"/>
      <c r="J644" s="249"/>
      <c r="K644" s="249"/>
      <c r="L644" s="253"/>
      <c r="M644" s="254"/>
      <c r="N644" s="255"/>
      <c r="O644" s="255"/>
      <c r="P644" s="255"/>
      <c r="Q644" s="255"/>
      <c r="R644" s="255"/>
      <c r="S644" s="255"/>
      <c r="T644" s="25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7" t="s">
        <v>140</v>
      </c>
      <c r="AU644" s="257" t="s">
        <v>87</v>
      </c>
      <c r="AV644" s="13" t="s">
        <v>85</v>
      </c>
      <c r="AW644" s="13" t="s">
        <v>35</v>
      </c>
      <c r="AX644" s="13" t="s">
        <v>78</v>
      </c>
      <c r="AY644" s="257" t="s">
        <v>129</v>
      </c>
    </row>
    <row r="645" s="14" customFormat="1">
      <c r="A645" s="14"/>
      <c r="B645" s="258"/>
      <c r="C645" s="259"/>
      <c r="D645" s="244" t="s">
        <v>140</v>
      </c>
      <c r="E645" s="260" t="s">
        <v>1</v>
      </c>
      <c r="F645" s="261" t="s">
        <v>678</v>
      </c>
      <c r="G645" s="259"/>
      <c r="H645" s="262">
        <v>1</v>
      </c>
      <c r="I645" s="263"/>
      <c r="J645" s="259"/>
      <c r="K645" s="259"/>
      <c r="L645" s="264"/>
      <c r="M645" s="265"/>
      <c r="N645" s="266"/>
      <c r="O645" s="266"/>
      <c r="P645" s="266"/>
      <c r="Q645" s="266"/>
      <c r="R645" s="266"/>
      <c r="S645" s="266"/>
      <c r="T645" s="26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8" t="s">
        <v>140</v>
      </c>
      <c r="AU645" s="268" t="s">
        <v>87</v>
      </c>
      <c r="AV645" s="14" t="s">
        <v>87</v>
      </c>
      <c r="AW645" s="14" t="s">
        <v>35</v>
      </c>
      <c r="AX645" s="14" t="s">
        <v>78</v>
      </c>
      <c r="AY645" s="268" t="s">
        <v>129</v>
      </c>
    </row>
    <row r="646" s="14" customFormat="1">
      <c r="A646" s="14"/>
      <c r="B646" s="258"/>
      <c r="C646" s="259"/>
      <c r="D646" s="244" t="s">
        <v>140</v>
      </c>
      <c r="E646" s="260" t="s">
        <v>1</v>
      </c>
      <c r="F646" s="261" t="s">
        <v>679</v>
      </c>
      <c r="G646" s="259"/>
      <c r="H646" s="262">
        <v>1</v>
      </c>
      <c r="I646" s="263"/>
      <c r="J646" s="259"/>
      <c r="K646" s="259"/>
      <c r="L646" s="264"/>
      <c r="M646" s="265"/>
      <c r="N646" s="266"/>
      <c r="O646" s="266"/>
      <c r="P646" s="266"/>
      <c r="Q646" s="266"/>
      <c r="R646" s="266"/>
      <c r="S646" s="266"/>
      <c r="T646" s="26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8" t="s">
        <v>140</v>
      </c>
      <c r="AU646" s="268" t="s">
        <v>87</v>
      </c>
      <c r="AV646" s="14" t="s">
        <v>87</v>
      </c>
      <c r="AW646" s="14" t="s">
        <v>35</v>
      </c>
      <c r="AX646" s="14" t="s">
        <v>78</v>
      </c>
      <c r="AY646" s="268" t="s">
        <v>129</v>
      </c>
    </row>
    <row r="647" s="15" customFormat="1">
      <c r="A647" s="15"/>
      <c r="B647" s="269"/>
      <c r="C647" s="270"/>
      <c r="D647" s="244" t="s">
        <v>140</v>
      </c>
      <c r="E647" s="271" t="s">
        <v>1</v>
      </c>
      <c r="F647" s="272" t="s">
        <v>143</v>
      </c>
      <c r="G647" s="270"/>
      <c r="H647" s="273">
        <v>2</v>
      </c>
      <c r="I647" s="274"/>
      <c r="J647" s="270"/>
      <c r="K647" s="270"/>
      <c r="L647" s="275"/>
      <c r="M647" s="276"/>
      <c r="N647" s="277"/>
      <c r="O647" s="277"/>
      <c r="P647" s="277"/>
      <c r="Q647" s="277"/>
      <c r="R647" s="277"/>
      <c r="S647" s="277"/>
      <c r="T647" s="278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79" t="s">
        <v>140</v>
      </c>
      <c r="AU647" s="279" t="s">
        <v>87</v>
      </c>
      <c r="AV647" s="15" t="s">
        <v>136</v>
      </c>
      <c r="AW647" s="15" t="s">
        <v>35</v>
      </c>
      <c r="AX647" s="15" t="s">
        <v>85</v>
      </c>
      <c r="AY647" s="279" t="s">
        <v>129</v>
      </c>
    </row>
    <row r="648" s="2" customFormat="1" ht="16.5" customHeight="1">
      <c r="A648" s="38"/>
      <c r="B648" s="39"/>
      <c r="C648" s="280" t="s">
        <v>680</v>
      </c>
      <c r="D648" s="280" t="s">
        <v>320</v>
      </c>
      <c r="E648" s="281" t="s">
        <v>681</v>
      </c>
      <c r="F648" s="282" t="s">
        <v>682</v>
      </c>
      <c r="G648" s="283" t="s">
        <v>134</v>
      </c>
      <c r="H648" s="284">
        <v>3</v>
      </c>
      <c r="I648" s="285"/>
      <c r="J648" s="286">
        <f>ROUND(I648*H648,2)</f>
        <v>0</v>
      </c>
      <c r="K648" s="282" t="s">
        <v>135</v>
      </c>
      <c r="L648" s="287"/>
      <c r="M648" s="288" t="s">
        <v>1</v>
      </c>
      <c r="N648" s="289" t="s">
        <v>43</v>
      </c>
      <c r="O648" s="91"/>
      <c r="P648" s="240">
        <f>O648*H648</f>
        <v>0</v>
      </c>
      <c r="Q648" s="240">
        <v>0.002</v>
      </c>
      <c r="R648" s="240">
        <f>Q648*H648</f>
        <v>0.0060000000000000001</v>
      </c>
      <c r="S648" s="240">
        <v>0</v>
      </c>
      <c r="T648" s="241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42" t="s">
        <v>175</v>
      </c>
      <c r="AT648" s="242" t="s">
        <v>320</v>
      </c>
      <c r="AU648" s="242" t="s">
        <v>87</v>
      </c>
      <c r="AY648" s="17" t="s">
        <v>129</v>
      </c>
      <c r="BE648" s="243">
        <f>IF(N648="základní",J648,0)</f>
        <v>0</v>
      </c>
      <c r="BF648" s="243">
        <f>IF(N648="snížená",J648,0)</f>
        <v>0</v>
      </c>
      <c r="BG648" s="243">
        <f>IF(N648="zákl. přenesená",J648,0)</f>
        <v>0</v>
      </c>
      <c r="BH648" s="243">
        <f>IF(N648="sníž. přenesená",J648,0)</f>
        <v>0</v>
      </c>
      <c r="BI648" s="243">
        <f>IF(N648="nulová",J648,0)</f>
        <v>0</v>
      </c>
      <c r="BJ648" s="17" t="s">
        <v>85</v>
      </c>
      <c r="BK648" s="243">
        <f>ROUND(I648*H648,2)</f>
        <v>0</v>
      </c>
      <c r="BL648" s="17" t="s">
        <v>136</v>
      </c>
      <c r="BM648" s="242" t="s">
        <v>683</v>
      </c>
    </row>
    <row r="649" s="2" customFormat="1">
      <c r="A649" s="38"/>
      <c r="B649" s="39"/>
      <c r="C649" s="40"/>
      <c r="D649" s="244" t="s">
        <v>138</v>
      </c>
      <c r="E649" s="40"/>
      <c r="F649" s="245" t="s">
        <v>682</v>
      </c>
      <c r="G649" s="40"/>
      <c r="H649" s="40"/>
      <c r="I649" s="140"/>
      <c r="J649" s="40"/>
      <c r="K649" s="40"/>
      <c r="L649" s="44"/>
      <c r="M649" s="246"/>
      <c r="N649" s="247"/>
      <c r="O649" s="91"/>
      <c r="P649" s="91"/>
      <c r="Q649" s="91"/>
      <c r="R649" s="91"/>
      <c r="S649" s="91"/>
      <c r="T649" s="92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138</v>
      </c>
      <c r="AU649" s="17" t="s">
        <v>87</v>
      </c>
    </row>
    <row r="650" s="13" customFormat="1">
      <c r="A650" s="13"/>
      <c r="B650" s="248"/>
      <c r="C650" s="249"/>
      <c r="D650" s="244" t="s">
        <v>140</v>
      </c>
      <c r="E650" s="250" t="s">
        <v>1</v>
      </c>
      <c r="F650" s="251" t="s">
        <v>639</v>
      </c>
      <c r="G650" s="249"/>
      <c r="H650" s="250" t="s">
        <v>1</v>
      </c>
      <c r="I650" s="252"/>
      <c r="J650" s="249"/>
      <c r="K650" s="249"/>
      <c r="L650" s="253"/>
      <c r="M650" s="254"/>
      <c r="N650" s="255"/>
      <c r="O650" s="255"/>
      <c r="P650" s="255"/>
      <c r="Q650" s="255"/>
      <c r="R650" s="255"/>
      <c r="S650" s="255"/>
      <c r="T650" s="25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7" t="s">
        <v>140</v>
      </c>
      <c r="AU650" s="257" t="s">
        <v>87</v>
      </c>
      <c r="AV650" s="13" t="s">
        <v>85</v>
      </c>
      <c r="AW650" s="13" t="s">
        <v>35</v>
      </c>
      <c r="AX650" s="13" t="s">
        <v>78</v>
      </c>
      <c r="AY650" s="257" t="s">
        <v>129</v>
      </c>
    </row>
    <row r="651" s="14" customFormat="1">
      <c r="A651" s="14"/>
      <c r="B651" s="258"/>
      <c r="C651" s="259"/>
      <c r="D651" s="244" t="s">
        <v>140</v>
      </c>
      <c r="E651" s="260" t="s">
        <v>1</v>
      </c>
      <c r="F651" s="261" t="s">
        <v>684</v>
      </c>
      <c r="G651" s="259"/>
      <c r="H651" s="262">
        <v>3</v>
      </c>
      <c r="I651" s="263"/>
      <c r="J651" s="259"/>
      <c r="K651" s="259"/>
      <c r="L651" s="264"/>
      <c r="M651" s="265"/>
      <c r="N651" s="266"/>
      <c r="O651" s="266"/>
      <c r="P651" s="266"/>
      <c r="Q651" s="266"/>
      <c r="R651" s="266"/>
      <c r="S651" s="266"/>
      <c r="T651" s="267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8" t="s">
        <v>140</v>
      </c>
      <c r="AU651" s="268" t="s">
        <v>87</v>
      </c>
      <c r="AV651" s="14" t="s">
        <v>87</v>
      </c>
      <c r="AW651" s="14" t="s">
        <v>35</v>
      </c>
      <c r="AX651" s="14" t="s">
        <v>78</v>
      </c>
      <c r="AY651" s="268" t="s">
        <v>129</v>
      </c>
    </row>
    <row r="652" s="15" customFormat="1">
      <c r="A652" s="15"/>
      <c r="B652" s="269"/>
      <c r="C652" s="270"/>
      <c r="D652" s="244" t="s">
        <v>140</v>
      </c>
      <c r="E652" s="271" t="s">
        <v>1</v>
      </c>
      <c r="F652" s="272" t="s">
        <v>143</v>
      </c>
      <c r="G652" s="270"/>
      <c r="H652" s="273">
        <v>3</v>
      </c>
      <c r="I652" s="274"/>
      <c r="J652" s="270"/>
      <c r="K652" s="270"/>
      <c r="L652" s="275"/>
      <c r="M652" s="276"/>
      <c r="N652" s="277"/>
      <c r="O652" s="277"/>
      <c r="P652" s="277"/>
      <c r="Q652" s="277"/>
      <c r="R652" s="277"/>
      <c r="S652" s="277"/>
      <c r="T652" s="278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79" t="s">
        <v>140</v>
      </c>
      <c r="AU652" s="279" t="s">
        <v>87</v>
      </c>
      <c r="AV652" s="15" t="s">
        <v>136</v>
      </c>
      <c r="AW652" s="15" t="s">
        <v>35</v>
      </c>
      <c r="AX652" s="15" t="s">
        <v>85</v>
      </c>
      <c r="AY652" s="279" t="s">
        <v>129</v>
      </c>
    </row>
    <row r="653" s="2" customFormat="1" ht="16.5" customHeight="1">
      <c r="A653" s="38"/>
      <c r="B653" s="39"/>
      <c r="C653" s="280" t="s">
        <v>685</v>
      </c>
      <c r="D653" s="280" t="s">
        <v>320</v>
      </c>
      <c r="E653" s="281" t="s">
        <v>686</v>
      </c>
      <c r="F653" s="282" t="s">
        <v>687</v>
      </c>
      <c r="G653" s="283" t="s">
        <v>134</v>
      </c>
      <c r="H653" s="284">
        <v>4</v>
      </c>
      <c r="I653" s="285"/>
      <c r="J653" s="286">
        <f>ROUND(I653*H653,2)</f>
        <v>0</v>
      </c>
      <c r="K653" s="282" t="s">
        <v>135</v>
      </c>
      <c r="L653" s="287"/>
      <c r="M653" s="288" t="s">
        <v>1</v>
      </c>
      <c r="N653" s="289" t="s">
        <v>43</v>
      </c>
      <c r="O653" s="91"/>
      <c r="P653" s="240">
        <f>O653*H653</f>
        <v>0</v>
      </c>
      <c r="Q653" s="240">
        <v>0.0025999999999999999</v>
      </c>
      <c r="R653" s="240">
        <f>Q653*H653</f>
        <v>0.0104</v>
      </c>
      <c r="S653" s="240">
        <v>0</v>
      </c>
      <c r="T653" s="241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42" t="s">
        <v>175</v>
      </c>
      <c r="AT653" s="242" t="s">
        <v>320</v>
      </c>
      <c r="AU653" s="242" t="s">
        <v>87</v>
      </c>
      <c r="AY653" s="17" t="s">
        <v>129</v>
      </c>
      <c r="BE653" s="243">
        <f>IF(N653="základní",J653,0)</f>
        <v>0</v>
      </c>
      <c r="BF653" s="243">
        <f>IF(N653="snížená",J653,0)</f>
        <v>0</v>
      </c>
      <c r="BG653" s="243">
        <f>IF(N653="zákl. přenesená",J653,0)</f>
        <v>0</v>
      </c>
      <c r="BH653" s="243">
        <f>IF(N653="sníž. přenesená",J653,0)</f>
        <v>0</v>
      </c>
      <c r="BI653" s="243">
        <f>IF(N653="nulová",J653,0)</f>
        <v>0</v>
      </c>
      <c r="BJ653" s="17" t="s">
        <v>85</v>
      </c>
      <c r="BK653" s="243">
        <f>ROUND(I653*H653,2)</f>
        <v>0</v>
      </c>
      <c r="BL653" s="17" t="s">
        <v>136</v>
      </c>
      <c r="BM653" s="242" t="s">
        <v>688</v>
      </c>
    </row>
    <row r="654" s="2" customFormat="1">
      <c r="A654" s="38"/>
      <c r="B654" s="39"/>
      <c r="C654" s="40"/>
      <c r="D654" s="244" t="s">
        <v>138</v>
      </c>
      <c r="E654" s="40"/>
      <c r="F654" s="245" t="s">
        <v>687</v>
      </c>
      <c r="G654" s="40"/>
      <c r="H654" s="40"/>
      <c r="I654" s="140"/>
      <c r="J654" s="40"/>
      <c r="K654" s="40"/>
      <c r="L654" s="44"/>
      <c r="M654" s="246"/>
      <c r="N654" s="247"/>
      <c r="O654" s="91"/>
      <c r="P654" s="91"/>
      <c r="Q654" s="91"/>
      <c r="R654" s="91"/>
      <c r="S654" s="91"/>
      <c r="T654" s="92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138</v>
      </c>
      <c r="AU654" s="17" t="s">
        <v>87</v>
      </c>
    </row>
    <row r="655" s="13" customFormat="1">
      <c r="A655" s="13"/>
      <c r="B655" s="248"/>
      <c r="C655" s="249"/>
      <c r="D655" s="244" t="s">
        <v>140</v>
      </c>
      <c r="E655" s="250" t="s">
        <v>1</v>
      </c>
      <c r="F655" s="251" t="s">
        <v>639</v>
      </c>
      <c r="G655" s="249"/>
      <c r="H655" s="250" t="s">
        <v>1</v>
      </c>
      <c r="I655" s="252"/>
      <c r="J655" s="249"/>
      <c r="K655" s="249"/>
      <c r="L655" s="253"/>
      <c r="M655" s="254"/>
      <c r="N655" s="255"/>
      <c r="O655" s="255"/>
      <c r="P655" s="255"/>
      <c r="Q655" s="255"/>
      <c r="R655" s="255"/>
      <c r="S655" s="255"/>
      <c r="T655" s="25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7" t="s">
        <v>140</v>
      </c>
      <c r="AU655" s="257" t="s">
        <v>87</v>
      </c>
      <c r="AV655" s="13" t="s">
        <v>85</v>
      </c>
      <c r="AW655" s="13" t="s">
        <v>35</v>
      </c>
      <c r="AX655" s="13" t="s">
        <v>78</v>
      </c>
      <c r="AY655" s="257" t="s">
        <v>129</v>
      </c>
    </row>
    <row r="656" s="14" customFormat="1">
      <c r="A656" s="14"/>
      <c r="B656" s="258"/>
      <c r="C656" s="259"/>
      <c r="D656" s="244" t="s">
        <v>140</v>
      </c>
      <c r="E656" s="260" t="s">
        <v>1</v>
      </c>
      <c r="F656" s="261" t="s">
        <v>689</v>
      </c>
      <c r="G656" s="259"/>
      <c r="H656" s="262">
        <v>4</v>
      </c>
      <c r="I656" s="263"/>
      <c r="J656" s="259"/>
      <c r="K656" s="259"/>
      <c r="L656" s="264"/>
      <c r="M656" s="265"/>
      <c r="N656" s="266"/>
      <c r="O656" s="266"/>
      <c r="P656" s="266"/>
      <c r="Q656" s="266"/>
      <c r="R656" s="266"/>
      <c r="S656" s="266"/>
      <c r="T656" s="26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8" t="s">
        <v>140</v>
      </c>
      <c r="AU656" s="268" t="s">
        <v>87</v>
      </c>
      <c r="AV656" s="14" t="s">
        <v>87</v>
      </c>
      <c r="AW656" s="14" t="s">
        <v>35</v>
      </c>
      <c r="AX656" s="14" t="s">
        <v>78</v>
      </c>
      <c r="AY656" s="268" t="s">
        <v>129</v>
      </c>
    </row>
    <row r="657" s="15" customFormat="1">
      <c r="A657" s="15"/>
      <c r="B657" s="269"/>
      <c r="C657" s="270"/>
      <c r="D657" s="244" t="s">
        <v>140</v>
      </c>
      <c r="E657" s="271" t="s">
        <v>1</v>
      </c>
      <c r="F657" s="272" t="s">
        <v>143</v>
      </c>
      <c r="G657" s="270"/>
      <c r="H657" s="273">
        <v>4</v>
      </c>
      <c r="I657" s="274"/>
      <c r="J657" s="270"/>
      <c r="K657" s="270"/>
      <c r="L657" s="275"/>
      <c r="M657" s="276"/>
      <c r="N657" s="277"/>
      <c r="O657" s="277"/>
      <c r="P657" s="277"/>
      <c r="Q657" s="277"/>
      <c r="R657" s="277"/>
      <c r="S657" s="277"/>
      <c r="T657" s="278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9" t="s">
        <v>140</v>
      </c>
      <c r="AU657" s="279" t="s">
        <v>87</v>
      </c>
      <c r="AV657" s="15" t="s">
        <v>136</v>
      </c>
      <c r="AW657" s="15" t="s">
        <v>35</v>
      </c>
      <c r="AX657" s="15" t="s">
        <v>85</v>
      </c>
      <c r="AY657" s="279" t="s">
        <v>129</v>
      </c>
    </row>
    <row r="658" s="2" customFormat="1" ht="16.5" customHeight="1">
      <c r="A658" s="38"/>
      <c r="B658" s="39"/>
      <c r="C658" s="280" t="s">
        <v>690</v>
      </c>
      <c r="D658" s="280" t="s">
        <v>320</v>
      </c>
      <c r="E658" s="281" t="s">
        <v>691</v>
      </c>
      <c r="F658" s="282" t="s">
        <v>692</v>
      </c>
      <c r="G658" s="283" t="s">
        <v>134</v>
      </c>
      <c r="H658" s="284">
        <v>1</v>
      </c>
      <c r="I658" s="285"/>
      <c r="J658" s="286">
        <f>ROUND(I658*H658,2)</f>
        <v>0</v>
      </c>
      <c r="K658" s="282" t="s">
        <v>135</v>
      </c>
      <c r="L658" s="287"/>
      <c r="M658" s="288" t="s">
        <v>1</v>
      </c>
      <c r="N658" s="289" t="s">
        <v>43</v>
      </c>
      <c r="O658" s="91"/>
      <c r="P658" s="240">
        <f>O658*H658</f>
        <v>0</v>
      </c>
      <c r="Q658" s="240">
        <v>0.0025000000000000001</v>
      </c>
      <c r="R658" s="240">
        <f>Q658*H658</f>
        <v>0.0025000000000000001</v>
      </c>
      <c r="S658" s="240">
        <v>0</v>
      </c>
      <c r="T658" s="241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42" t="s">
        <v>175</v>
      </c>
      <c r="AT658" s="242" t="s">
        <v>320</v>
      </c>
      <c r="AU658" s="242" t="s">
        <v>87</v>
      </c>
      <c r="AY658" s="17" t="s">
        <v>129</v>
      </c>
      <c r="BE658" s="243">
        <f>IF(N658="základní",J658,0)</f>
        <v>0</v>
      </c>
      <c r="BF658" s="243">
        <f>IF(N658="snížená",J658,0)</f>
        <v>0</v>
      </c>
      <c r="BG658" s="243">
        <f>IF(N658="zákl. přenesená",J658,0)</f>
        <v>0</v>
      </c>
      <c r="BH658" s="243">
        <f>IF(N658="sníž. přenesená",J658,0)</f>
        <v>0</v>
      </c>
      <c r="BI658" s="243">
        <f>IF(N658="nulová",J658,0)</f>
        <v>0</v>
      </c>
      <c r="BJ658" s="17" t="s">
        <v>85</v>
      </c>
      <c r="BK658" s="243">
        <f>ROUND(I658*H658,2)</f>
        <v>0</v>
      </c>
      <c r="BL658" s="17" t="s">
        <v>136</v>
      </c>
      <c r="BM658" s="242" t="s">
        <v>693</v>
      </c>
    </row>
    <row r="659" s="2" customFormat="1">
      <c r="A659" s="38"/>
      <c r="B659" s="39"/>
      <c r="C659" s="40"/>
      <c r="D659" s="244" t="s">
        <v>138</v>
      </c>
      <c r="E659" s="40"/>
      <c r="F659" s="245" t="s">
        <v>692</v>
      </c>
      <c r="G659" s="40"/>
      <c r="H659" s="40"/>
      <c r="I659" s="140"/>
      <c r="J659" s="40"/>
      <c r="K659" s="40"/>
      <c r="L659" s="44"/>
      <c r="M659" s="246"/>
      <c r="N659" s="247"/>
      <c r="O659" s="91"/>
      <c r="P659" s="91"/>
      <c r="Q659" s="91"/>
      <c r="R659" s="91"/>
      <c r="S659" s="91"/>
      <c r="T659" s="92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138</v>
      </c>
      <c r="AU659" s="17" t="s">
        <v>87</v>
      </c>
    </row>
    <row r="660" s="13" customFormat="1">
      <c r="A660" s="13"/>
      <c r="B660" s="248"/>
      <c r="C660" s="249"/>
      <c r="D660" s="244" t="s">
        <v>140</v>
      </c>
      <c r="E660" s="250" t="s">
        <v>1</v>
      </c>
      <c r="F660" s="251" t="s">
        <v>639</v>
      </c>
      <c r="G660" s="249"/>
      <c r="H660" s="250" t="s">
        <v>1</v>
      </c>
      <c r="I660" s="252"/>
      <c r="J660" s="249"/>
      <c r="K660" s="249"/>
      <c r="L660" s="253"/>
      <c r="M660" s="254"/>
      <c r="N660" s="255"/>
      <c r="O660" s="255"/>
      <c r="P660" s="255"/>
      <c r="Q660" s="255"/>
      <c r="R660" s="255"/>
      <c r="S660" s="255"/>
      <c r="T660" s="25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7" t="s">
        <v>140</v>
      </c>
      <c r="AU660" s="257" t="s">
        <v>87</v>
      </c>
      <c r="AV660" s="13" t="s">
        <v>85</v>
      </c>
      <c r="AW660" s="13" t="s">
        <v>35</v>
      </c>
      <c r="AX660" s="13" t="s">
        <v>78</v>
      </c>
      <c r="AY660" s="257" t="s">
        <v>129</v>
      </c>
    </row>
    <row r="661" s="14" customFormat="1">
      <c r="A661" s="14"/>
      <c r="B661" s="258"/>
      <c r="C661" s="259"/>
      <c r="D661" s="244" t="s">
        <v>140</v>
      </c>
      <c r="E661" s="260" t="s">
        <v>1</v>
      </c>
      <c r="F661" s="261" t="s">
        <v>694</v>
      </c>
      <c r="G661" s="259"/>
      <c r="H661" s="262">
        <v>1</v>
      </c>
      <c r="I661" s="263"/>
      <c r="J661" s="259"/>
      <c r="K661" s="259"/>
      <c r="L661" s="264"/>
      <c r="M661" s="265"/>
      <c r="N661" s="266"/>
      <c r="O661" s="266"/>
      <c r="P661" s="266"/>
      <c r="Q661" s="266"/>
      <c r="R661" s="266"/>
      <c r="S661" s="266"/>
      <c r="T661" s="26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8" t="s">
        <v>140</v>
      </c>
      <c r="AU661" s="268" t="s">
        <v>87</v>
      </c>
      <c r="AV661" s="14" t="s">
        <v>87</v>
      </c>
      <c r="AW661" s="14" t="s">
        <v>35</v>
      </c>
      <c r="AX661" s="14" t="s">
        <v>78</v>
      </c>
      <c r="AY661" s="268" t="s">
        <v>129</v>
      </c>
    </row>
    <row r="662" s="15" customFormat="1">
      <c r="A662" s="15"/>
      <c r="B662" s="269"/>
      <c r="C662" s="270"/>
      <c r="D662" s="244" t="s">
        <v>140</v>
      </c>
      <c r="E662" s="271" t="s">
        <v>1</v>
      </c>
      <c r="F662" s="272" t="s">
        <v>143</v>
      </c>
      <c r="G662" s="270"/>
      <c r="H662" s="273">
        <v>1</v>
      </c>
      <c r="I662" s="274"/>
      <c r="J662" s="270"/>
      <c r="K662" s="270"/>
      <c r="L662" s="275"/>
      <c r="M662" s="276"/>
      <c r="N662" s="277"/>
      <c r="O662" s="277"/>
      <c r="P662" s="277"/>
      <c r="Q662" s="277"/>
      <c r="R662" s="277"/>
      <c r="S662" s="277"/>
      <c r="T662" s="278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9" t="s">
        <v>140</v>
      </c>
      <c r="AU662" s="279" t="s">
        <v>87</v>
      </c>
      <c r="AV662" s="15" t="s">
        <v>136</v>
      </c>
      <c r="AW662" s="15" t="s">
        <v>35</v>
      </c>
      <c r="AX662" s="15" t="s">
        <v>85</v>
      </c>
      <c r="AY662" s="279" t="s">
        <v>129</v>
      </c>
    </row>
    <row r="663" s="2" customFormat="1" ht="16.5" customHeight="1">
      <c r="A663" s="38"/>
      <c r="B663" s="39"/>
      <c r="C663" s="280" t="s">
        <v>695</v>
      </c>
      <c r="D663" s="280" t="s">
        <v>320</v>
      </c>
      <c r="E663" s="281" t="s">
        <v>696</v>
      </c>
      <c r="F663" s="282" t="s">
        <v>697</v>
      </c>
      <c r="G663" s="283" t="s">
        <v>134</v>
      </c>
      <c r="H663" s="284">
        <v>1</v>
      </c>
      <c r="I663" s="285"/>
      <c r="J663" s="286">
        <f>ROUND(I663*H663,2)</f>
        <v>0</v>
      </c>
      <c r="K663" s="282" t="s">
        <v>135</v>
      </c>
      <c r="L663" s="287"/>
      <c r="M663" s="288" t="s">
        <v>1</v>
      </c>
      <c r="N663" s="289" t="s">
        <v>43</v>
      </c>
      <c r="O663" s="91"/>
      <c r="P663" s="240">
        <f>O663*H663</f>
        <v>0</v>
      </c>
      <c r="Q663" s="240">
        <v>0.0035999999999999999</v>
      </c>
      <c r="R663" s="240">
        <f>Q663*H663</f>
        <v>0.0035999999999999999</v>
      </c>
      <c r="S663" s="240">
        <v>0</v>
      </c>
      <c r="T663" s="241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42" t="s">
        <v>175</v>
      </c>
      <c r="AT663" s="242" t="s">
        <v>320</v>
      </c>
      <c r="AU663" s="242" t="s">
        <v>87</v>
      </c>
      <c r="AY663" s="17" t="s">
        <v>129</v>
      </c>
      <c r="BE663" s="243">
        <f>IF(N663="základní",J663,0)</f>
        <v>0</v>
      </c>
      <c r="BF663" s="243">
        <f>IF(N663="snížená",J663,0)</f>
        <v>0</v>
      </c>
      <c r="BG663" s="243">
        <f>IF(N663="zákl. přenesená",J663,0)</f>
        <v>0</v>
      </c>
      <c r="BH663" s="243">
        <f>IF(N663="sníž. přenesená",J663,0)</f>
        <v>0</v>
      </c>
      <c r="BI663" s="243">
        <f>IF(N663="nulová",J663,0)</f>
        <v>0</v>
      </c>
      <c r="BJ663" s="17" t="s">
        <v>85</v>
      </c>
      <c r="BK663" s="243">
        <f>ROUND(I663*H663,2)</f>
        <v>0</v>
      </c>
      <c r="BL663" s="17" t="s">
        <v>136</v>
      </c>
      <c r="BM663" s="242" t="s">
        <v>698</v>
      </c>
    </row>
    <row r="664" s="2" customFormat="1">
      <c r="A664" s="38"/>
      <c r="B664" s="39"/>
      <c r="C664" s="40"/>
      <c r="D664" s="244" t="s">
        <v>138</v>
      </c>
      <c r="E664" s="40"/>
      <c r="F664" s="245" t="s">
        <v>697</v>
      </c>
      <c r="G664" s="40"/>
      <c r="H664" s="40"/>
      <c r="I664" s="140"/>
      <c r="J664" s="40"/>
      <c r="K664" s="40"/>
      <c r="L664" s="44"/>
      <c r="M664" s="246"/>
      <c r="N664" s="247"/>
      <c r="O664" s="91"/>
      <c r="P664" s="91"/>
      <c r="Q664" s="91"/>
      <c r="R664" s="91"/>
      <c r="S664" s="91"/>
      <c r="T664" s="92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138</v>
      </c>
      <c r="AU664" s="17" t="s">
        <v>87</v>
      </c>
    </row>
    <row r="665" s="13" customFormat="1">
      <c r="A665" s="13"/>
      <c r="B665" s="248"/>
      <c r="C665" s="249"/>
      <c r="D665" s="244" t="s">
        <v>140</v>
      </c>
      <c r="E665" s="250" t="s">
        <v>1</v>
      </c>
      <c r="F665" s="251" t="s">
        <v>639</v>
      </c>
      <c r="G665" s="249"/>
      <c r="H665" s="250" t="s">
        <v>1</v>
      </c>
      <c r="I665" s="252"/>
      <c r="J665" s="249"/>
      <c r="K665" s="249"/>
      <c r="L665" s="253"/>
      <c r="M665" s="254"/>
      <c r="N665" s="255"/>
      <c r="O665" s="255"/>
      <c r="P665" s="255"/>
      <c r="Q665" s="255"/>
      <c r="R665" s="255"/>
      <c r="S665" s="255"/>
      <c r="T665" s="25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7" t="s">
        <v>140</v>
      </c>
      <c r="AU665" s="257" t="s">
        <v>87</v>
      </c>
      <c r="AV665" s="13" t="s">
        <v>85</v>
      </c>
      <c r="AW665" s="13" t="s">
        <v>35</v>
      </c>
      <c r="AX665" s="13" t="s">
        <v>78</v>
      </c>
      <c r="AY665" s="257" t="s">
        <v>129</v>
      </c>
    </row>
    <row r="666" s="14" customFormat="1">
      <c r="A666" s="14"/>
      <c r="B666" s="258"/>
      <c r="C666" s="259"/>
      <c r="D666" s="244" t="s">
        <v>140</v>
      </c>
      <c r="E666" s="260" t="s">
        <v>1</v>
      </c>
      <c r="F666" s="261" t="s">
        <v>699</v>
      </c>
      <c r="G666" s="259"/>
      <c r="H666" s="262">
        <v>1</v>
      </c>
      <c r="I666" s="263"/>
      <c r="J666" s="259"/>
      <c r="K666" s="259"/>
      <c r="L666" s="264"/>
      <c r="M666" s="265"/>
      <c r="N666" s="266"/>
      <c r="O666" s="266"/>
      <c r="P666" s="266"/>
      <c r="Q666" s="266"/>
      <c r="R666" s="266"/>
      <c r="S666" s="266"/>
      <c r="T666" s="26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8" t="s">
        <v>140</v>
      </c>
      <c r="AU666" s="268" t="s">
        <v>87</v>
      </c>
      <c r="AV666" s="14" t="s">
        <v>87</v>
      </c>
      <c r="AW666" s="14" t="s">
        <v>35</v>
      </c>
      <c r="AX666" s="14" t="s">
        <v>78</v>
      </c>
      <c r="AY666" s="268" t="s">
        <v>129</v>
      </c>
    </row>
    <row r="667" s="15" customFormat="1">
      <c r="A667" s="15"/>
      <c r="B667" s="269"/>
      <c r="C667" s="270"/>
      <c r="D667" s="244" t="s">
        <v>140</v>
      </c>
      <c r="E667" s="271" t="s">
        <v>1</v>
      </c>
      <c r="F667" s="272" t="s">
        <v>143</v>
      </c>
      <c r="G667" s="270"/>
      <c r="H667" s="273">
        <v>1</v>
      </c>
      <c r="I667" s="274"/>
      <c r="J667" s="270"/>
      <c r="K667" s="270"/>
      <c r="L667" s="275"/>
      <c r="M667" s="276"/>
      <c r="N667" s="277"/>
      <c r="O667" s="277"/>
      <c r="P667" s="277"/>
      <c r="Q667" s="277"/>
      <c r="R667" s="277"/>
      <c r="S667" s="277"/>
      <c r="T667" s="278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9" t="s">
        <v>140</v>
      </c>
      <c r="AU667" s="279" t="s">
        <v>87</v>
      </c>
      <c r="AV667" s="15" t="s">
        <v>136</v>
      </c>
      <c r="AW667" s="15" t="s">
        <v>35</v>
      </c>
      <c r="AX667" s="15" t="s">
        <v>85</v>
      </c>
      <c r="AY667" s="279" t="s">
        <v>129</v>
      </c>
    </row>
    <row r="668" s="2" customFormat="1" ht="16.5" customHeight="1">
      <c r="A668" s="38"/>
      <c r="B668" s="39"/>
      <c r="C668" s="280" t="s">
        <v>700</v>
      </c>
      <c r="D668" s="280" t="s">
        <v>320</v>
      </c>
      <c r="E668" s="281" t="s">
        <v>701</v>
      </c>
      <c r="F668" s="282" t="s">
        <v>702</v>
      </c>
      <c r="G668" s="283" t="s">
        <v>134</v>
      </c>
      <c r="H668" s="284">
        <v>2</v>
      </c>
      <c r="I668" s="285"/>
      <c r="J668" s="286">
        <f>ROUND(I668*H668,2)</f>
        <v>0</v>
      </c>
      <c r="K668" s="282" t="s">
        <v>135</v>
      </c>
      <c r="L668" s="287"/>
      <c r="M668" s="288" t="s">
        <v>1</v>
      </c>
      <c r="N668" s="289" t="s">
        <v>43</v>
      </c>
      <c r="O668" s="91"/>
      <c r="P668" s="240">
        <f>O668*H668</f>
        <v>0</v>
      </c>
      <c r="Q668" s="240">
        <v>0.0035999999999999999</v>
      </c>
      <c r="R668" s="240">
        <f>Q668*H668</f>
        <v>0.0071999999999999998</v>
      </c>
      <c r="S668" s="240">
        <v>0</v>
      </c>
      <c r="T668" s="241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42" t="s">
        <v>175</v>
      </c>
      <c r="AT668" s="242" t="s">
        <v>320</v>
      </c>
      <c r="AU668" s="242" t="s">
        <v>87</v>
      </c>
      <c r="AY668" s="17" t="s">
        <v>129</v>
      </c>
      <c r="BE668" s="243">
        <f>IF(N668="základní",J668,0)</f>
        <v>0</v>
      </c>
      <c r="BF668" s="243">
        <f>IF(N668="snížená",J668,0)</f>
        <v>0</v>
      </c>
      <c r="BG668" s="243">
        <f>IF(N668="zákl. přenesená",J668,0)</f>
        <v>0</v>
      </c>
      <c r="BH668" s="243">
        <f>IF(N668="sníž. přenesená",J668,0)</f>
        <v>0</v>
      </c>
      <c r="BI668" s="243">
        <f>IF(N668="nulová",J668,0)</f>
        <v>0</v>
      </c>
      <c r="BJ668" s="17" t="s">
        <v>85</v>
      </c>
      <c r="BK668" s="243">
        <f>ROUND(I668*H668,2)</f>
        <v>0</v>
      </c>
      <c r="BL668" s="17" t="s">
        <v>136</v>
      </c>
      <c r="BM668" s="242" t="s">
        <v>703</v>
      </c>
    </row>
    <row r="669" s="2" customFormat="1">
      <c r="A669" s="38"/>
      <c r="B669" s="39"/>
      <c r="C669" s="40"/>
      <c r="D669" s="244" t="s">
        <v>138</v>
      </c>
      <c r="E669" s="40"/>
      <c r="F669" s="245" t="s">
        <v>702</v>
      </c>
      <c r="G669" s="40"/>
      <c r="H669" s="40"/>
      <c r="I669" s="140"/>
      <c r="J669" s="40"/>
      <c r="K669" s="40"/>
      <c r="L669" s="44"/>
      <c r="M669" s="246"/>
      <c r="N669" s="247"/>
      <c r="O669" s="91"/>
      <c r="P669" s="91"/>
      <c r="Q669" s="91"/>
      <c r="R669" s="91"/>
      <c r="S669" s="91"/>
      <c r="T669" s="92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138</v>
      </c>
      <c r="AU669" s="17" t="s">
        <v>87</v>
      </c>
    </row>
    <row r="670" s="13" customFormat="1">
      <c r="A670" s="13"/>
      <c r="B670" s="248"/>
      <c r="C670" s="249"/>
      <c r="D670" s="244" t="s">
        <v>140</v>
      </c>
      <c r="E670" s="250" t="s">
        <v>1</v>
      </c>
      <c r="F670" s="251" t="s">
        <v>639</v>
      </c>
      <c r="G670" s="249"/>
      <c r="H670" s="250" t="s">
        <v>1</v>
      </c>
      <c r="I670" s="252"/>
      <c r="J670" s="249"/>
      <c r="K670" s="249"/>
      <c r="L670" s="253"/>
      <c r="M670" s="254"/>
      <c r="N670" s="255"/>
      <c r="O670" s="255"/>
      <c r="P670" s="255"/>
      <c r="Q670" s="255"/>
      <c r="R670" s="255"/>
      <c r="S670" s="255"/>
      <c r="T670" s="25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7" t="s">
        <v>140</v>
      </c>
      <c r="AU670" s="257" t="s">
        <v>87</v>
      </c>
      <c r="AV670" s="13" t="s">
        <v>85</v>
      </c>
      <c r="AW670" s="13" t="s">
        <v>35</v>
      </c>
      <c r="AX670" s="13" t="s">
        <v>78</v>
      </c>
      <c r="AY670" s="257" t="s">
        <v>129</v>
      </c>
    </row>
    <row r="671" s="14" customFormat="1">
      <c r="A671" s="14"/>
      <c r="B671" s="258"/>
      <c r="C671" s="259"/>
      <c r="D671" s="244" t="s">
        <v>140</v>
      </c>
      <c r="E671" s="260" t="s">
        <v>1</v>
      </c>
      <c r="F671" s="261" t="s">
        <v>704</v>
      </c>
      <c r="G671" s="259"/>
      <c r="H671" s="262">
        <v>2</v>
      </c>
      <c r="I671" s="263"/>
      <c r="J671" s="259"/>
      <c r="K671" s="259"/>
      <c r="L671" s="264"/>
      <c r="M671" s="265"/>
      <c r="N671" s="266"/>
      <c r="O671" s="266"/>
      <c r="P671" s="266"/>
      <c r="Q671" s="266"/>
      <c r="R671" s="266"/>
      <c r="S671" s="266"/>
      <c r="T671" s="267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8" t="s">
        <v>140</v>
      </c>
      <c r="AU671" s="268" t="s">
        <v>87</v>
      </c>
      <c r="AV671" s="14" t="s">
        <v>87</v>
      </c>
      <c r="AW671" s="14" t="s">
        <v>35</v>
      </c>
      <c r="AX671" s="14" t="s">
        <v>78</v>
      </c>
      <c r="AY671" s="268" t="s">
        <v>129</v>
      </c>
    </row>
    <row r="672" s="15" customFormat="1">
      <c r="A672" s="15"/>
      <c r="B672" s="269"/>
      <c r="C672" s="270"/>
      <c r="D672" s="244" t="s">
        <v>140</v>
      </c>
      <c r="E672" s="271" t="s">
        <v>1</v>
      </c>
      <c r="F672" s="272" t="s">
        <v>143</v>
      </c>
      <c r="G672" s="270"/>
      <c r="H672" s="273">
        <v>2</v>
      </c>
      <c r="I672" s="274"/>
      <c r="J672" s="270"/>
      <c r="K672" s="270"/>
      <c r="L672" s="275"/>
      <c r="M672" s="276"/>
      <c r="N672" s="277"/>
      <c r="O672" s="277"/>
      <c r="P672" s="277"/>
      <c r="Q672" s="277"/>
      <c r="R672" s="277"/>
      <c r="S672" s="277"/>
      <c r="T672" s="278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79" t="s">
        <v>140</v>
      </c>
      <c r="AU672" s="279" t="s">
        <v>87</v>
      </c>
      <c r="AV672" s="15" t="s">
        <v>136</v>
      </c>
      <c r="AW672" s="15" t="s">
        <v>35</v>
      </c>
      <c r="AX672" s="15" t="s">
        <v>85</v>
      </c>
      <c r="AY672" s="279" t="s">
        <v>129</v>
      </c>
    </row>
    <row r="673" s="2" customFormat="1" ht="16.5" customHeight="1">
      <c r="A673" s="38"/>
      <c r="B673" s="39"/>
      <c r="C673" s="231" t="s">
        <v>705</v>
      </c>
      <c r="D673" s="231" t="s">
        <v>131</v>
      </c>
      <c r="E673" s="232" t="s">
        <v>706</v>
      </c>
      <c r="F673" s="233" t="s">
        <v>707</v>
      </c>
      <c r="G673" s="234" t="s">
        <v>134</v>
      </c>
      <c r="H673" s="235">
        <v>9</v>
      </c>
      <c r="I673" s="236"/>
      <c r="J673" s="237">
        <f>ROUND(I673*H673,2)</f>
        <v>0</v>
      </c>
      <c r="K673" s="233" t="s">
        <v>135</v>
      </c>
      <c r="L673" s="44"/>
      <c r="M673" s="238" t="s">
        <v>1</v>
      </c>
      <c r="N673" s="239" t="s">
        <v>43</v>
      </c>
      <c r="O673" s="91"/>
      <c r="P673" s="240">
        <f>O673*H673</f>
        <v>0</v>
      </c>
      <c r="Q673" s="240">
        <v>0.10940999999999999</v>
      </c>
      <c r="R673" s="240">
        <f>Q673*H673</f>
        <v>0.98468999999999995</v>
      </c>
      <c r="S673" s="240">
        <v>0</v>
      </c>
      <c r="T673" s="241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42" t="s">
        <v>136</v>
      </c>
      <c r="AT673" s="242" t="s">
        <v>131</v>
      </c>
      <c r="AU673" s="242" t="s">
        <v>87</v>
      </c>
      <c r="AY673" s="17" t="s">
        <v>129</v>
      </c>
      <c r="BE673" s="243">
        <f>IF(N673="základní",J673,0)</f>
        <v>0</v>
      </c>
      <c r="BF673" s="243">
        <f>IF(N673="snížená",J673,0)</f>
        <v>0</v>
      </c>
      <c r="BG673" s="243">
        <f>IF(N673="zákl. přenesená",J673,0)</f>
        <v>0</v>
      </c>
      <c r="BH673" s="243">
        <f>IF(N673="sníž. přenesená",J673,0)</f>
        <v>0</v>
      </c>
      <c r="BI673" s="243">
        <f>IF(N673="nulová",J673,0)</f>
        <v>0</v>
      </c>
      <c r="BJ673" s="17" t="s">
        <v>85</v>
      </c>
      <c r="BK673" s="243">
        <f>ROUND(I673*H673,2)</f>
        <v>0</v>
      </c>
      <c r="BL673" s="17" t="s">
        <v>136</v>
      </c>
      <c r="BM673" s="242" t="s">
        <v>708</v>
      </c>
    </row>
    <row r="674" s="2" customFormat="1">
      <c r="A674" s="38"/>
      <c r="B674" s="39"/>
      <c r="C674" s="40"/>
      <c r="D674" s="244" t="s">
        <v>138</v>
      </c>
      <c r="E674" s="40"/>
      <c r="F674" s="245" t="s">
        <v>709</v>
      </c>
      <c r="G674" s="40"/>
      <c r="H674" s="40"/>
      <c r="I674" s="140"/>
      <c r="J674" s="40"/>
      <c r="K674" s="40"/>
      <c r="L674" s="44"/>
      <c r="M674" s="246"/>
      <c r="N674" s="247"/>
      <c r="O674" s="91"/>
      <c r="P674" s="91"/>
      <c r="Q674" s="91"/>
      <c r="R674" s="91"/>
      <c r="S674" s="91"/>
      <c r="T674" s="92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138</v>
      </c>
      <c r="AU674" s="17" t="s">
        <v>87</v>
      </c>
    </row>
    <row r="675" s="13" customFormat="1">
      <c r="A675" s="13"/>
      <c r="B675" s="248"/>
      <c r="C675" s="249"/>
      <c r="D675" s="244" t="s">
        <v>140</v>
      </c>
      <c r="E675" s="250" t="s">
        <v>1</v>
      </c>
      <c r="F675" s="251" t="s">
        <v>639</v>
      </c>
      <c r="G675" s="249"/>
      <c r="H675" s="250" t="s">
        <v>1</v>
      </c>
      <c r="I675" s="252"/>
      <c r="J675" s="249"/>
      <c r="K675" s="249"/>
      <c r="L675" s="253"/>
      <c r="M675" s="254"/>
      <c r="N675" s="255"/>
      <c r="O675" s="255"/>
      <c r="P675" s="255"/>
      <c r="Q675" s="255"/>
      <c r="R675" s="255"/>
      <c r="S675" s="255"/>
      <c r="T675" s="25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7" t="s">
        <v>140</v>
      </c>
      <c r="AU675" s="257" t="s">
        <v>87</v>
      </c>
      <c r="AV675" s="13" t="s">
        <v>85</v>
      </c>
      <c r="AW675" s="13" t="s">
        <v>35</v>
      </c>
      <c r="AX675" s="13" t="s">
        <v>78</v>
      </c>
      <c r="AY675" s="257" t="s">
        <v>129</v>
      </c>
    </row>
    <row r="676" s="14" customFormat="1">
      <c r="A676" s="14"/>
      <c r="B676" s="258"/>
      <c r="C676" s="259"/>
      <c r="D676" s="244" t="s">
        <v>140</v>
      </c>
      <c r="E676" s="260" t="s">
        <v>1</v>
      </c>
      <c r="F676" s="261" t="s">
        <v>181</v>
      </c>
      <c r="G676" s="259"/>
      <c r="H676" s="262">
        <v>9</v>
      </c>
      <c r="I676" s="263"/>
      <c r="J676" s="259"/>
      <c r="K676" s="259"/>
      <c r="L676" s="264"/>
      <c r="M676" s="265"/>
      <c r="N676" s="266"/>
      <c r="O676" s="266"/>
      <c r="P676" s="266"/>
      <c r="Q676" s="266"/>
      <c r="R676" s="266"/>
      <c r="S676" s="266"/>
      <c r="T676" s="26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8" t="s">
        <v>140</v>
      </c>
      <c r="AU676" s="268" t="s">
        <v>87</v>
      </c>
      <c r="AV676" s="14" t="s">
        <v>87</v>
      </c>
      <c r="AW676" s="14" t="s">
        <v>35</v>
      </c>
      <c r="AX676" s="14" t="s">
        <v>78</v>
      </c>
      <c r="AY676" s="268" t="s">
        <v>129</v>
      </c>
    </row>
    <row r="677" s="15" customFormat="1">
      <c r="A677" s="15"/>
      <c r="B677" s="269"/>
      <c r="C677" s="270"/>
      <c r="D677" s="244" t="s">
        <v>140</v>
      </c>
      <c r="E677" s="271" t="s">
        <v>1</v>
      </c>
      <c r="F677" s="272" t="s">
        <v>143</v>
      </c>
      <c r="G677" s="270"/>
      <c r="H677" s="273">
        <v>9</v>
      </c>
      <c r="I677" s="274"/>
      <c r="J677" s="270"/>
      <c r="K677" s="270"/>
      <c r="L677" s="275"/>
      <c r="M677" s="276"/>
      <c r="N677" s="277"/>
      <c r="O677" s="277"/>
      <c r="P677" s="277"/>
      <c r="Q677" s="277"/>
      <c r="R677" s="277"/>
      <c r="S677" s="277"/>
      <c r="T677" s="278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79" t="s">
        <v>140</v>
      </c>
      <c r="AU677" s="279" t="s">
        <v>87</v>
      </c>
      <c r="AV677" s="15" t="s">
        <v>136</v>
      </c>
      <c r="AW677" s="15" t="s">
        <v>35</v>
      </c>
      <c r="AX677" s="15" t="s">
        <v>85</v>
      </c>
      <c r="AY677" s="279" t="s">
        <v>129</v>
      </c>
    </row>
    <row r="678" s="2" customFormat="1" ht="16.5" customHeight="1">
      <c r="A678" s="38"/>
      <c r="B678" s="39"/>
      <c r="C678" s="280" t="s">
        <v>710</v>
      </c>
      <c r="D678" s="280" t="s">
        <v>320</v>
      </c>
      <c r="E678" s="281" t="s">
        <v>711</v>
      </c>
      <c r="F678" s="282" t="s">
        <v>712</v>
      </c>
      <c r="G678" s="283" t="s">
        <v>134</v>
      </c>
      <c r="H678" s="284">
        <v>9</v>
      </c>
      <c r="I678" s="285"/>
      <c r="J678" s="286">
        <f>ROUND(I678*H678,2)</f>
        <v>0</v>
      </c>
      <c r="K678" s="282" t="s">
        <v>135</v>
      </c>
      <c r="L678" s="287"/>
      <c r="M678" s="288" t="s">
        <v>1</v>
      </c>
      <c r="N678" s="289" t="s">
        <v>43</v>
      </c>
      <c r="O678" s="91"/>
      <c r="P678" s="240">
        <f>O678*H678</f>
        <v>0</v>
      </c>
      <c r="Q678" s="240">
        <v>0.0061000000000000004</v>
      </c>
      <c r="R678" s="240">
        <f>Q678*H678</f>
        <v>0.054900000000000004</v>
      </c>
      <c r="S678" s="240">
        <v>0</v>
      </c>
      <c r="T678" s="241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42" t="s">
        <v>175</v>
      </c>
      <c r="AT678" s="242" t="s">
        <v>320</v>
      </c>
      <c r="AU678" s="242" t="s">
        <v>87</v>
      </c>
      <c r="AY678" s="17" t="s">
        <v>129</v>
      </c>
      <c r="BE678" s="243">
        <f>IF(N678="základní",J678,0)</f>
        <v>0</v>
      </c>
      <c r="BF678" s="243">
        <f>IF(N678="snížená",J678,0)</f>
        <v>0</v>
      </c>
      <c r="BG678" s="243">
        <f>IF(N678="zákl. přenesená",J678,0)</f>
        <v>0</v>
      </c>
      <c r="BH678" s="243">
        <f>IF(N678="sníž. přenesená",J678,0)</f>
        <v>0</v>
      </c>
      <c r="BI678" s="243">
        <f>IF(N678="nulová",J678,0)</f>
        <v>0</v>
      </c>
      <c r="BJ678" s="17" t="s">
        <v>85</v>
      </c>
      <c r="BK678" s="243">
        <f>ROUND(I678*H678,2)</f>
        <v>0</v>
      </c>
      <c r="BL678" s="17" t="s">
        <v>136</v>
      </c>
      <c r="BM678" s="242" t="s">
        <v>713</v>
      </c>
    </row>
    <row r="679" s="2" customFormat="1">
      <c r="A679" s="38"/>
      <c r="B679" s="39"/>
      <c r="C679" s="40"/>
      <c r="D679" s="244" t="s">
        <v>138</v>
      </c>
      <c r="E679" s="40"/>
      <c r="F679" s="245" t="s">
        <v>712</v>
      </c>
      <c r="G679" s="40"/>
      <c r="H679" s="40"/>
      <c r="I679" s="140"/>
      <c r="J679" s="40"/>
      <c r="K679" s="40"/>
      <c r="L679" s="44"/>
      <c r="M679" s="246"/>
      <c r="N679" s="247"/>
      <c r="O679" s="91"/>
      <c r="P679" s="91"/>
      <c r="Q679" s="91"/>
      <c r="R679" s="91"/>
      <c r="S679" s="91"/>
      <c r="T679" s="92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138</v>
      </c>
      <c r="AU679" s="17" t="s">
        <v>87</v>
      </c>
    </row>
    <row r="680" s="13" customFormat="1">
      <c r="A680" s="13"/>
      <c r="B680" s="248"/>
      <c r="C680" s="249"/>
      <c r="D680" s="244" t="s">
        <v>140</v>
      </c>
      <c r="E680" s="250" t="s">
        <v>1</v>
      </c>
      <c r="F680" s="251" t="s">
        <v>639</v>
      </c>
      <c r="G680" s="249"/>
      <c r="H680" s="250" t="s">
        <v>1</v>
      </c>
      <c r="I680" s="252"/>
      <c r="J680" s="249"/>
      <c r="K680" s="249"/>
      <c r="L680" s="253"/>
      <c r="M680" s="254"/>
      <c r="N680" s="255"/>
      <c r="O680" s="255"/>
      <c r="P680" s="255"/>
      <c r="Q680" s="255"/>
      <c r="R680" s="255"/>
      <c r="S680" s="255"/>
      <c r="T680" s="25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7" t="s">
        <v>140</v>
      </c>
      <c r="AU680" s="257" t="s">
        <v>87</v>
      </c>
      <c r="AV680" s="13" t="s">
        <v>85</v>
      </c>
      <c r="AW680" s="13" t="s">
        <v>35</v>
      </c>
      <c r="AX680" s="13" t="s">
        <v>78</v>
      </c>
      <c r="AY680" s="257" t="s">
        <v>129</v>
      </c>
    </row>
    <row r="681" s="14" customFormat="1">
      <c r="A681" s="14"/>
      <c r="B681" s="258"/>
      <c r="C681" s="259"/>
      <c r="D681" s="244" t="s">
        <v>140</v>
      </c>
      <c r="E681" s="260" t="s">
        <v>1</v>
      </c>
      <c r="F681" s="261" t="s">
        <v>181</v>
      </c>
      <c r="G681" s="259"/>
      <c r="H681" s="262">
        <v>9</v>
      </c>
      <c r="I681" s="263"/>
      <c r="J681" s="259"/>
      <c r="K681" s="259"/>
      <c r="L681" s="264"/>
      <c r="M681" s="265"/>
      <c r="N681" s="266"/>
      <c r="O681" s="266"/>
      <c r="P681" s="266"/>
      <c r="Q681" s="266"/>
      <c r="R681" s="266"/>
      <c r="S681" s="266"/>
      <c r="T681" s="26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8" t="s">
        <v>140</v>
      </c>
      <c r="AU681" s="268" t="s">
        <v>87</v>
      </c>
      <c r="AV681" s="14" t="s">
        <v>87</v>
      </c>
      <c r="AW681" s="14" t="s">
        <v>35</v>
      </c>
      <c r="AX681" s="14" t="s">
        <v>78</v>
      </c>
      <c r="AY681" s="268" t="s">
        <v>129</v>
      </c>
    </row>
    <row r="682" s="15" customFormat="1">
      <c r="A682" s="15"/>
      <c r="B682" s="269"/>
      <c r="C682" s="270"/>
      <c r="D682" s="244" t="s">
        <v>140</v>
      </c>
      <c r="E682" s="271" t="s">
        <v>1</v>
      </c>
      <c r="F682" s="272" t="s">
        <v>143</v>
      </c>
      <c r="G682" s="270"/>
      <c r="H682" s="273">
        <v>9</v>
      </c>
      <c r="I682" s="274"/>
      <c r="J682" s="270"/>
      <c r="K682" s="270"/>
      <c r="L682" s="275"/>
      <c r="M682" s="276"/>
      <c r="N682" s="277"/>
      <c r="O682" s="277"/>
      <c r="P682" s="277"/>
      <c r="Q682" s="277"/>
      <c r="R682" s="277"/>
      <c r="S682" s="277"/>
      <c r="T682" s="278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9" t="s">
        <v>140</v>
      </c>
      <c r="AU682" s="279" t="s">
        <v>87</v>
      </c>
      <c r="AV682" s="15" t="s">
        <v>136</v>
      </c>
      <c r="AW682" s="15" t="s">
        <v>35</v>
      </c>
      <c r="AX682" s="15" t="s">
        <v>85</v>
      </c>
      <c r="AY682" s="279" t="s">
        <v>129</v>
      </c>
    </row>
    <row r="683" s="2" customFormat="1" ht="16.5" customHeight="1">
      <c r="A683" s="38"/>
      <c r="B683" s="39"/>
      <c r="C683" s="231" t="s">
        <v>714</v>
      </c>
      <c r="D683" s="231" t="s">
        <v>131</v>
      </c>
      <c r="E683" s="232" t="s">
        <v>715</v>
      </c>
      <c r="F683" s="233" t="s">
        <v>716</v>
      </c>
      <c r="G683" s="234" t="s">
        <v>196</v>
      </c>
      <c r="H683" s="235">
        <v>168.90000000000001</v>
      </c>
      <c r="I683" s="236"/>
      <c r="J683" s="237">
        <f>ROUND(I683*H683,2)</f>
        <v>0</v>
      </c>
      <c r="K683" s="233" t="s">
        <v>135</v>
      </c>
      <c r="L683" s="44"/>
      <c r="M683" s="238" t="s">
        <v>1</v>
      </c>
      <c r="N683" s="239" t="s">
        <v>43</v>
      </c>
      <c r="O683" s="91"/>
      <c r="P683" s="240">
        <f>O683*H683</f>
        <v>0</v>
      </c>
      <c r="Q683" s="240">
        <v>0.00020000000000000001</v>
      </c>
      <c r="R683" s="240">
        <f>Q683*H683</f>
        <v>0.033780000000000004</v>
      </c>
      <c r="S683" s="240">
        <v>0</v>
      </c>
      <c r="T683" s="241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42" t="s">
        <v>136</v>
      </c>
      <c r="AT683" s="242" t="s">
        <v>131</v>
      </c>
      <c r="AU683" s="242" t="s">
        <v>87</v>
      </c>
      <c r="AY683" s="17" t="s">
        <v>129</v>
      </c>
      <c r="BE683" s="243">
        <f>IF(N683="základní",J683,0)</f>
        <v>0</v>
      </c>
      <c r="BF683" s="243">
        <f>IF(N683="snížená",J683,0)</f>
        <v>0</v>
      </c>
      <c r="BG683" s="243">
        <f>IF(N683="zákl. přenesená",J683,0)</f>
        <v>0</v>
      </c>
      <c r="BH683" s="243">
        <f>IF(N683="sníž. přenesená",J683,0)</f>
        <v>0</v>
      </c>
      <c r="BI683" s="243">
        <f>IF(N683="nulová",J683,0)</f>
        <v>0</v>
      </c>
      <c r="BJ683" s="17" t="s">
        <v>85</v>
      </c>
      <c r="BK683" s="243">
        <f>ROUND(I683*H683,2)</f>
        <v>0</v>
      </c>
      <c r="BL683" s="17" t="s">
        <v>136</v>
      </c>
      <c r="BM683" s="242" t="s">
        <v>717</v>
      </c>
    </row>
    <row r="684" s="2" customFormat="1">
      <c r="A684" s="38"/>
      <c r="B684" s="39"/>
      <c r="C684" s="40"/>
      <c r="D684" s="244" t="s">
        <v>138</v>
      </c>
      <c r="E684" s="40"/>
      <c r="F684" s="245" t="s">
        <v>718</v>
      </c>
      <c r="G684" s="40"/>
      <c r="H684" s="40"/>
      <c r="I684" s="140"/>
      <c r="J684" s="40"/>
      <c r="K684" s="40"/>
      <c r="L684" s="44"/>
      <c r="M684" s="246"/>
      <c r="N684" s="247"/>
      <c r="O684" s="91"/>
      <c r="P684" s="91"/>
      <c r="Q684" s="91"/>
      <c r="R684" s="91"/>
      <c r="S684" s="91"/>
      <c r="T684" s="92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138</v>
      </c>
      <c r="AU684" s="17" t="s">
        <v>87</v>
      </c>
    </row>
    <row r="685" s="13" customFormat="1">
      <c r="A685" s="13"/>
      <c r="B685" s="248"/>
      <c r="C685" s="249"/>
      <c r="D685" s="244" t="s">
        <v>140</v>
      </c>
      <c r="E685" s="250" t="s">
        <v>1</v>
      </c>
      <c r="F685" s="251" t="s">
        <v>639</v>
      </c>
      <c r="G685" s="249"/>
      <c r="H685" s="250" t="s">
        <v>1</v>
      </c>
      <c r="I685" s="252"/>
      <c r="J685" s="249"/>
      <c r="K685" s="249"/>
      <c r="L685" s="253"/>
      <c r="M685" s="254"/>
      <c r="N685" s="255"/>
      <c r="O685" s="255"/>
      <c r="P685" s="255"/>
      <c r="Q685" s="255"/>
      <c r="R685" s="255"/>
      <c r="S685" s="255"/>
      <c r="T685" s="25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7" t="s">
        <v>140</v>
      </c>
      <c r="AU685" s="257" t="s">
        <v>87</v>
      </c>
      <c r="AV685" s="13" t="s">
        <v>85</v>
      </c>
      <c r="AW685" s="13" t="s">
        <v>35</v>
      </c>
      <c r="AX685" s="13" t="s">
        <v>78</v>
      </c>
      <c r="AY685" s="257" t="s">
        <v>129</v>
      </c>
    </row>
    <row r="686" s="14" customFormat="1">
      <c r="A686" s="14"/>
      <c r="B686" s="258"/>
      <c r="C686" s="259"/>
      <c r="D686" s="244" t="s">
        <v>140</v>
      </c>
      <c r="E686" s="260" t="s">
        <v>1</v>
      </c>
      <c r="F686" s="261" t="s">
        <v>719</v>
      </c>
      <c r="G686" s="259"/>
      <c r="H686" s="262">
        <v>55</v>
      </c>
      <c r="I686" s="263"/>
      <c r="J686" s="259"/>
      <c r="K686" s="259"/>
      <c r="L686" s="264"/>
      <c r="M686" s="265"/>
      <c r="N686" s="266"/>
      <c r="O686" s="266"/>
      <c r="P686" s="266"/>
      <c r="Q686" s="266"/>
      <c r="R686" s="266"/>
      <c r="S686" s="266"/>
      <c r="T686" s="26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8" t="s">
        <v>140</v>
      </c>
      <c r="AU686" s="268" t="s">
        <v>87</v>
      </c>
      <c r="AV686" s="14" t="s">
        <v>87</v>
      </c>
      <c r="AW686" s="14" t="s">
        <v>35</v>
      </c>
      <c r="AX686" s="14" t="s">
        <v>78</v>
      </c>
      <c r="AY686" s="268" t="s">
        <v>129</v>
      </c>
    </row>
    <row r="687" s="14" customFormat="1">
      <c r="A687" s="14"/>
      <c r="B687" s="258"/>
      <c r="C687" s="259"/>
      <c r="D687" s="244" t="s">
        <v>140</v>
      </c>
      <c r="E687" s="260" t="s">
        <v>1</v>
      </c>
      <c r="F687" s="261" t="s">
        <v>720</v>
      </c>
      <c r="G687" s="259"/>
      <c r="H687" s="262">
        <v>33.299999999999997</v>
      </c>
      <c r="I687" s="263"/>
      <c r="J687" s="259"/>
      <c r="K687" s="259"/>
      <c r="L687" s="264"/>
      <c r="M687" s="265"/>
      <c r="N687" s="266"/>
      <c r="O687" s="266"/>
      <c r="P687" s="266"/>
      <c r="Q687" s="266"/>
      <c r="R687" s="266"/>
      <c r="S687" s="266"/>
      <c r="T687" s="267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8" t="s">
        <v>140</v>
      </c>
      <c r="AU687" s="268" t="s">
        <v>87</v>
      </c>
      <c r="AV687" s="14" t="s">
        <v>87</v>
      </c>
      <c r="AW687" s="14" t="s">
        <v>35</v>
      </c>
      <c r="AX687" s="14" t="s">
        <v>78</v>
      </c>
      <c r="AY687" s="268" t="s">
        <v>129</v>
      </c>
    </row>
    <row r="688" s="14" customFormat="1">
      <c r="A688" s="14"/>
      <c r="B688" s="258"/>
      <c r="C688" s="259"/>
      <c r="D688" s="244" t="s">
        <v>140</v>
      </c>
      <c r="E688" s="260" t="s">
        <v>1</v>
      </c>
      <c r="F688" s="261" t="s">
        <v>721</v>
      </c>
      <c r="G688" s="259"/>
      <c r="H688" s="262">
        <v>75.599999999999994</v>
      </c>
      <c r="I688" s="263"/>
      <c r="J688" s="259"/>
      <c r="K688" s="259"/>
      <c r="L688" s="264"/>
      <c r="M688" s="265"/>
      <c r="N688" s="266"/>
      <c r="O688" s="266"/>
      <c r="P688" s="266"/>
      <c r="Q688" s="266"/>
      <c r="R688" s="266"/>
      <c r="S688" s="266"/>
      <c r="T688" s="267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8" t="s">
        <v>140</v>
      </c>
      <c r="AU688" s="268" t="s">
        <v>87</v>
      </c>
      <c r="AV688" s="14" t="s">
        <v>87</v>
      </c>
      <c r="AW688" s="14" t="s">
        <v>35</v>
      </c>
      <c r="AX688" s="14" t="s">
        <v>78</v>
      </c>
      <c r="AY688" s="268" t="s">
        <v>129</v>
      </c>
    </row>
    <row r="689" s="14" customFormat="1">
      <c r="A689" s="14"/>
      <c r="B689" s="258"/>
      <c r="C689" s="259"/>
      <c r="D689" s="244" t="s">
        <v>140</v>
      </c>
      <c r="E689" s="260" t="s">
        <v>1</v>
      </c>
      <c r="F689" s="261" t="s">
        <v>722</v>
      </c>
      <c r="G689" s="259"/>
      <c r="H689" s="262">
        <v>5</v>
      </c>
      <c r="I689" s="263"/>
      <c r="J689" s="259"/>
      <c r="K689" s="259"/>
      <c r="L689" s="264"/>
      <c r="M689" s="265"/>
      <c r="N689" s="266"/>
      <c r="O689" s="266"/>
      <c r="P689" s="266"/>
      <c r="Q689" s="266"/>
      <c r="R689" s="266"/>
      <c r="S689" s="266"/>
      <c r="T689" s="267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8" t="s">
        <v>140</v>
      </c>
      <c r="AU689" s="268" t="s">
        <v>87</v>
      </c>
      <c r="AV689" s="14" t="s">
        <v>87</v>
      </c>
      <c r="AW689" s="14" t="s">
        <v>35</v>
      </c>
      <c r="AX689" s="14" t="s">
        <v>78</v>
      </c>
      <c r="AY689" s="268" t="s">
        <v>129</v>
      </c>
    </row>
    <row r="690" s="15" customFormat="1">
      <c r="A690" s="15"/>
      <c r="B690" s="269"/>
      <c r="C690" s="270"/>
      <c r="D690" s="244" t="s">
        <v>140</v>
      </c>
      <c r="E690" s="271" t="s">
        <v>1</v>
      </c>
      <c r="F690" s="272" t="s">
        <v>143</v>
      </c>
      <c r="G690" s="270"/>
      <c r="H690" s="273">
        <v>168.89999999999998</v>
      </c>
      <c r="I690" s="274"/>
      <c r="J690" s="270"/>
      <c r="K690" s="270"/>
      <c r="L690" s="275"/>
      <c r="M690" s="276"/>
      <c r="N690" s="277"/>
      <c r="O690" s="277"/>
      <c r="P690" s="277"/>
      <c r="Q690" s="277"/>
      <c r="R690" s="277"/>
      <c r="S690" s="277"/>
      <c r="T690" s="278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9" t="s">
        <v>140</v>
      </c>
      <c r="AU690" s="279" t="s">
        <v>87</v>
      </c>
      <c r="AV690" s="15" t="s">
        <v>136</v>
      </c>
      <c r="AW690" s="15" t="s">
        <v>35</v>
      </c>
      <c r="AX690" s="15" t="s">
        <v>85</v>
      </c>
      <c r="AY690" s="279" t="s">
        <v>129</v>
      </c>
    </row>
    <row r="691" s="2" customFormat="1" ht="16.5" customHeight="1">
      <c r="A691" s="38"/>
      <c r="B691" s="39"/>
      <c r="C691" s="231" t="s">
        <v>723</v>
      </c>
      <c r="D691" s="231" t="s">
        <v>131</v>
      </c>
      <c r="E691" s="232" t="s">
        <v>724</v>
      </c>
      <c r="F691" s="233" t="s">
        <v>725</v>
      </c>
      <c r="G691" s="234" t="s">
        <v>196</v>
      </c>
      <c r="H691" s="235">
        <v>54.899999999999999</v>
      </c>
      <c r="I691" s="236"/>
      <c r="J691" s="237">
        <f>ROUND(I691*H691,2)</f>
        <v>0</v>
      </c>
      <c r="K691" s="233" t="s">
        <v>135</v>
      </c>
      <c r="L691" s="44"/>
      <c r="M691" s="238" t="s">
        <v>1</v>
      </c>
      <c r="N691" s="239" t="s">
        <v>43</v>
      </c>
      <c r="O691" s="91"/>
      <c r="P691" s="240">
        <f>O691*H691</f>
        <v>0</v>
      </c>
      <c r="Q691" s="240">
        <v>0.00020000000000000001</v>
      </c>
      <c r="R691" s="240">
        <f>Q691*H691</f>
        <v>0.01098</v>
      </c>
      <c r="S691" s="240">
        <v>0</v>
      </c>
      <c r="T691" s="241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42" t="s">
        <v>136</v>
      </c>
      <c r="AT691" s="242" t="s">
        <v>131</v>
      </c>
      <c r="AU691" s="242" t="s">
        <v>87</v>
      </c>
      <c r="AY691" s="17" t="s">
        <v>129</v>
      </c>
      <c r="BE691" s="243">
        <f>IF(N691="základní",J691,0)</f>
        <v>0</v>
      </c>
      <c r="BF691" s="243">
        <f>IF(N691="snížená",J691,0)</f>
        <v>0</v>
      </c>
      <c r="BG691" s="243">
        <f>IF(N691="zákl. přenesená",J691,0)</f>
        <v>0</v>
      </c>
      <c r="BH691" s="243">
        <f>IF(N691="sníž. přenesená",J691,0)</f>
        <v>0</v>
      </c>
      <c r="BI691" s="243">
        <f>IF(N691="nulová",J691,0)</f>
        <v>0</v>
      </c>
      <c r="BJ691" s="17" t="s">
        <v>85</v>
      </c>
      <c r="BK691" s="243">
        <f>ROUND(I691*H691,2)</f>
        <v>0</v>
      </c>
      <c r="BL691" s="17" t="s">
        <v>136</v>
      </c>
      <c r="BM691" s="242" t="s">
        <v>726</v>
      </c>
    </row>
    <row r="692" s="2" customFormat="1">
      <c r="A692" s="38"/>
      <c r="B692" s="39"/>
      <c r="C692" s="40"/>
      <c r="D692" s="244" t="s">
        <v>138</v>
      </c>
      <c r="E692" s="40"/>
      <c r="F692" s="245" t="s">
        <v>727</v>
      </c>
      <c r="G692" s="40"/>
      <c r="H692" s="40"/>
      <c r="I692" s="140"/>
      <c r="J692" s="40"/>
      <c r="K692" s="40"/>
      <c r="L692" s="44"/>
      <c r="M692" s="246"/>
      <c r="N692" s="247"/>
      <c r="O692" s="91"/>
      <c r="P692" s="91"/>
      <c r="Q692" s="91"/>
      <c r="R692" s="91"/>
      <c r="S692" s="91"/>
      <c r="T692" s="92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138</v>
      </c>
      <c r="AU692" s="17" t="s">
        <v>87</v>
      </c>
    </row>
    <row r="693" s="13" customFormat="1">
      <c r="A693" s="13"/>
      <c r="B693" s="248"/>
      <c r="C693" s="249"/>
      <c r="D693" s="244" t="s">
        <v>140</v>
      </c>
      <c r="E693" s="250" t="s">
        <v>1</v>
      </c>
      <c r="F693" s="251" t="s">
        <v>639</v>
      </c>
      <c r="G693" s="249"/>
      <c r="H693" s="250" t="s">
        <v>1</v>
      </c>
      <c r="I693" s="252"/>
      <c r="J693" s="249"/>
      <c r="K693" s="249"/>
      <c r="L693" s="253"/>
      <c r="M693" s="254"/>
      <c r="N693" s="255"/>
      <c r="O693" s="255"/>
      <c r="P693" s="255"/>
      <c r="Q693" s="255"/>
      <c r="R693" s="255"/>
      <c r="S693" s="255"/>
      <c r="T693" s="25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7" t="s">
        <v>140</v>
      </c>
      <c r="AU693" s="257" t="s">
        <v>87</v>
      </c>
      <c r="AV693" s="13" t="s">
        <v>85</v>
      </c>
      <c r="AW693" s="13" t="s">
        <v>35</v>
      </c>
      <c r="AX693" s="13" t="s">
        <v>78</v>
      </c>
      <c r="AY693" s="257" t="s">
        <v>129</v>
      </c>
    </row>
    <row r="694" s="14" customFormat="1">
      <c r="A694" s="14"/>
      <c r="B694" s="258"/>
      <c r="C694" s="259"/>
      <c r="D694" s="244" t="s">
        <v>140</v>
      </c>
      <c r="E694" s="260" t="s">
        <v>1</v>
      </c>
      <c r="F694" s="261" t="s">
        <v>728</v>
      </c>
      <c r="G694" s="259"/>
      <c r="H694" s="262">
        <v>54.899999999999999</v>
      </c>
      <c r="I694" s="263"/>
      <c r="J694" s="259"/>
      <c r="K694" s="259"/>
      <c r="L694" s="264"/>
      <c r="M694" s="265"/>
      <c r="N694" s="266"/>
      <c r="O694" s="266"/>
      <c r="P694" s="266"/>
      <c r="Q694" s="266"/>
      <c r="R694" s="266"/>
      <c r="S694" s="266"/>
      <c r="T694" s="267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8" t="s">
        <v>140</v>
      </c>
      <c r="AU694" s="268" t="s">
        <v>87</v>
      </c>
      <c r="AV694" s="14" t="s">
        <v>87</v>
      </c>
      <c r="AW694" s="14" t="s">
        <v>35</v>
      </c>
      <c r="AX694" s="14" t="s">
        <v>78</v>
      </c>
      <c r="AY694" s="268" t="s">
        <v>129</v>
      </c>
    </row>
    <row r="695" s="15" customFormat="1">
      <c r="A695" s="15"/>
      <c r="B695" s="269"/>
      <c r="C695" s="270"/>
      <c r="D695" s="244" t="s">
        <v>140</v>
      </c>
      <c r="E695" s="271" t="s">
        <v>1</v>
      </c>
      <c r="F695" s="272" t="s">
        <v>143</v>
      </c>
      <c r="G695" s="270"/>
      <c r="H695" s="273">
        <v>54.899999999999999</v>
      </c>
      <c r="I695" s="274"/>
      <c r="J695" s="270"/>
      <c r="K695" s="270"/>
      <c r="L695" s="275"/>
      <c r="M695" s="276"/>
      <c r="N695" s="277"/>
      <c r="O695" s="277"/>
      <c r="P695" s="277"/>
      <c r="Q695" s="277"/>
      <c r="R695" s="277"/>
      <c r="S695" s="277"/>
      <c r="T695" s="278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9" t="s">
        <v>140</v>
      </c>
      <c r="AU695" s="279" t="s">
        <v>87</v>
      </c>
      <c r="AV695" s="15" t="s">
        <v>136</v>
      </c>
      <c r="AW695" s="15" t="s">
        <v>35</v>
      </c>
      <c r="AX695" s="15" t="s">
        <v>85</v>
      </c>
      <c r="AY695" s="279" t="s">
        <v>129</v>
      </c>
    </row>
    <row r="696" s="2" customFormat="1" ht="16.5" customHeight="1">
      <c r="A696" s="38"/>
      <c r="B696" s="39"/>
      <c r="C696" s="231" t="s">
        <v>729</v>
      </c>
      <c r="D696" s="231" t="s">
        <v>131</v>
      </c>
      <c r="E696" s="232" t="s">
        <v>730</v>
      </c>
      <c r="F696" s="233" t="s">
        <v>731</v>
      </c>
      <c r="G696" s="234" t="s">
        <v>196</v>
      </c>
      <c r="H696" s="235">
        <v>193.19999999999999</v>
      </c>
      <c r="I696" s="236"/>
      <c r="J696" s="237">
        <f>ROUND(I696*H696,2)</f>
        <v>0</v>
      </c>
      <c r="K696" s="233" t="s">
        <v>135</v>
      </c>
      <c r="L696" s="44"/>
      <c r="M696" s="238" t="s">
        <v>1</v>
      </c>
      <c r="N696" s="239" t="s">
        <v>43</v>
      </c>
      <c r="O696" s="91"/>
      <c r="P696" s="240">
        <f>O696*H696</f>
        <v>0</v>
      </c>
      <c r="Q696" s="240">
        <v>6.9999999999999994E-05</v>
      </c>
      <c r="R696" s="240">
        <f>Q696*H696</f>
        <v>0.013523999999999998</v>
      </c>
      <c r="S696" s="240">
        <v>0</v>
      </c>
      <c r="T696" s="241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42" t="s">
        <v>136</v>
      </c>
      <c r="AT696" s="242" t="s">
        <v>131</v>
      </c>
      <c r="AU696" s="242" t="s">
        <v>87</v>
      </c>
      <c r="AY696" s="17" t="s">
        <v>129</v>
      </c>
      <c r="BE696" s="243">
        <f>IF(N696="základní",J696,0)</f>
        <v>0</v>
      </c>
      <c r="BF696" s="243">
        <f>IF(N696="snížená",J696,0)</f>
        <v>0</v>
      </c>
      <c r="BG696" s="243">
        <f>IF(N696="zákl. přenesená",J696,0)</f>
        <v>0</v>
      </c>
      <c r="BH696" s="243">
        <f>IF(N696="sníž. přenesená",J696,0)</f>
        <v>0</v>
      </c>
      <c r="BI696" s="243">
        <f>IF(N696="nulová",J696,0)</f>
        <v>0</v>
      </c>
      <c r="BJ696" s="17" t="s">
        <v>85</v>
      </c>
      <c r="BK696" s="243">
        <f>ROUND(I696*H696,2)</f>
        <v>0</v>
      </c>
      <c r="BL696" s="17" t="s">
        <v>136</v>
      </c>
      <c r="BM696" s="242" t="s">
        <v>732</v>
      </c>
    </row>
    <row r="697" s="2" customFormat="1">
      <c r="A697" s="38"/>
      <c r="B697" s="39"/>
      <c r="C697" s="40"/>
      <c r="D697" s="244" t="s">
        <v>138</v>
      </c>
      <c r="E697" s="40"/>
      <c r="F697" s="245" t="s">
        <v>733</v>
      </c>
      <c r="G697" s="40"/>
      <c r="H697" s="40"/>
      <c r="I697" s="140"/>
      <c r="J697" s="40"/>
      <c r="K697" s="40"/>
      <c r="L697" s="44"/>
      <c r="M697" s="246"/>
      <c r="N697" s="247"/>
      <c r="O697" s="91"/>
      <c r="P697" s="91"/>
      <c r="Q697" s="91"/>
      <c r="R697" s="91"/>
      <c r="S697" s="91"/>
      <c r="T697" s="92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138</v>
      </c>
      <c r="AU697" s="17" t="s">
        <v>87</v>
      </c>
    </row>
    <row r="698" s="13" customFormat="1">
      <c r="A698" s="13"/>
      <c r="B698" s="248"/>
      <c r="C698" s="249"/>
      <c r="D698" s="244" t="s">
        <v>140</v>
      </c>
      <c r="E698" s="250" t="s">
        <v>1</v>
      </c>
      <c r="F698" s="251" t="s">
        <v>639</v>
      </c>
      <c r="G698" s="249"/>
      <c r="H698" s="250" t="s">
        <v>1</v>
      </c>
      <c r="I698" s="252"/>
      <c r="J698" s="249"/>
      <c r="K698" s="249"/>
      <c r="L698" s="253"/>
      <c r="M698" s="254"/>
      <c r="N698" s="255"/>
      <c r="O698" s="255"/>
      <c r="P698" s="255"/>
      <c r="Q698" s="255"/>
      <c r="R698" s="255"/>
      <c r="S698" s="255"/>
      <c r="T698" s="25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7" t="s">
        <v>140</v>
      </c>
      <c r="AU698" s="257" t="s">
        <v>87</v>
      </c>
      <c r="AV698" s="13" t="s">
        <v>85</v>
      </c>
      <c r="AW698" s="13" t="s">
        <v>35</v>
      </c>
      <c r="AX698" s="13" t="s">
        <v>78</v>
      </c>
      <c r="AY698" s="257" t="s">
        <v>129</v>
      </c>
    </row>
    <row r="699" s="14" customFormat="1">
      <c r="A699" s="14"/>
      <c r="B699" s="258"/>
      <c r="C699" s="259"/>
      <c r="D699" s="244" t="s">
        <v>140</v>
      </c>
      <c r="E699" s="260" t="s">
        <v>1</v>
      </c>
      <c r="F699" s="261" t="s">
        <v>734</v>
      </c>
      <c r="G699" s="259"/>
      <c r="H699" s="262">
        <v>193.19999999999999</v>
      </c>
      <c r="I699" s="263"/>
      <c r="J699" s="259"/>
      <c r="K699" s="259"/>
      <c r="L699" s="264"/>
      <c r="M699" s="265"/>
      <c r="N699" s="266"/>
      <c r="O699" s="266"/>
      <c r="P699" s="266"/>
      <c r="Q699" s="266"/>
      <c r="R699" s="266"/>
      <c r="S699" s="266"/>
      <c r="T699" s="26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8" t="s">
        <v>140</v>
      </c>
      <c r="AU699" s="268" t="s">
        <v>87</v>
      </c>
      <c r="AV699" s="14" t="s">
        <v>87</v>
      </c>
      <c r="AW699" s="14" t="s">
        <v>35</v>
      </c>
      <c r="AX699" s="14" t="s">
        <v>78</v>
      </c>
      <c r="AY699" s="268" t="s">
        <v>129</v>
      </c>
    </row>
    <row r="700" s="15" customFormat="1">
      <c r="A700" s="15"/>
      <c r="B700" s="269"/>
      <c r="C700" s="270"/>
      <c r="D700" s="244" t="s">
        <v>140</v>
      </c>
      <c r="E700" s="271" t="s">
        <v>1</v>
      </c>
      <c r="F700" s="272" t="s">
        <v>143</v>
      </c>
      <c r="G700" s="270"/>
      <c r="H700" s="273">
        <v>193.19999999999999</v>
      </c>
      <c r="I700" s="274"/>
      <c r="J700" s="270"/>
      <c r="K700" s="270"/>
      <c r="L700" s="275"/>
      <c r="M700" s="276"/>
      <c r="N700" s="277"/>
      <c r="O700" s="277"/>
      <c r="P700" s="277"/>
      <c r="Q700" s="277"/>
      <c r="R700" s="277"/>
      <c r="S700" s="277"/>
      <c r="T700" s="278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9" t="s">
        <v>140</v>
      </c>
      <c r="AU700" s="279" t="s">
        <v>87</v>
      </c>
      <c r="AV700" s="15" t="s">
        <v>136</v>
      </c>
      <c r="AW700" s="15" t="s">
        <v>35</v>
      </c>
      <c r="AX700" s="15" t="s">
        <v>85</v>
      </c>
      <c r="AY700" s="279" t="s">
        <v>129</v>
      </c>
    </row>
    <row r="701" s="2" customFormat="1" ht="16.5" customHeight="1">
      <c r="A701" s="38"/>
      <c r="B701" s="39"/>
      <c r="C701" s="231" t="s">
        <v>735</v>
      </c>
      <c r="D701" s="231" t="s">
        <v>131</v>
      </c>
      <c r="E701" s="232" t="s">
        <v>736</v>
      </c>
      <c r="F701" s="233" t="s">
        <v>737</v>
      </c>
      <c r="G701" s="234" t="s">
        <v>196</v>
      </c>
      <c r="H701" s="235">
        <v>228.40000000000001</v>
      </c>
      <c r="I701" s="236"/>
      <c r="J701" s="237">
        <f>ROUND(I701*H701,2)</f>
        <v>0</v>
      </c>
      <c r="K701" s="233" t="s">
        <v>135</v>
      </c>
      <c r="L701" s="44"/>
      <c r="M701" s="238" t="s">
        <v>1</v>
      </c>
      <c r="N701" s="239" t="s">
        <v>43</v>
      </c>
      <c r="O701" s="91"/>
      <c r="P701" s="240">
        <f>O701*H701</f>
        <v>0</v>
      </c>
      <c r="Q701" s="240">
        <v>0.00040000000000000002</v>
      </c>
      <c r="R701" s="240">
        <f>Q701*H701</f>
        <v>0.091360000000000011</v>
      </c>
      <c r="S701" s="240">
        <v>0</v>
      </c>
      <c r="T701" s="241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42" t="s">
        <v>136</v>
      </c>
      <c r="AT701" s="242" t="s">
        <v>131</v>
      </c>
      <c r="AU701" s="242" t="s">
        <v>87</v>
      </c>
      <c r="AY701" s="17" t="s">
        <v>129</v>
      </c>
      <c r="BE701" s="243">
        <f>IF(N701="základní",J701,0)</f>
        <v>0</v>
      </c>
      <c r="BF701" s="243">
        <f>IF(N701="snížená",J701,0)</f>
        <v>0</v>
      </c>
      <c r="BG701" s="243">
        <f>IF(N701="zákl. přenesená",J701,0)</f>
        <v>0</v>
      </c>
      <c r="BH701" s="243">
        <f>IF(N701="sníž. přenesená",J701,0)</f>
        <v>0</v>
      </c>
      <c r="BI701" s="243">
        <f>IF(N701="nulová",J701,0)</f>
        <v>0</v>
      </c>
      <c r="BJ701" s="17" t="s">
        <v>85</v>
      </c>
      <c r="BK701" s="243">
        <f>ROUND(I701*H701,2)</f>
        <v>0</v>
      </c>
      <c r="BL701" s="17" t="s">
        <v>136</v>
      </c>
      <c r="BM701" s="242" t="s">
        <v>738</v>
      </c>
    </row>
    <row r="702" s="2" customFormat="1">
      <c r="A702" s="38"/>
      <c r="B702" s="39"/>
      <c r="C702" s="40"/>
      <c r="D702" s="244" t="s">
        <v>138</v>
      </c>
      <c r="E702" s="40"/>
      <c r="F702" s="245" t="s">
        <v>739</v>
      </c>
      <c r="G702" s="40"/>
      <c r="H702" s="40"/>
      <c r="I702" s="140"/>
      <c r="J702" s="40"/>
      <c r="K702" s="40"/>
      <c r="L702" s="44"/>
      <c r="M702" s="246"/>
      <c r="N702" s="247"/>
      <c r="O702" s="91"/>
      <c r="P702" s="91"/>
      <c r="Q702" s="91"/>
      <c r="R702" s="91"/>
      <c r="S702" s="91"/>
      <c r="T702" s="92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138</v>
      </c>
      <c r="AU702" s="17" t="s">
        <v>87</v>
      </c>
    </row>
    <row r="703" s="13" customFormat="1">
      <c r="A703" s="13"/>
      <c r="B703" s="248"/>
      <c r="C703" s="249"/>
      <c r="D703" s="244" t="s">
        <v>140</v>
      </c>
      <c r="E703" s="250" t="s">
        <v>1</v>
      </c>
      <c r="F703" s="251" t="s">
        <v>639</v>
      </c>
      <c r="G703" s="249"/>
      <c r="H703" s="250" t="s">
        <v>1</v>
      </c>
      <c r="I703" s="252"/>
      <c r="J703" s="249"/>
      <c r="K703" s="249"/>
      <c r="L703" s="253"/>
      <c r="M703" s="254"/>
      <c r="N703" s="255"/>
      <c r="O703" s="255"/>
      <c r="P703" s="255"/>
      <c r="Q703" s="255"/>
      <c r="R703" s="255"/>
      <c r="S703" s="255"/>
      <c r="T703" s="25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7" t="s">
        <v>140</v>
      </c>
      <c r="AU703" s="257" t="s">
        <v>87</v>
      </c>
      <c r="AV703" s="13" t="s">
        <v>85</v>
      </c>
      <c r="AW703" s="13" t="s">
        <v>35</v>
      </c>
      <c r="AX703" s="13" t="s">
        <v>78</v>
      </c>
      <c r="AY703" s="257" t="s">
        <v>129</v>
      </c>
    </row>
    <row r="704" s="14" customFormat="1">
      <c r="A704" s="14"/>
      <c r="B704" s="258"/>
      <c r="C704" s="259"/>
      <c r="D704" s="244" t="s">
        <v>140</v>
      </c>
      <c r="E704" s="260" t="s">
        <v>1</v>
      </c>
      <c r="F704" s="261" t="s">
        <v>740</v>
      </c>
      <c r="G704" s="259"/>
      <c r="H704" s="262">
        <v>228.40000000000001</v>
      </c>
      <c r="I704" s="263"/>
      <c r="J704" s="259"/>
      <c r="K704" s="259"/>
      <c r="L704" s="264"/>
      <c r="M704" s="265"/>
      <c r="N704" s="266"/>
      <c r="O704" s="266"/>
      <c r="P704" s="266"/>
      <c r="Q704" s="266"/>
      <c r="R704" s="266"/>
      <c r="S704" s="266"/>
      <c r="T704" s="26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8" t="s">
        <v>140</v>
      </c>
      <c r="AU704" s="268" t="s">
        <v>87</v>
      </c>
      <c r="AV704" s="14" t="s">
        <v>87</v>
      </c>
      <c r="AW704" s="14" t="s">
        <v>35</v>
      </c>
      <c r="AX704" s="14" t="s">
        <v>78</v>
      </c>
      <c r="AY704" s="268" t="s">
        <v>129</v>
      </c>
    </row>
    <row r="705" s="15" customFormat="1">
      <c r="A705" s="15"/>
      <c r="B705" s="269"/>
      <c r="C705" s="270"/>
      <c r="D705" s="244" t="s">
        <v>140</v>
      </c>
      <c r="E705" s="271" t="s">
        <v>1</v>
      </c>
      <c r="F705" s="272" t="s">
        <v>143</v>
      </c>
      <c r="G705" s="270"/>
      <c r="H705" s="273">
        <v>228.40000000000001</v>
      </c>
      <c r="I705" s="274"/>
      <c r="J705" s="270"/>
      <c r="K705" s="270"/>
      <c r="L705" s="275"/>
      <c r="M705" s="276"/>
      <c r="N705" s="277"/>
      <c r="O705" s="277"/>
      <c r="P705" s="277"/>
      <c r="Q705" s="277"/>
      <c r="R705" s="277"/>
      <c r="S705" s="277"/>
      <c r="T705" s="278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9" t="s">
        <v>140</v>
      </c>
      <c r="AU705" s="279" t="s">
        <v>87</v>
      </c>
      <c r="AV705" s="15" t="s">
        <v>136</v>
      </c>
      <c r="AW705" s="15" t="s">
        <v>35</v>
      </c>
      <c r="AX705" s="15" t="s">
        <v>85</v>
      </c>
      <c r="AY705" s="279" t="s">
        <v>129</v>
      </c>
    </row>
    <row r="706" s="2" customFormat="1" ht="16.5" customHeight="1">
      <c r="A706" s="38"/>
      <c r="B706" s="39"/>
      <c r="C706" s="231" t="s">
        <v>741</v>
      </c>
      <c r="D706" s="231" t="s">
        <v>131</v>
      </c>
      <c r="E706" s="232" t="s">
        <v>742</v>
      </c>
      <c r="F706" s="233" t="s">
        <v>743</v>
      </c>
      <c r="G706" s="234" t="s">
        <v>196</v>
      </c>
      <c r="H706" s="235">
        <v>198.59999999999999</v>
      </c>
      <c r="I706" s="236"/>
      <c r="J706" s="237">
        <f>ROUND(I706*H706,2)</f>
        <v>0</v>
      </c>
      <c r="K706" s="233" t="s">
        <v>135</v>
      </c>
      <c r="L706" s="44"/>
      <c r="M706" s="238" t="s">
        <v>1</v>
      </c>
      <c r="N706" s="239" t="s">
        <v>43</v>
      </c>
      <c r="O706" s="91"/>
      <c r="P706" s="240">
        <f>O706*H706</f>
        <v>0</v>
      </c>
      <c r="Q706" s="240">
        <v>0.00012999999999999999</v>
      </c>
      <c r="R706" s="240">
        <f>Q706*H706</f>
        <v>0.025817999999999997</v>
      </c>
      <c r="S706" s="240">
        <v>0</v>
      </c>
      <c r="T706" s="241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42" t="s">
        <v>136</v>
      </c>
      <c r="AT706" s="242" t="s">
        <v>131</v>
      </c>
      <c r="AU706" s="242" t="s">
        <v>87</v>
      </c>
      <c r="AY706" s="17" t="s">
        <v>129</v>
      </c>
      <c r="BE706" s="243">
        <f>IF(N706="základní",J706,0)</f>
        <v>0</v>
      </c>
      <c r="BF706" s="243">
        <f>IF(N706="snížená",J706,0)</f>
        <v>0</v>
      </c>
      <c r="BG706" s="243">
        <f>IF(N706="zákl. přenesená",J706,0)</f>
        <v>0</v>
      </c>
      <c r="BH706" s="243">
        <f>IF(N706="sníž. přenesená",J706,0)</f>
        <v>0</v>
      </c>
      <c r="BI706" s="243">
        <f>IF(N706="nulová",J706,0)</f>
        <v>0</v>
      </c>
      <c r="BJ706" s="17" t="s">
        <v>85</v>
      </c>
      <c r="BK706" s="243">
        <f>ROUND(I706*H706,2)</f>
        <v>0</v>
      </c>
      <c r="BL706" s="17" t="s">
        <v>136</v>
      </c>
      <c r="BM706" s="242" t="s">
        <v>744</v>
      </c>
    </row>
    <row r="707" s="2" customFormat="1">
      <c r="A707" s="38"/>
      <c r="B707" s="39"/>
      <c r="C707" s="40"/>
      <c r="D707" s="244" t="s">
        <v>138</v>
      </c>
      <c r="E707" s="40"/>
      <c r="F707" s="245" t="s">
        <v>745</v>
      </c>
      <c r="G707" s="40"/>
      <c r="H707" s="40"/>
      <c r="I707" s="140"/>
      <c r="J707" s="40"/>
      <c r="K707" s="40"/>
      <c r="L707" s="44"/>
      <c r="M707" s="246"/>
      <c r="N707" s="247"/>
      <c r="O707" s="91"/>
      <c r="P707" s="91"/>
      <c r="Q707" s="91"/>
      <c r="R707" s="91"/>
      <c r="S707" s="91"/>
      <c r="T707" s="92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138</v>
      </c>
      <c r="AU707" s="17" t="s">
        <v>87</v>
      </c>
    </row>
    <row r="708" s="13" customFormat="1">
      <c r="A708" s="13"/>
      <c r="B708" s="248"/>
      <c r="C708" s="249"/>
      <c r="D708" s="244" t="s">
        <v>140</v>
      </c>
      <c r="E708" s="250" t="s">
        <v>1</v>
      </c>
      <c r="F708" s="251" t="s">
        <v>639</v>
      </c>
      <c r="G708" s="249"/>
      <c r="H708" s="250" t="s">
        <v>1</v>
      </c>
      <c r="I708" s="252"/>
      <c r="J708" s="249"/>
      <c r="K708" s="249"/>
      <c r="L708" s="253"/>
      <c r="M708" s="254"/>
      <c r="N708" s="255"/>
      <c r="O708" s="255"/>
      <c r="P708" s="255"/>
      <c r="Q708" s="255"/>
      <c r="R708" s="255"/>
      <c r="S708" s="255"/>
      <c r="T708" s="25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7" t="s">
        <v>140</v>
      </c>
      <c r="AU708" s="257" t="s">
        <v>87</v>
      </c>
      <c r="AV708" s="13" t="s">
        <v>85</v>
      </c>
      <c r="AW708" s="13" t="s">
        <v>35</v>
      </c>
      <c r="AX708" s="13" t="s">
        <v>78</v>
      </c>
      <c r="AY708" s="257" t="s">
        <v>129</v>
      </c>
    </row>
    <row r="709" s="14" customFormat="1">
      <c r="A709" s="14"/>
      <c r="B709" s="258"/>
      <c r="C709" s="259"/>
      <c r="D709" s="244" t="s">
        <v>140</v>
      </c>
      <c r="E709" s="260" t="s">
        <v>1</v>
      </c>
      <c r="F709" s="261" t="s">
        <v>746</v>
      </c>
      <c r="G709" s="259"/>
      <c r="H709" s="262">
        <v>79.400000000000006</v>
      </c>
      <c r="I709" s="263"/>
      <c r="J709" s="259"/>
      <c r="K709" s="259"/>
      <c r="L709" s="264"/>
      <c r="M709" s="265"/>
      <c r="N709" s="266"/>
      <c r="O709" s="266"/>
      <c r="P709" s="266"/>
      <c r="Q709" s="266"/>
      <c r="R709" s="266"/>
      <c r="S709" s="266"/>
      <c r="T709" s="267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8" t="s">
        <v>140</v>
      </c>
      <c r="AU709" s="268" t="s">
        <v>87</v>
      </c>
      <c r="AV709" s="14" t="s">
        <v>87</v>
      </c>
      <c r="AW709" s="14" t="s">
        <v>35</v>
      </c>
      <c r="AX709" s="14" t="s">
        <v>78</v>
      </c>
      <c r="AY709" s="268" t="s">
        <v>129</v>
      </c>
    </row>
    <row r="710" s="14" customFormat="1">
      <c r="A710" s="14"/>
      <c r="B710" s="258"/>
      <c r="C710" s="259"/>
      <c r="D710" s="244" t="s">
        <v>140</v>
      </c>
      <c r="E710" s="260" t="s">
        <v>1</v>
      </c>
      <c r="F710" s="261" t="s">
        <v>747</v>
      </c>
      <c r="G710" s="259"/>
      <c r="H710" s="262">
        <v>66.200000000000003</v>
      </c>
      <c r="I710" s="263"/>
      <c r="J710" s="259"/>
      <c r="K710" s="259"/>
      <c r="L710" s="264"/>
      <c r="M710" s="265"/>
      <c r="N710" s="266"/>
      <c r="O710" s="266"/>
      <c r="P710" s="266"/>
      <c r="Q710" s="266"/>
      <c r="R710" s="266"/>
      <c r="S710" s="266"/>
      <c r="T710" s="26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8" t="s">
        <v>140</v>
      </c>
      <c r="AU710" s="268" t="s">
        <v>87</v>
      </c>
      <c r="AV710" s="14" t="s">
        <v>87</v>
      </c>
      <c r="AW710" s="14" t="s">
        <v>35</v>
      </c>
      <c r="AX710" s="14" t="s">
        <v>78</v>
      </c>
      <c r="AY710" s="268" t="s">
        <v>129</v>
      </c>
    </row>
    <row r="711" s="14" customFormat="1">
      <c r="A711" s="14"/>
      <c r="B711" s="258"/>
      <c r="C711" s="259"/>
      <c r="D711" s="244" t="s">
        <v>140</v>
      </c>
      <c r="E711" s="260" t="s">
        <v>1</v>
      </c>
      <c r="F711" s="261" t="s">
        <v>748</v>
      </c>
      <c r="G711" s="259"/>
      <c r="H711" s="262">
        <v>53</v>
      </c>
      <c r="I711" s="263"/>
      <c r="J711" s="259"/>
      <c r="K711" s="259"/>
      <c r="L711" s="264"/>
      <c r="M711" s="265"/>
      <c r="N711" s="266"/>
      <c r="O711" s="266"/>
      <c r="P711" s="266"/>
      <c r="Q711" s="266"/>
      <c r="R711" s="266"/>
      <c r="S711" s="266"/>
      <c r="T711" s="267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8" t="s">
        <v>140</v>
      </c>
      <c r="AU711" s="268" t="s">
        <v>87</v>
      </c>
      <c r="AV711" s="14" t="s">
        <v>87</v>
      </c>
      <c r="AW711" s="14" t="s">
        <v>35</v>
      </c>
      <c r="AX711" s="14" t="s">
        <v>78</v>
      </c>
      <c r="AY711" s="268" t="s">
        <v>129</v>
      </c>
    </row>
    <row r="712" s="15" customFormat="1">
      <c r="A712" s="15"/>
      <c r="B712" s="269"/>
      <c r="C712" s="270"/>
      <c r="D712" s="244" t="s">
        <v>140</v>
      </c>
      <c r="E712" s="271" t="s">
        <v>1</v>
      </c>
      <c r="F712" s="272" t="s">
        <v>143</v>
      </c>
      <c r="G712" s="270"/>
      <c r="H712" s="273">
        <v>198.60000000000002</v>
      </c>
      <c r="I712" s="274"/>
      <c r="J712" s="270"/>
      <c r="K712" s="270"/>
      <c r="L712" s="275"/>
      <c r="M712" s="276"/>
      <c r="N712" s="277"/>
      <c r="O712" s="277"/>
      <c r="P712" s="277"/>
      <c r="Q712" s="277"/>
      <c r="R712" s="277"/>
      <c r="S712" s="277"/>
      <c r="T712" s="278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9" t="s">
        <v>140</v>
      </c>
      <c r="AU712" s="279" t="s">
        <v>87</v>
      </c>
      <c r="AV712" s="15" t="s">
        <v>136</v>
      </c>
      <c r="AW712" s="15" t="s">
        <v>35</v>
      </c>
      <c r="AX712" s="15" t="s">
        <v>85</v>
      </c>
      <c r="AY712" s="279" t="s">
        <v>129</v>
      </c>
    </row>
    <row r="713" s="2" customFormat="1" ht="16.5" customHeight="1">
      <c r="A713" s="38"/>
      <c r="B713" s="39"/>
      <c r="C713" s="231" t="s">
        <v>749</v>
      </c>
      <c r="D713" s="231" t="s">
        <v>131</v>
      </c>
      <c r="E713" s="232" t="s">
        <v>750</v>
      </c>
      <c r="F713" s="233" t="s">
        <v>751</v>
      </c>
      <c r="G713" s="234" t="s">
        <v>159</v>
      </c>
      <c r="H713" s="235">
        <v>56.549999999999997</v>
      </c>
      <c r="I713" s="236"/>
      <c r="J713" s="237">
        <f>ROUND(I713*H713,2)</f>
        <v>0</v>
      </c>
      <c r="K713" s="233" t="s">
        <v>135</v>
      </c>
      <c r="L713" s="44"/>
      <c r="M713" s="238" t="s">
        <v>1</v>
      </c>
      <c r="N713" s="239" t="s">
        <v>43</v>
      </c>
      <c r="O713" s="91"/>
      <c r="P713" s="240">
        <f>O713*H713</f>
        <v>0</v>
      </c>
      <c r="Q713" s="240">
        <v>0.0016000000000000001</v>
      </c>
      <c r="R713" s="240">
        <f>Q713*H713</f>
        <v>0.090480000000000005</v>
      </c>
      <c r="S713" s="240">
        <v>0</v>
      </c>
      <c r="T713" s="241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42" t="s">
        <v>136</v>
      </c>
      <c r="AT713" s="242" t="s">
        <v>131</v>
      </c>
      <c r="AU713" s="242" t="s">
        <v>87</v>
      </c>
      <c r="AY713" s="17" t="s">
        <v>129</v>
      </c>
      <c r="BE713" s="243">
        <f>IF(N713="základní",J713,0)</f>
        <v>0</v>
      </c>
      <c r="BF713" s="243">
        <f>IF(N713="snížená",J713,0)</f>
        <v>0</v>
      </c>
      <c r="BG713" s="243">
        <f>IF(N713="zákl. přenesená",J713,0)</f>
        <v>0</v>
      </c>
      <c r="BH713" s="243">
        <f>IF(N713="sníž. přenesená",J713,0)</f>
        <v>0</v>
      </c>
      <c r="BI713" s="243">
        <f>IF(N713="nulová",J713,0)</f>
        <v>0</v>
      </c>
      <c r="BJ713" s="17" t="s">
        <v>85</v>
      </c>
      <c r="BK713" s="243">
        <f>ROUND(I713*H713,2)</f>
        <v>0</v>
      </c>
      <c r="BL713" s="17" t="s">
        <v>136</v>
      </c>
      <c r="BM713" s="242" t="s">
        <v>752</v>
      </c>
    </row>
    <row r="714" s="2" customFormat="1">
      <c r="A714" s="38"/>
      <c r="B714" s="39"/>
      <c r="C714" s="40"/>
      <c r="D714" s="244" t="s">
        <v>138</v>
      </c>
      <c r="E714" s="40"/>
      <c r="F714" s="245" t="s">
        <v>753</v>
      </c>
      <c r="G714" s="40"/>
      <c r="H714" s="40"/>
      <c r="I714" s="140"/>
      <c r="J714" s="40"/>
      <c r="K714" s="40"/>
      <c r="L714" s="44"/>
      <c r="M714" s="246"/>
      <c r="N714" s="247"/>
      <c r="O714" s="91"/>
      <c r="P714" s="91"/>
      <c r="Q714" s="91"/>
      <c r="R714" s="91"/>
      <c r="S714" s="91"/>
      <c r="T714" s="92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138</v>
      </c>
      <c r="AU714" s="17" t="s">
        <v>87</v>
      </c>
    </row>
    <row r="715" s="13" customFormat="1">
      <c r="A715" s="13"/>
      <c r="B715" s="248"/>
      <c r="C715" s="249"/>
      <c r="D715" s="244" t="s">
        <v>140</v>
      </c>
      <c r="E715" s="250" t="s">
        <v>1</v>
      </c>
      <c r="F715" s="251" t="s">
        <v>639</v>
      </c>
      <c r="G715" s="249"/>
      <c r="H715" s="250" t="s">
        <v>1</v>
      </c>
      <c r="I715" s="252"/>
      <c r="J715" s="249"/>
      <c r="K715" s="249"/>
      <c r="L715" s="253"/>
      <c r="M715" s="254"/>
      <c r="N715" s="255"/>
      <c r="O715" s="255"/>
      <c r="P715" s="255"/>
      <c r="Q715" s="255"/>
      <c r="R715" s="255"/>
      <c r="S715" s="255"/>
      <c r="T715" s="25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7" t="s">
        <v>140</v>
      </c>
      <c r="AU715" s="257" t="s">
        <v>87</v>
      </c>
      <c r="AV715" s="13" t="s">
        <v>85</v>
      </c>
      <c r="AW715" s="13" t="s">
        <v>35</v>
      </c>
      <c r="AX715" s="13" t="s">
        <v>78</v>
      </c>
      <c r="AY715" s="257" t="s">
        <v>129</v>
      </c>
    </row>
    <row r="716" s="14" customFormat="1">
      <c r="A716" s="14"/>
      <c r="B716" s="258"/>
      <c r="C716" s="259"/>
      <c r="D716" s="244" t="s">
        <v>140</v>
      </c>
      <c r="E716" s="260" t="s">
        <v>1</v>
      </c>
      <c r="F716" s="261" t="s">
        <v>754</v>
      </c>
      <c r="G716" s="259"/>
      <c r="H716" s="262">
        <v>24</v>
      </c>
      <c r="I716" s="263"/>
      <c r="J716" s="259"/>
      <c r="K716" s="259"/>
      <c r="L716" s="264"/>
      <c r="M716" s="265"/>
      <c r="N716" s="266"/>
      <c r="O716" s="266"/>
      <c r="P716" s="266"/>
      <c r="Q716" s="266"/>
      <c r="R716" s="266"/>
      <c r="S716" s="266"/>
      <c r="T716" s="267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8" t="s">
        <v>140</v>
      </c>
      <c r="AU716" s="268" t="s">
        <v>87</v>
      </c>
      <c r="AV716" s="14" t="s">
        <v>87</v>
      </c>
      <c r="AW716" s="14" t="s">
        <v>35</v>
      </c>
      <c r="AX716" s="14" t="s">
        <v>78</v>
      </c>
      <c r="AY716" s="268" t="s">
        <v>129</v>
      </c>
    </row>
    <row r="717" s="14" customFormat="1">
      <c r="A717" s="14"/>
      <c r="B717" s="258"/>
      <c r="C717" s="259"/>
      <c r="D717" s="244" t="s">
        <v>140</v>
      </c>
      <c r="E717" s="260" t="s">
        <v>1</v>
      </c>
      <c r="F717" s="261" t="s">
        <v>755</v>
      </c>
      <c r="G717" s="259"/>
      <c r="H717" s="262">
        <v>16.600000000000001</v>
      </c>
      <c r="I717" s="263"/>
      <c r="J717" s="259"/>
      <c r="K717" s="259"/>
      <c r="L717" s="264"/>
      <c r="M717" s="265"/>
      <c r="N717" s="266"/>
      <c r="O717" s="266"/>
      <c r="P717" s="266"/>
      <c r="Q717" s="266"/>
      <c r="R717" s="266"/>
      <c r="S717" s="266"/>
      <c r="T717" s="26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8" t="s">
        <v>140</v>
      </c>
      <c r="AU717" s="268" t="s">
        <v>87</v>
      </c>
      <c r="AV717" s="14" t="s">
        <v>87</v>
      </c>
      <c r="AW717" s="14" t="s">
        <v>35</v>
      </c>
      <c r="AX717" s="14" t="s">
        <v>78</v>
      </c>
      <c r="AY717" s="268" t="s">
        <v>129</v>
      </c>
    </row>
    <row r="718" s="14" customFormat="1">
      <c r="A718" s="14"/>
      <c r="B718" s="258"/>
      <c r="C718" s="259"/>
      <c r="D718" s="244" t="s">
        <v>140</v>
      </c>
      <c r="E718" s="260" t="s">
        <v>1</v>
      </c>
      <c r="F718" s="261" t="s">
        <v>756</v>
      </c>
      <c r="G718" s="259"/>
      <c r="H718" s="262">
        <v>2.9500000000000002</v>
      </c>
      <c r="I718" s="263"/>
      <c r="J718" s="259"/>
      <c r="K718" s="259"/>
      <c r="L718" s="264"/>
      <c r="M718" s="265"/>
      <c r="N718" s="266"/>
      <c r="O718" s="266"/>
      <c r="P718" s="266"/>
      <c r="Q718" s="266"/>
      <c r="R718" s="266"/>
      <c r="S718" s="266"/>
      <c r="T718" s="267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8" t="s">
        <v>140</v>
      </c>
      <c r="AU718" s="268" t="s">
        <v>87</v>
      </c>
      <c r="AV718" s="14" t="s">
        <v>87</v>
      </c>
      <c r="AW718" s="14" t="s">
        <v>35</v>
      </c>
      <c r="AX718" s="14" t="s">
        <v>78</v>
      </c>
      <c r="AY718" s="268" t="s">
        <v>129</v>
      </c>
    </row>
    <row r="719" s="14" customFormat="1">
      <c r="A719" s="14"/>
      <c r="B719" s="258"/>
      <c r="C719" s="259"/>
      <c r="D719" s="244" t="s">
        <v>140</v>
      </c>
      <c r="E719" s="260" t="s">
        <v>1</v>
      </c>
      <c r="F719" s="261" t="s">
        <v>757</v>
      </c>
      <c r="G719" s="259"/>
      <c r="H719" s="262">
        <v>8</v>
      </c>
      <c r="I719" s="263"/>
      <c r="J719" s="259"/>
      <c r="K719" s="259"/>
      <c r="L719" s="264"/>
      <c r="M719" s="265"/>
      <c r="N719" s="266"/>
      <c r="O719" s="266"/>
      <c r="P719" s="266"/>
      <c r="Q719" s="266"/>
      <c r="R719" s="266"/>
      <c r="S719" s="266"/>
      <c r="T719" s="267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8" t="s">
        <v>140</v>
      </c>
      <c r="AU719" s="268" t="s">
        <v>87</v>
      </c>
      <c r="AV719" s="14" t="s">
        <v>87</v>
      </c>
      <c r="AW719" s="14" t="s">
        <v>35</v>
      </c>
      <c r="AX719" s="14" t="s">
        <v>78</v>
      </c>
      <c r="AY719" s="268" t="s">
        <v>129</v>
      </c>
    </row>
    <row r="720" s="14" customFormat="1">
      <c r="A720" s="14"/>
      <c r="B720" s="258"/>
      <c r="C720" s="259"/>
      <c r="D720" s="244" t="s">
        <v>140</v>
      </c>
      <c r="E720" s="260" t="s">
        <v>1</v>
      </c>
      <c r="F720" s="261" t="s">
        <v>758</v>
      </c>
      <c r="G720" s="259"/>
      <c r="H720" s="262">
        <v>5</v>
      </c>
      <c r="I720" s="263"/>
      <c r="J720" s="259"/>
      <c r="K720" s="259"/>
      <c r="L720" s="264"/>
      <c r="M720" s="265"/>
      <c r="N720" s="266"/>
      <c r="O720" s="266"/>
      <c r="P720" s="266"/>
      <c r="Q720" s="266"/>
      <c r="R720" s="266"/>
      <c r="S720" s="266"/>
      <c r="T720" s="26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8" t="s">
        <v>140</v>
      </c>
      <c r="AU720" s="268" t="s">
        <v>87</v>
      </c>
      <c r="AV720" s="14" t="s">
        <v>87</v>
      </c>
      <c r="AW720" s="14" t="s">
        <v>35</v>
      </c>
      <c r="AX720" s="14" t="s">
        <v>78</v>
      </c>
      <c r="AY720" s="268" t="s">
        <v>129</v>
      </c>
    </row>
    <row r="721" s="15" customFormat="1">
      <c r="A721" s="15"/>
      <c r="B721" s="269"/>
      <c r="C721" s="270"/>
      <c r="D721" s="244" t="s">
        <v>140</v>
      </c>
      <c r="E721" s="271" t="s">
        <v>1</v>
      </c>
      <c r="F721" s="272" t="s">
        <v>143</v>
      </c>
      <c r="G721" s="270"/>
      <c r="H721" s="273">
        <v>56.550000000000004</v>
      </c>
      <c r="I721" s="274"/>
      <c r="J721" s="270"/>
      <c r="K721" s="270"/>
      <c r="L721" s="275"/>
      <c r="M721" s="276"/>
      <c r="N721" s="277"/>
      <c r="O721" s="277"/>
      <c r="P721" s="277"/>
      <c r="Q721" s="277"/>
      <c r="R721" s="277"/>
      <c r="S721" s="277"/>
      <c r="T721" s="278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9" t="s">
        <v>140</v>
      </c>
      <c r="AU721" s="279" t="s">
        <v>87</v>
      </c>
      <c r="AV721" s="15" t="s">
        <v>136</v>
      </c>
      <c r="AW721" s="15" t="s">
        <v>35</v>
      </c>
      <c r="AX721" s="15" t="s">
        <v>85</v>
      </c>
      <c r="AY721" s="279" t="s">
        <v>129</v>
      </c>
    </row>
    <row r="722" s="2" customFormat="1" ht="16.5" customHeight="1">
      <c r="A722" s="38"/>
      <c r="B722" s="39"/>
      <c r="C722" s="231" t="s">
        <v>759</v>
      </c>
      <c r="D722" s="231" t="s">
        <v>131</v>
      </c>
      <c r="E722" s="232" t="s">
        <v>760</v>
      </c>
      <c r="F722" s="233" t="s">
        <v>761</v>
      </c>
      <c r="G722" s="234" t="s">
        <v>196</v>
      </c>
      <c r="H722" s="235">
        <v>839.10000000000002</v>
      </c>
      <c r="I722" s="236"/>
      <c r="J722" s="237">
        <f>ROUND(I722*H722,2)</f>
        <v>0</v>
      </c>
      <c r="K722" s="233" t="s">
        <v>135</v>
      </c>
      <c r="L722" s="44"/>
      <c r="M722" s="238" t="s">
        <v>1</v>
      </c>
      <c r="N722" s="239" t="s">
        <v>43</v>
      </c>
      <c r="O722" s="91"/>
      <c r="P722" s="240">
        <f>O722*H722</f>
        <v>0</v>
      </c>
      <c r="Q722" s="240">
        <v>0</v>
      </c>
      <c r="R722" s="240">
        <f>Q722*H722</f>
        <v>0</v>
      </c>
      <c r="S722" s="240">
        <v>0</v>
      </c>
      <c r="T722" s="241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42" t="s">
        <v>136</v>
      </c>
      <c r="AT722" s="242" t="s">
        <v>131</v>
      </c>
      <c r="AU722" s="242" t="s">
        <v>87</v>
      </c>
      <c r="AY722" s="17" t="s">
        <v>129</v>
      </c>
      <c r="BE722" s="243">
        <f>IF(N722="základní",J722,0)</f>
        <v>0</v>
      </c>
      <c r="BF722" s="243">
        <f>IF(N722="snížená",J722,0)</f>
        <v>0</v>
      </c>
      <c r="BG722" s="243">
        <f>IF(N722="zákl. přenesená",J722,0)</f>
        <v>0</v>
      </c>
      <c r="BH722" s="243">
        <f>IF(N722="sníž. přenesená",J722,0)</f>
        <v>0</v>
      </c>
      <c r="BI722" s="243">
        <f>IF(N722="nulová",J722,0)</f>
        <v>0</v>
      </c>
      <c r="BJ722" s="17" t="s">
        <v>85</v>
      </c>
      <c r="BK722" s="243">
        <f>ROUND(I722*H722,2)</f>
        <v>0</v>
      </c>
      <c r="BL722" s="17" t="s">
        <v>136</v>
      </c>
      <c r="BM722" s="242" t="s">
        <v>762</v>
      </c>
    </row>
    <row r="723" s="2" customFormat="1">
      <c r="A723" s="38"/>
      <c r="B723" s="39"/>
      <c r="C723" s="40"/>
      <c r="D723" s="244" t="s">
        <v>138</v>
      </c>
      <c r="E723" s="40"/>
      <c r="F723" s="245" t="s">
        <v>763</v>
      </c>
      <c r="G723" s="40"/>
      <c r="H723" s="40"/>
      <c r="I723" s="140"/>
      <c r="J723" s="40"/>
      <c r="K723" s="40"/>
      <c r="L723" s="44"/>
      <c r="M723" s="246"/>
      <c r="N723" s="247"/>
      <c r="O723" s="91"/>
      <c r="P723" s="91"/>
      <c r="Q723" s="91"/>
      <c r="R723" s="91"/>
      <c r="S723" s="91"/>
      <c r="T723" s="92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138</v>
      </c>
      <c r="AU723" s="17" t="s">
        <v>87</v>
      </c>
    </row>
    <row r="724" s="13" customFormat="1">
      <c r="A724" s="13"/>
      <c r="B724" s="248"/>
      <c r="C724" s="249"/>
      <c r="D724" s="244" t="s">
        <v>140</v>
      </c>
      <c r="E724" s="250" t="s">
        <v>1</v>
      </c>
      <c r="F724" s="251" t="s">
        <v>639</v>
      </c>
      <c r="G724" s="249"/>
      <c r="H724" s="250" t="s">
        <v>1</v>
      </c>
      <c r="I724" s="252"/>
      <c r="J724" s="249"/>
      <c r="K724" s="249"/>
      <c r="L724" s="253"/>
      <c r="M724" s="254"/>
      <c r="N724" s="255"/>
      <c r="O724" s="255"/>
      <c r="P724" s="255"/>
      <c r="Q724" s="255"/>
      <c r="R724" s="255"/>
      <c r="S724" s="255"/>
      <c r="T724" s="25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7" t="s">
        <v>140</v>
      </c>
      <c r="AU724" s="257" t="s">
        <v>87</v>
      </c>
      <c r="AV724" s="13" t="s">
        <v>85</v>
      </c>
      <c r="AW724" s="13" t="s">
        <v>35</v>
      </c>
      <c r="AX724" s="13" t="s">
        <v>78</v>
      </c>
      <c r="AY724" s="257" t="s">
        <v>129</v>
      </c>
    </row>
    <row r="725" s="14" customFormat="1">
      <c r="A725" s="14"/>
      <c r="B725" s="258"/>
      <c r="C725" s="259"/>
      <c r="D725" s="244" t="s">
        <v>140</v>
      </c>
      <c r="E725" s="260" t="s">
        <v>1</v>
      </c>
      <c r="F725" s="261" t="s">
        <v>764</v>
      </c>
      <c r="G725" s="259"/>
      <c r="H725" s="262">
        <v>626.70000000000005</v>
      </c>
      <c r="I725" s="263"/>
      <c r="J725" s="259"/>
      <c r="K725" s="259"/>
      <c r="L725" s="264"/>
      <c r="M725" s="265"/>
      <c r="N725" s="266"/>
      <c r="O725" s="266"/>
      <c r="P725" s="266"/>
      <c r="Q725" s="266"/>
      <c r="R725" s="266"/>
      <c r="S725" s="266"/>
      <c r="T725" s="267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8" t="s">
        <v>140</v>
      </c>
      <c r="AU725" s="268" t="s">
        <v>87</v>
      </c>
      <c r="AV725" s="14" t="s">
        <v>87</v>
      </c>
      <c r="AW725" s="14" t="s">
        <v>35</v>
      </c>
      <c r="AX725" s="14" t="s">
        <v>78</v>
      </c>
      <c r="AY725" s="268" t="s">
        <v>129</v>
      </c>
    </row>
    <row r="726" s="14" customFormat="1">
      <c r="A726" s="14"/>
      <c r="B726" s="258"/>
      <c r="C726" s="259"/>
      <c r="D726" s="244" t="s">
        <v>140</v>
      </c>
      <c r="E726" s="260" t="s">
        <v>1</v>
      </c>
      <c r="F726" s="261" t="s">
        <v>765</v>
      </c>
      <c r="G726" s="259"/>
      <c r="H726" s="262">
        <v>27</v>
      </c>
      <c r="I726" s="263"/>
      <c r="J726" s="259"/>
      <c r="K726" s="259"/>
      <c r="L726" s="264"/>
      <c r="M726" s="265"/>
      <c r="N726" s="266"/>
      <c r="O726" s="266"/>
      <c r="P726" s="266"/>
      <c r="Q726" s="266"/>
      <c r="R726" s="266"/>
      <c r="S726" s="266"/>
      <c r="T726" s="26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8" t="s">
        <v>140</v>
      </c>
      <c r="AU726" s="268" t="s">
        <v>87</v>
      </c>
      <c r="AV726" s="14" t="s">
        <v>87</v>
      </c>
      <c r="AW726" s="14" t="s">
        <v>35</v>
      </c>
      <c r="AX726" s="14" t="s">
        <v>78</v>
      </c>
      <c r="AY726" s="268" t="s">
        <v>129</v>
      </c>
    </row>
    <row r="727" s="14" customFormat="1">
      <c r="A727" s="14"/>
      <c r="B727" s="258"/>
      <c r="C727" s="259"/>
      <c r="D727" s="244" t="s">
        <v>140</v>
      </c>
      <c r="E727" s="260" t="s">
        <v>1</v>
      </c>
      <c r="F727" s="261" t="s">
        <v>766</v>
      </c>
      <c r="G727" s="259"/>
      <c r="H727" s="262">
        <v>54.899999999999999</v>
      </c>
      <c r="I727" s="263"/>
      <c r="J727" s="259"/>
      <c r="K727" s="259"/>
      <c r="L727" s="264"/>
      <c r="M727" s="265"/>
      <c r="N727" s="266"/>
      <c r="O727" s="266"/>
      <c r="P727" s="266"/>
      <c r="Q727" s="266"/>
      <c r="R727" s="266"/>
      <c r="S727" s="266"/>
      <c r="T727" s="26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8" t="s">
        <v>140</v>
      </c>
      <c r="AU727" s="268" t="s">
        <v>87</v>
      </c>
      <c r="AV727" s="14" t="s">
        <v>87</v>
      </c>
      <c r="AW727" s="14" t="s">
        <v>35</v>
      </c>
      <c r="AX727" s="14" t="s">
        <v>78</v>
      </c>
      <c r="AY727" s="268" t="s">
        <v>129</v>
      </c>
    </row>
    <row r="728" s="14" customFormat="1">
      <c r="A728" s="14"/>
      <c r="B728" s="258"/>
      <c r="C728" s="259"/>
      <c r="D728" s="244" t="s">
        <v>140</v>
      </c>
      <c r="E728" s="260" t="s">
        <v>1</v>
      </c>
      <c r="F728" s="261" t="s">
        <v>767</v>
      </c>
      <c r="G728" s="259"/>
      <c r="H728" s="262">
        <v>75.599999999999994</v>
      </c>
      <c r="I728" s="263"/>
      <c r="J728" s="259"/>
      <c r="K728" s="259"/>
      <c r="L728" s="264"/>
      <c r="M728" s="265"/>
      <c r="N728" s="266"/>
      <c r="O728" s="266"/>
      <c r="P728" s="266"/>
      <c r="Q728" s="266"/>
      <c r="R728" s="266"/>
      <c r="S728" s="266"/>
      <c r="T728" s="267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8" t="s">
        <v>140</v>
      </c>
      <c r="AU728" s="268" t="s">
        <v>87</v>
      </c>
      <c r="AV728" s="14" t="s">
        <v>87</v>
      </c>
      <c r="AW728" s="14" t="s">
        <v>35</v>
      </c>
      <c r="AX728" s="14" t="s">
        <v>78</v>
      </c>
      <c r="AY728" s="268" t="s">
        <v>129</v>
      </c>
    </row>
    <row r="729" s="14" customFormat="1">
      <c r="A729" s="14"/>
      <c r="B729" s="258"/>
      <c r="C729" s="259"/>
      <c r="D729" s="244" t="s">
        <v>140</v>
      </c>
      <c r="E729" s="260" t="s">
        <v>1</v>
      </c>
      <c r="F729" s="261" t="s">
        <v>768</v>
      </c>
      <c r="G729" s="259"/>
      <c r="H729" s="262">
        <v>54.899999999999999</v>
      </c>
      <c r="I729" s="263"/>
      <c r="J729" s="259"/>
      <c r="K729" s="259"/>
      <c r="L729" s="264"/>
      <c r="M729" s="265"/>
      <c r="N729" s="266"/>
      <c r="O729" s="266"/>
      <c r="P729" s="266"/>
      <c r="Q729" s="266"/>
      <c r="R729" s="266"/>
      <c r="S729" s="266"/>
      <c r="T729" s="267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8" t="s">
        <v>140</v>
      </c>
      <c r="AU729" s="268" t="s">
        <v>87</v>
      </c>
      <c r="AV729" s="14" t="s">
        <v>87</v>
      </c>
      <c r="AW729" s="14" t="s">
        <v>35</v>
      </c>
      <c r="AX729" s="14" t="s">
        <v>78</v>
      </c>
      <c r="AY729" s="268" t="s">
        <v>129</v>
      </c>
    </row>
    <row r="730" s="15" customFormat="1">
      <c r="A730" s="15"/>
      <c r="B730" s="269"/>
      <c r="C730" s="270"/>
      <c r="D730" s="244" t="s">
        <v>140</v>
      </c>
      <c r="E730" s="271" t="s">
        <v>1</v>
      </c>
      <c r="F730" s="272" t="s">
        <v>143</v>
      </c>
      <c r="G730" s="270"/>
      <c r="H730" s="273">
        <v>839.10000000000002</v>
      </c>
      <c r="I730" s="274"/>
      <c r="J730" s="270"/>
      <c r="K730" s="270"/>
      <c r="L730" s="275"/>
      <c r="M730" s="276"/>
      <c r="N730" s="277"/>
      <c r="O730" s="277"/>
      <c r="P730" s="277"/>
      <c r="Q730" s="277"/>
      <c r="R730" s="277"/>
      <c r="S730" s="277"/>
      <c r="T730" s="278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79" t="s">
        <v>140</v>
      </c>
      <c r="AU730" s="279" t="s">
        <v>87</v>
      </c>
      <c r="AV730" s="15" t="s">
        <v>136</v>
      </c>
      <c r="AW730" s="15" t="s">
        <v>35</v>
      </c>
      <c r="AX730" s="15" t="s">
        <v>85</v>
      </c>
      <c r="AY730" s="279" t="s">
        <v>129</v>
      </c>
    </row>
    <row r="731" s="2" customFormat="1" ht="16.5" customHeight="1">
      <c r="A731" s="38"/>
      <c r="B731" s="39"/>
      <c r="C731" s="231" t="s">
        <v>769</v>
      </c>
      <c r="D731" s="231" t="s">
        <v>131</v>
      </c>
      <c r="E731" s="232" t="s">
        <v>770</v>
      </c>
      <c r="F731" s="233" t="s">
        <v>771</v>
      </c>
      <c r="G731" s="234" t="s">
        <v>159</v>
      </c>
      <c r="H731" s="235">
        <v>56.530000000000001</v>
      </c>
      <c r="I731" s="236"/>
      <c r="J731" s="237">
        <f>ROUND(I731*H731,2)</f>
        <v>0</v>
      </c>
      <c r="K731" s="233" t="s">
        <v>135</v>
      </c>
      <c r="L731" s="44"/>
      <c r="M731" s="238" t="s">
        <v>1</v>
      </c>
      <c r="N731" s="239" t="s">
        <v>43</v>
      </c>
      <c r="O731" s="91"/>
      <c r="P731" s="240">
        <f>O731*H731</f>
        <v>0</v>
      </c>
      <c r="Q731" s="240">
        <v>1.0000000000000001E-05</v>
      </c>
      <c r="R731" s="240">
        <f>Q731*H731</f>
        <v>0.00056530000000000003</v>
      </c>
      <c r="S731" s="240">
        <v>0</v>
      </c>
      <c r="T731" s="241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42" t="s">
        <v>136</v>
      </c>
      <c r="AT731" s="242" t="s">
        <v>131</v>
      </c>
      <c r="AU731" s="242" t="s">
        <v>87</v>
      </c>
      <c r="AY731" s="17" t="s">
        <v>129</v>
      </c>
      <c r="BE731" s="243">
        <f>IF(N731="základní",J731,0)</f>
        <v>0</v>
      </c>
      <c r="BF731" s="243">
        <f>IF(N731="snížená",J731,0)</f>
        <v>0</v>
      </c>
      <c r="BG731" s="243">
        <f>IF(N731="zákl. přenesená",J731,0)</f>
        <v>0</v>
      </c>
      <c r="BH731" s="243">
        <f>IF(N731="sníž. přenesená",J731,0)</f>
        <v>0</v>
      </c>
      <c r="BI731" s="243">
        <f>IF(N731="nulová",J731,0)</f>
        <v>0</v>
      </c>
      <c r="BJ731" s="17" t="s">
        <v>85</v>
      </c>
      <c r="BK731" s="243">
        <f>ROUND(I731*H731,2)</f>
        <v>0</v>
      </c>
      <c r="BL731" s="17" t="s">
        <v>136</v>
      </c>
      <c r="BM731" s="242" t="s">
        <v>772</v>
      </c>
    </row>
    <row r="732" s="2" customFormat="1">
      <c r="A732" s="38"/>
      <c r="B732" s="39"/>
      <c r="C732" s="40"/>
      <c r="D732" s="244" t="s">
        <v>138</v>
      </c>
      <c r="E732" s="40"/>
      <c r="F732" s="245" t="s">
        <v>773</v>
      </c>
      <c r="G732" s="40"/>
      <c r="H732" s="40"/>
      <c r="I732" s="140"/>
      <c r="J732" s="40"/>
      <c r="K732" s="40"/>
      <c r="L732" s="44"/>
      <c r="M732" s="246"/>
      <c r="N732" s="247"/>
      <c r="O732" s="91"/>
      <c r="P732" s="91"/>
      <c r="Q732" s="91"/>
      <c r="R732" s="91"/>
      <c r="S732" s="91"/>
      <c r="T732" s="92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138</v>
      </c>
      <c r="AU732" s="17" t="s">
        <v>87</v>
      </c>
    </row>
    <row r="733" s="13" customFormat="1">
      <c r="A733" s="13"/>
      <c r="B733" s="248"/>
      <c r="C733" s="249"/>
      <c r="D733" s="244" t="s">
        <v>140</v>
      </c>
      <c r="E733" s="250" t="s">
        <v>1</v>
      </c>
      <c r="F733" s="251" t="s">
        <v>639</v>
      </c>
      <c r="G733" s="249"/>
      <c r="H733" s="250" t="s">
        <v>1</v>
      </c>
      <c r="I733" s="252"/>
      <c r="J733" s="249"/>
      <c r="K733" s="249"/>
      <c r="L733" s="253"/>
      <c r="M733" s="254"/>
      <c r="N733" s="255"/>
      <c r="O733" s="255"/>
      <c r="P733" s="255"/>
      <c r="Q733" s="255"/>
      <c r="R733" s="255"/>
      <c r="S733" s="255"/>
      <c r="T733" s="25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7" t="s">
        <v>140</v>
      </c>
      <c r="AU733" s="257" t="s">
        <v>87</v>
      </c>
      <c r="AV733" s="13" t="s">
        <v>85</v>
      </c>
      <c r="AW733" s="13" t="s">
        <v>35</v>
      </c>
      <c r="AX733" s="13" t="s">
        <v>78</v>
      </c>
      <c r="AY733" s="257" t="s">
        <v>129</v>
      </c>
    </row>
    <row r="734" s="14" customFormat="1">
      <c r="A734" s="14"/>
      <c r="B734" s="258"/>
      <c r="C734" s="259"/>
      <c r="D734" s="244" t="s">
        <v>140</v>
      </c>
      <c r="E734" s="260" t="s">
        <v>1</v>
      </c>
      <c r="F734" s="261" t="s">
        <v>774</v>
      </c>
      <c r="G734" s="259"/>
      <c r="H734" s="262">
        <v>24</v>
      </c>
      <c r="I734" s="263"/>
      <c r="J734" s="259"/>
      <c r="K734" s="259"/>
      <c r="L734" s="264"/>
      <c r="M734" s="265"/>
      <c r="N734" s="266"/>
      <c r="O734" s="266"/>
      <c r="P734" s="266"/>
      <c r="Q734" s="266"/>
      <c r="R734" s="266"/>
      <c r="S734" s="266"/>
      <c r="T734" s="267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8" t="s">
        <v>140</v>
      </c>
      <c r="AU734" s="268" t="s">
        <v>87</v>
      </c>
      <c r="AV734" s="14" t="s">
        <v>87</v>
      </c>
      <c r="AW734" s="14" t="s">
        <v>35</v>
      </c>
      <c r="AX734" s="14" t="s">
        <v>78</v>
      </c>
      <c r="AY734" s="268" t="s">
        <v>129</v>
      </c>
    </row>
    <row r="735" s="14" customFormat="1">
      <c r="A735" s="14"/>
      <c r="B735" s="258"/>
      <c r="C735" s="259"/>
      <c r="D735" s="244" t="s">
        <v>140</v>
      </c>
      <c r="E735" s="260" t="s">
        <v>1</v>
      </c>
      <c r="F735" s="261" t="s">
        <v>775</v>
      </c>
      <c r="G735" s="259"/>
      <c r="H735" s="262">
        <v>32.530000000000001</v>
      </c>
      <c r="I735" s="263"/>
      <c r="J735" s="259"/>
      <c r="K735" s="259"/>
      <c r="L735" s="264"/>
      <c r="M735" s="265"/>
      <c r="N735" s="266"/>
      <c r="O735" s="266"/>
      <c r="P735" s="266"/>
      <c r="Q735" s="266"/>
      <c r="R735" s="266"/>
      <c r="S735" s="266"/>
      <c r="T735" s="26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8" t="s">
        <v>140</v>
      </c>
      <c r="AU735" s="268" t="s">
        <v>87</v>
      </c>
      <c r="AV735" s="14" t="s">
        <v>87</v>
      </c>
      <c r="AW735" s="14" t="s">
        <v>35</v>
      </c>
      <c r="AX735" s="14" t="s">
        <v>78</v>
      </c>
      <c r="AY735" s="268" t="s">
        <v>129</v>
      </c>
    </row>
    <row r="736" s="15" customFormat="1">
      <c r="A736" s="15"/>
      <c r="B736" s="269"/>
      <c r="C736" s="270"/>
      <c r="D736" s="244" t="s">
        <v>140</v>
      </c>
      <c r="E736" s="271" t="s">
        <v>1</v>
      </c>
      <c r="F736" s="272" t="s">
        <v>143</v>
      </c>
      <c r="G736" s="270"/>
      <c r="H736" s="273">
        <v>56.530000000000001</v>
      </c>
      <c r="I736" s="274"/>
      <c r="J736" s="270"/>
      <c r="K736" s="270"/>
      <c r="L736" s="275"/>
      <c r="M736" s="276"/>
      <c r="N736" s="277"/>
      <c r="O736" s="277"/>
      <c r="P736" s="277"/>
      <c r="Q736" s="277"/>
      <c r="R736" s="277"/>
      <c r="S736" s="277"/>
      <c r="T736" s="278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9" t="s">
        <v>140</v>
      </c>
      <c r="AU736" s="279" t="s">
        <v>87</v>
      </c>
      <c r="AV736" s="15" t="s">
        <v>136</v>
      </c>
      <c r="AW736" s="15" t="s">
        <v>35</v>
      </c>
      <c r="AX736" s="15" t="s">
        <v>85</v>
      </c>
      <c r="AY736" s="279" t="s">
        <v>129</v>
      </c>
    </row>
    <row r="737" s="2" customFormat="1" ht="16.5" customHeight="1">
      <c r="A737" s="38"/>
      <c r="B737" s="39"/>
      <c r="C737" s="231" t="s">
        <v>776</v>
      </c>
      <c r="D737" s="231" t="s">
        <v>131</v>
      </c>
      <c r="E737" s="232" t="s">
        <v>777</v>
      </c>
      <c r="F737" s="233" t="s">
        <v>778</v>
      </c>
      <c r="G737" s="234" t="s">
        <v>196</v>
      </c>
      <c r="H737" s="235">
        <v>361</v>
      </c>
      <c r="I737" s="236"/>
      <c r="J737" s="237">
        <f>ROUND(I737*H737,2)</f>
        <v>0</v>
      </c>
      <c r="K737" s="233" t="s">
        <v>135</v>
      </c>
      <c r="L737" s="44"/>
      <c r="M737" s="238" t="s">
        <v>1</v>
      </c>
      <c r="N737" s="239" t="s">
        <v>43</v>
      </c>
      <c r="O737" s="91"/>
      <c r="P737" s="240">
        <f>O737*H737</f>
        <v>0</v>
      </c>
      <c r="Q737" s="240">
        <v>0.15540000000000001</v>
      </c>
      <c r="R737" s="240">
        <f>Q737*H737</f>
        <v>56.099400000000003</v>
      </c>
      <c r="S737" s="240">
        <v>0</v>
      </c>
      <c r="T737" s="241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42" t="s">
        <v>136</v>
      </c>
      <c r="AT737" s="242" t="s">
        <v>131</v>
      </c>
      <c r="AU737" s="242" t="s">
        <v>87</v>
      </c>
      <c r="AY737" s="17" t="s">
        <v>129</v>
      </c>
      <c r="BE737" s="243">
        <f>IF(N737="základní",J737,0)</f>
        <v>0</v>
      </c>
      <c r="BF737" s="243">
        <f>IF(N737="snížená",J737,0)</f>
        <v>0</v>
      </c>
      <c r="BG737" s="243">
        <f>IF(N737="zákl. přenesená",J737,0)</f>
        <v>0</v>
      </c>
      <c r="BH737" s="243">
        <f>IF(N737="sníž. přenesená",J737,0)</f>
        <v>0</v>
      </c>
      <c r="BI737" s="243">
        <f>IF(N737="nulová",J737,0)</f>
        <v>0</v>
      </c>
      <c r="BJ737" s="17" t="s">
        <v>85</v>
      </c>
      <c r="BK737" s="243">
        <f>ROUND(I737*H737,2)</f>
        <v>0</v>
      </c>
      <c r="BL737" s="17" t="s">
        <v>136</v>
      </c>
      <c r="BM737" s="242" t="s">
        <v>779</v>
      </c>
    </row>
    <row r="738" s="2" customFormat="1">
      <c r="A738" s="38"/>
      <c r="B738" s="39"/>
      <c r="C738" s="40"/>
      <c r="D738" s="244" t="s">
        <v>138</v>
      </c>
      <c r="E738" s="40"/>
      <c r="F738" s="245" t="s">
        <v>780</v>
      </c>
      <c r="G738" s="40"/>
      <c r="H738" s="40"/>
      <c r="I738" s="140"/>
      <c r="J738" s="40"/>
      <c r="K738" s="40"/>
      <c r="L738" s="44"/>
      <c r="M738" s="246"/>
      <c r="N738" s="247"/>
      <c r="O738" s="91"/>
      <c r="P738" s="91"/>
      <c r="Q738" s="91"/>
      <c r="R738" s="91"/>
      <c r="S738" s="91"/>
      <c r="T738" s="92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138</v>
      </c>
      <c r="AU738" s="17" t="s">
        <v>87</v>
      </c>
    </row>
    <row r="739" s="13" customFormat="1">
      <c r="A739" s="13"/>
      <c r="B739" s="248"/>
      <c r="C739" s="249"/>
      <c r="D739" s="244" t="s">
        <v>140</v>
      </c>
      <c r="E739" s="250" t="s">
        <v>1</v>
      </c>
      <c r="F739" s="251" t="s">
        <v>590</v>
      </c>
      <c r="G739" s="249"/>
      <c r="H739" s="250" t="s">
        <v>1</v>
      </c>
      <c r="I739" s="252"/>
      <c r="J739" s="249"/>
      <c r="K739" s="249"/>
      <c r="L739" s="253"/>
      <c r="M739" s="254"/>
      <c r="N739" s="255"/>
      <c r="O739" s="255"/>
      <c r="P739" s="255"/>
      <c r="Q739" s="255"/>
      <c r="R739" s="255"/>
      <c r="S739" s="255"/>
      <c r="T739" s="25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7" t="s">
        <v>140</v>
      </c>
      <c r="AU739" s="257" t="s">
        <v>87</v>
      </c>
      <c r="AV739" s="13" t="s">
        <v>85</v>
      </c>
      <c r="AW739" s="13" t="s">
        <v>35</v>
      </c>
      <c r="AX739" s="13" t="s">
        <v>78</v>
      </c>
      <c r="AY739" s="257" t="s">
        <v>129</v>
      </c>
    </row>
    <row r="740" s="14" customFormat="1">
      <c r="A740" s="14"/>
      <c r="B740" s="258"/>
      <c r="C740" s="259"/>
      <c r="D740" s="244" t="s">
        <v>140</v>
      </c>
      <c r="E740" s="260" t="s">
        <v>1</v>
      </c>
      <c r="F740" s="261" t="s">
        <v>781</v>
      </c>
      <c r="G740" s="259"/>
      <c r="H740" s="262">
        <v>353</v>
      </c>
      <c r="I740" s="263"/>
      <c r="J740" s="259"/>
      <c r="K740" s="259"/>
      <c r="L740" s="264"/>
      <c r="M740" s="265"/>
      <c r="N740" s="266"/>
      <c r="O740" s="266"/>
      <c r="P740" s="266"/>
      <c r="Q740" s="266"/>
      <c r="R740" s="266"/>
      <c r="S740" s="266"/>
      <c r="T740" s="267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8" t="s">
        <v>140</v>
      </c>
      <c r="AU740" s="268" t="s">
        <v>87</v>
      </c>
      <c r="AV740" s="14" t="s">
        <v>87</v>
      </c>
      <c r="AW740" s="14" t="s">
        <v>35</v>
      </c>
      <c r="AX740" s="14" t="s">
        <v>78</v>
      </c>
      <c r="AY740" s="268" t="s">
        <v>129</v>
      </c>
    </row>
    <row r="741" s="14" customFormat="1">
      <c r="A741" s="14"/>
      <c r="B741" s="258"/>
      <c r="C741" s="259"/>
      <c r="D741" s="244" t="s">
        <v>140</v>
      </c>
      <c r="E741" s="260" t="s">
        <v>1</v>
      </c>
      <c r="F741" s="261" t="s">
        <v>782</v>
      </c>
      <c r="G741" s="259"/>
      <c r="H741" s="262">
        <v>8</v>
      </c>
      <c r="I741" s="263"/>
      <c r="J741" s="259"/>
      <c r="K741" s="259"/>
      <c r="L741" s="264"/>
      <c r="M741" s="265"/>
      <c r="N741" s="266"/>
      <c r="O741" s="266"/>
      <c r="P741" s="266"/>
      <c r="Q741" s="266"/>
      <c r="R741" s="266"/>
      <c r="S741" s="266"/>
      <c r="T741" s="267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8" t="s">
        <v>140</v>
      </c>
      <c r="AU741" s="268" t="s">
        <v>87</v>
      </c>
      <c r="AV741" s="14" t="s">
        <v>87</v>
      </c>
      <c r="AW741" s="14" t="s">
        <v>35</v>
      </c>
      <c r="AX741" s="14" t="s">
        <v>78</v>
      </c>
      <c r="AY741" s="268" t="s">
        <v>129</v>
      </c>
    </row>
    <row r="742" s="15" customFormat="1">
      <c r="A742" s="15"/>
      <c r="B742" s="269"/>
      <c r="C742" s="270"/>
      <c r="D742" s="244" t="s">
        <v>140</v>
      </c>
      <c r="E742" s="271" t="s">
        <v>1</v>
      </c>
      <c r="F742" s="272" t="s">
        <v>143</v>
      </c>
      <c r="G742" s="270"/>
      <c r="H742" s="273">
        <v>361</v>
      </c>
      <c r="I742" s="274"/>
      <c r="J742" s="270"/>
      <c r="K742" s="270"/>
      <c r="L742" s="275"/>
      <c r="M742" s="276"/>
      <c r="N742" s="277"/>
      <c r="O742" s="277"/>
      <c r="P742" s="277"/>
      <c r="Q742" s="277"/>
      <c r="R742" s="277"/>
      <c r="S742" s="277"/>
      <c r="T742" s="278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79" t="s">
        <v>140</v>
      </c>
      <c r="AU742" s="279" t="s">
        <v>87</v>
      </c>
      <c r="AV742" s="15" t="s">
        <v>136</v>
      </c>
      <c r="AW742" s="15" t="s">
        <v>35</v>
      </c>
      <c r="AX742" s="15" t="s">
        <v>85</v>
      </c>
      <c r="AY742" s="279" t="s">
        <v>129</v>
      </c>
    </row>
    <row r="743" s="2" customFormat="1" ht="16.5" customHeight="1">
      <c r="A743" s="38"/>
      <c r="B743" s="39"/>
      <c r="C743" s="280" t="s">
        <v>783</v>
      </c>
      <c r="D743" s="280" t="s">
        <v>320</v>
      </c>
      <c r="E743" s="281" t="s">
        <v>784</v>
      </c>
      <c r="F743" s="282" t="s">
        <v>785</v>
      </c>
      <c r="G743" s="283" t="s">
        <v>196</v>
      </c>
      <c r="H743" s="284">
        <v>278.85000000000002</v>
      </c>
      <c r="I743" s="285"/>
      <c r="J743" s="286">
        <f>ROUND(I743*H743,2)</f>
        <v>0</v>
      </c>
      <c r="K743" s="282" t="s">
        <v>135</v>
      </c>
      <c r="L743" s="287"/>
      <c r="M743" s="288" t="s">
        <v>1</v>
      </c>
      <c r="N743" s="289" t="s">
        <v>43</v>
      </c>
      <c r="O743" s="91"/>
      <c r="P743" s="240">
        <f>O743*H743</f>
        <v>0</v>
      </c>
      <c r="Q743" s="240">
        <v>0.080000000000000002</v>
      </c>
      <c r="R743" s="240">
        <f>Q743*H743</f>
        <v>22.308000000000003</v>
      </c>
      <c r="S743" s="240">
        <v>0</v>
      </c>
      <c r="T743" s="241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42" t="s">
        <v>175</v>
      </c>
      <c r="AT743" s="242" t="s">
        <v>320</v>
      </c>
      <c r="AU743" s="242" t="s">
        <v>87</v>
      </c>
      <c r="AY743" s="17" t="s">
        <v>129</v>
      </c>
      <c r="BE743" s="243">
        <f>IF(N743="základní",J743,0)</f>
        <v>0</v>
      </c>
      <c r="BF743" s="243">
        <f>IF(N743="snížená",J743,0)</f>
        <v>0</v>
      </c>
      <c r="BG743" s="243">
        <f>IF(N743="zákl. přenesená",J743,0)</f>
        <v>0</v>
      </c>
      <c r="BH743" s="243">
        <f>IF(N743="sníž. přenesená",J743,0)</f>
        <v>0</v>
      </c>
      <c r="BI743" s="243">
        <f>IF(N743="nulová",J743,0)</f>
        <v>0</v>
      </c>
      <c r="BJ743" s="17" t="s">
        <v>85</v>
      </c>
      <c r="BK743" s="243">
        <f>ROUND(I743*H743,2)</f>
        <v>0</v>
      </c>
      <c r="BL743" s="17" t="s">
        <v>136</v>
      </c>
      <c r="BM743" s="242" t="s">
        <v>786</v>
      </c>
    </row>
    <row r="744" s="2" customFormat="1">
      <c r="A744" s="38"/>
      <c r="B744" s="39"/>
      <c r="C744" s="40"/>
      <c r="D744" s="244" t="s">
        <v>138</v>
      </c>
      <c r="E744" s="40"/>
      <c r="F744" s="245" t="s">
        <v>785</v>
      </c>
      <c r="G744" s="40"/>
      <c r="H744" s="40"/>
      <c r="I744" s="140"/>
      <c r="J744" s="40"/>
      <c r="K744" s="40"/>
      <c r="L744" s="44"/>
      <c r="M744" s="246"/>
      <c r="N744" s="247"/>
      <c r="O744" s="91"/>
      <c r="P744" s="91"/>
      <c r="Q744" s="91"/>
      <c r="R744" s="91"/>
      <c r="S744" s="91"/>
      <c r="T744" s="92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138</v>
      </c>
      <c r="AU744" s="17" t="s">
        <v>87</v>
      </c>
    </row>
    <row r="745" s="13" customFormat="1">
      <c r="A745" s="13"/>
      <c r="B745" s="248"/>
      <c r="C745" s="249"/>
      <c r="D745" s="244" t="s">
        <v>140</v>
      </c>
      <c r="E745" s="250" t="s">
        <v>1</v>
      </c>
      <c r="F745" s="251" t="s">
        <v>590</v>
      </c>
      <c r="G745" s="249"/>
      <c r="H745" s="250" t="s">
        <v>1</v>
      </c>
      <c r="I745" s="252"/>
      <c r="J745" s="249"/>
      <c r="K745" s="249"/>
      <c r="L745" s="253"/>
      <c r="M745" s="254"/>
      <c r="N745" s="255"/>
      <c r="O745" s="255"/>
      <c r="P745" s="255"/>
      <c r="Q745" s="255"/>
      <c r="R745" s="255"/>
      <c r="S745" s="255"/>
      <c r="T745" s="25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7" t="s">
        <v>140</v>
      </c>
      <c r="AU745" s="257" t="s">
        <v>87</v>
      </c>
      <c r="AV745" s="13" t="s">
        <v>85</v>
      </c>
      <c r="AW745" s="13" t="s">
        <v>35</v>
      </c>
      <c r="AX745" s="13" t="s">
        <v>78</v>
      </c>
      <c r="AY745" s="257" t="s">
        <v>129</v>
      </c>
    </row>
    <row r="746" s="14" customFormat="1">
      <c r="A746" s="14"/>
      <c r="B746" s="258"/>
      <c r="C746" s="259"/>
      <c r="D746" s="244" t="s">
        <v>140</v>
      </c>
      <c r="E746" s="260" t="s">
        <v>1</v>
      </c>
      <c r="F746" s="261" t="s">
        <v>787</v>
      </c>
      <c r="G746" s="259"/>
      <c r="H746" s="262">
        <v>370.64999999999998</v>
      </c>
      <c r="I746" s="263"/>
      <c r="J746" s="259"/>
      <c r="K746" s="259"/>
      <c r="L746" s="264"/>
      <c r="M746" s="265"/>
      <c r="N746" s="266"/>
      <c r="O746" s="266"/>
      <c r="P746" s="266"/>
      <c r="Q746" s="266"/>
      <c r="R746" s="266"/>
      <c r="S746" s="266"/>
      <c r="T746" s="26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8" t="s">
        <v>140</v>
      </c>
      <c r="AU746" s="268" t="s">
        <v>87</v>
      </c>
      <c r="AV746" s="14" t="s">
        <v>87</v>
      </c>
      <c r="AW746" s="14" t="s">
        <v>35</v>
      </c>
      <c r="AX746" s="14" t="s">
        <v>78</v>
      </c>
      <c r="AY746" s="268" t="s">
        <v>129</v>
      </c>
    </row>
    <row r="747" s="14" customFormat="1">
      <c r="A747" s="14"/>
      <c r="B747" s="258"/>
      <c r="C747" s="259"/>
      <c r="D747" s="244" t="s">
        <v>140</v>
      </c>
      <c r="E747" s="260" t="s">
        <v>1</v>
      </c>
      <c r="F747" s="261" t="s">
        <v>788</v>
      </c>
      <c r="G747" s="259"/>
      <c r="H747" s="262">
        <v>-91.799999999999997</v>
      </c>
      <c r="I747" s="263"/>
      <c r="J747" s="259"/>
      <c r="K747" s="259"/>
      <c r="L747" s="264"/>
      <c r="M747" s="265"/>
      <c r="N747" s="266"/>
      <c r="O747" s="266"/>
      <c r="P747" s="266"/>
      <c r="Q747" s="266"/>
      <c r="R747" s="266"/>
      <c r="S747" s="266"/>
      <c r="T747" s="267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8" t="s">
        <v>140</v>
      </c>
      <c r="AU747" s="268" t="s">
        <v>87</v>
      </c>
      <c r="AV747" s="14" t="s">
        <v>87</v>
      </c>
      <c r="AW747" s="14" t="s">
        <v>35</v>
      </c>
      <c r="AX747" s="14" t="s">
        <v>78</v>
      </c>
      <c r="AY747" s="268" t="s">
        <v>129</v>
      </c>
    </row>
    <row r="748" s="15" customFormat="1">
      <c r="A748" s="15"/>
      <c r="B748" s="269"/>
      <c r="C748" s="270"/>
      <c r="D748" s="244" t="s">
        <v>140</v>
      </c>
      <c r="E748" s="271" t="s">
        <v>1</v>
      </c>
      <c r="F748" s="272" t="s">
        <v>143</v>
      </c>
      <c r="G748" s="270"/>
      <c r="H748" s="273">
        <v>278.84999999999997</v>
      </c>
      <c r="I748" s="274"/>
      <c r="J748" s="270"/>
      <c r="K748" s="270"/>
      <c r="L748" s="275"/>
      <c r="M748" s="276"/>
      <c r="N748" s="277"/>
      <c r="O748" s="277"/>
      <c r="P748" s="277"/>
      <c r="Q748" s="277"/>
      <c r="R748" s="277"/>
      <c r="S748" s="277"/>
      <c r="T748" s="278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9" t="s">
        <v>140</v>
      </c>
      <c r="AU748" s="279" t="s">
        <v>87</v>
      </c>
      <c r="AV748" s="15" t="s">
        <v>136</v>
      </c>
      <c r="AW748" s="15" t="s">
        <v>35</v>
      </c>
      <c r="AX748" s="15" t="s">
        <v>85</v>
      </c>
      <c r="AY748" s="279" t="s">
        <v>129</v>
      </c>
    </row>
    <row r="749" s="2" customFormat="1" ht="16.5" customHeight="1">
      <c r="A749" s="38"/>
      <c r="B749" s="39"/>
      <c r="C749" s="280" t="s">
        <v>789</v>
      </c>
      <c r="D749" s="280" t="s">
        <v>320</v>
      </c>
      <c r="E749" s="281" t="s">
        <v>790</v>
      </c>
      <c r="F749" s="282" t="s">
        <v>791</v>
      </c>
      <c r="G749" s="283" t="s">
        <v>196</v>
      </c>
      <c r="H749" s="284">
        <v>96.390000000000001</v>
      </c>
      <c r="I749" s="285"/>
      <c r="J749" s="286">
        <f>ROUND(I749*H749,2)</f>
        <v>0</v>
      </c>
      <c r="K749" s="282" t="s">
        <v>135</v>
      </c>
      <c r="L749" s="287"/>
      <c r="M749" s="288" t="s">
        <v>1</v>
      </c>
      <c r="N749" s="289" t="s">
        <v>43</v>
      </c>
      <c r="O749" s="91"/>
      <c r="P749" s="240">
        <f>O749*H749</f>
        <v>0</v>
      </c>
      <c r="Q749" s="240">
        <v>0.048300000000000003</v>
      </c>
      <c r="R749" s="240">
        <f>Q749*H749</f>
        <v>4.6556370000000005</v>
      </c>
      <c r="S749" s="240">
        <v>0</v>
      </c>
      <c r="T749" s="241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42" t="s">
        <v>175</v>
      </c>
      <c r="AT749" s="242" t="s">
        <v>320</v>
      </c>
      <c r="AU749" s="242" t="s">
        <v>87</v>
      </c>
      <c r="AY749" s="17" t="s">
        <v>129</v>
      </c>
      <c r="BE749" s="243">
        <f>IF(N749="základní",J749,0)</f>
        <v>0</v>
      </c>
      <c r="BF749" s="243">
        <f>IF(N749="snížená",J749,0)</f>
        <v>0</v>
      </c>
      <c r="BG749" s="243">
        <f>IF(N749="zákl. přenesená",J749,0)</f>
        <v>0</v>
      </c>
      <c r="BH749" s="243">
        <f>IF(N749="sníž. přenesená",J749,0)</f>
        <v>0</v>
      </c>
      <c r="BI749" s="243">
        <f>IF(N749="nulová",J749,0)</f>
        <v>0</v>
      </c>
      <c r="BJ749" s="17" t="s">
        <v>85</v>
      </c>
      <c r="BK749" s="243">
        <f>ROUND(I749*H749,2)</f>
        <v>0</v>
      </c>
      <c r="BL749" s="17" t="s">
        <v>136</v>
      </c>
      <c r="BM749" s="242" t="s">
        <v>792</v>
      </c>
    </row>
    <row r="750" s="2" customFormat="1">
      <c r="A750" s="38"/>
      <c r="B750" s="39"/>
      <c r="C750" s="40"/>
      <c r="D750" s="244" t="s">
        <v>138</v>
      </c>
      <c r="E750" s="40"/>
      <c r="F750" s="245" t="s">
        <v>791</v>
      </c>
      <c r="G750" s="40"/>
      <c r="H750" s="40"/>
      <c r="I750" s="140"/>
      <c r="J750" s="40"/>
      <c r="K750" s="40"/>
      <c r="L750" s="44"/>
      <c r="M750" s="246"/>
      <c r="N750" s="247"/>
      <c r="O750" s="91"/>
      <c r="P750" s="91"/>
      <c r="Q750" s="91"/>
      <c r="R750" s="91"/>
      <c r="S750" s="91"/>
      <c r="T750" s="92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138</v>
      </c>
      <c r="AU750" s="17" t="s">
        <v>87</v>
      </c>
    </row>
    <row r="751" s="13" customFormat="1">
      <c r="A751" s="13"/>
      <c r="B751" s="248"/>
      <c r="C751" s="249"/>
      <c r="D751" s="244" t="s">
        <v>140</v>
      </c>
      <c r="E751" s="250" t="s">
        <v>1</v>
      </c>
      <c r="F751" s="251" t="s">
        <v>590</v>
      </c>
      <c r="G751" s="249"/>
      <c r="H751" s="250" t="s">
        <v>1</v>
      </c>
      <c r="I751" s="252"/>
      <c r="J751" s="249"/>
      <c r="K751" s="249"/>
      <c r="L751" s="253"/>
      <c r="M751" s="254"/>
      <c r="N751" s="255"/>
      <c r="O751" s="255"/>
      <c r="P751" s="255"/>
      <c r="Q751" s="255"/>
      <c r="R751" s="255"/>
      <c r="S751" s="255"/>
      <c r="T751" s="25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7" t="s">
        <v>140</v>
      </c>
      <c r="AU751" s="257" t="s">
        <v>87</v>
      </c>
      <c r="AV751" s="13" t="s">
        <v>85</v>
      </c>
      <c r="AW751" s="13" t="s">
        <v>35</v>
      </c>
      <c r="AX751" s="13" t="s">
        <v>78</v>
      </c>
      <c r="AY751" s="257" t="s">
        <v>129</v>
      </c>
    </row>
    <row r="752" s="14" customFormat="1">
      <c r="A752" s="14"/>
      <c r="B752" s="258"/>
      <c r="C752" s="259"/>
      <c r="D752" s="244" t="s">
        <v>140</v>
      </c>
      <c r="E752" s="260" t="s">
        <v>1</v>
      </c>
      <c r="F752" s="261" t="s">
        <v>793</v>
      </c>
      <c r="G752" s="259"/>
      <c r="H752" s="262">
        <v>96.390000000000001</v>
      </c>
      <c r="I752" s="263"/>
      <c r="J752" s="259"/>
      <c r="K752" s="259"/>
      <c r="L752" s="264"/>
      <c r="M752" s="265"/>
      <c r="N752" s="266"/>
      <c r="O752" s="266"/>
      <c r="P752" s="266"/>
      <c r="Q752" s="266"/>
      <c r="R752" s="266"/>
      <c r="S752" s="266"/>
      <c r="T752" s="26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8" t="s">
        <v>140</v>
      </c>
      <c r="AU752" s="268" t="s">
        <v>87</v>
      </c>
      <c r="AV752" s="14" t="s">
        <v>87</v>
      </c>
      <c r="AW752" s="14" t="s">
        <v>35</v>
      </c>
      <c r="AX752" s="14" t="s">
        <v>78</v>
      </c>
      <c r="AY752" s="268" t="s">
        <v>129</v>
      </c>
    </row>
    <row r="753" s="15" customFormat="1">
      <c r="A753" s="15"/>
      <c r="B753" s="269"/>
      <c r="C753" s="270"/>
      <c r="D753" s="244" t="s">
        <v>140</v>
      </c>
      <c r="E753" s="271" t="s">
        <v>1</v>
      </c>
      <c r="F753" s="272" t="s">
        <v>143</v>
      </c>
      <c r="G753" s="270"/>
      <c r="H753" s="273">
        <v>96.390000000000001</v>
      </c>
      <c r="I753" s="274"/>
      <c r="J753" s="270"/>
      <c r="K753" s="270"/>
      <c r="L753" s="275"/>
      <c r="M753" s="276"/>
      <c r="N753" s="277"/>
      <c r="O753" s="277"/>
      <c r="P753" s="277"/>
      <c r="Q753" s="277"/>
      <c r="R753" s="277"/>
      <c r="S753" s="277"/>
      <c r="T753" s="278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9" t="s">
        <v>140</v>
      </c>
      <c r="AU753" s="279" t="s">
        <v>87</v>
      </c>
      <c r="AV753" s="15" t="s">
        <v>136</v>
      </c>
      <c r="AW753" s="15" t="s">
        <v>35</v>
      </c>
      <c r="AX753" s="15" t="s">
        <v>85</v>
      </c>
      <c r="AY753" s="279" t="s">
        <v>129</v>
      </c>
    </row>
    <row r="754" s="2" customFormat="1" ht="16.5" customHeight="1">
      <c r="A754" s="38"/>
      <c r="B754" s="39"/>
      <c r="C754" s="280" t="s">
        <v>794</v>
      </c>
      <c r="D754" s="280" t="s">
        <v>320</v>
      </c>
      <c r="E754" s="281" t="s">
        <v>795</v>
      </c>
      <c r="F754" s="282" t="s">
        <v>796</v>
      </c>
      <c r="G754" s="283" t="s">
        <v>196</v>
      </c>
      <c r="H754" s="284">
        <v>23.100000000000001</v>
      </c>
      <c r="I754" s="285"/>
      <c r="J754" s="286">
        <f>ROUND(I754*H754,2)</f>
        <v>0</v>
      </c>
      <c r="K754" s="282" t="s">
        <v>135</v>
      </c>
      <c r="L754" s="287"/>
      <c r="M754" s="288" t="s">
        <v>1</v>
      </c>
      <c r="N754" s="289" t="s">
        <v>43</v>
      </c>
      <c r="O754" s="91"/>
      <c r="P754" s="240">
        <f>O754*H754</f>
        <v>0</v>
      </c>
      <c r="Q754" s="240">
        <v>0.065670000000000006</v>
      </c>
      <c r="R754" s="240">
        <f>Q754*H754</f>
        <v>1.5169770000000002</v>
      </c>
      <c r="S754" s="240">
        <v>0</v>
      </c>
      <c r="T754" s="241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42" t="s">
        <v>175</v>
      </c>
      <c r="AT754" s="242" t="s">
        <v>320</v>
      </c>
      <c r="AU754" s="242" t="s">
        <v>87</v>
      </c>
      <c r="AY754" s="17" t="s">
        <v>129</v>
      </c>
      <c r="BE754" s="243">
        <f>IF(N754="základní",J754,0)</f>
        <v>0</v>
      </c>
      <c r="BF754" s="243">
        <f>IF(N754="snížená",J754,0)</f>
        <v>0</v>
      </c>
      <c r="BG754" s="243">
        <f>IF(N754="zákl. přenesená",J754,0)</f>
        <v>0</v>
      </c>
      <c r="BH754" s="243">
        <f>IF(N754="sníž. přenesená",J754,0)</f>
        <v>0</v>
      </c>
      <c r="BI754" s="243">
        <f>IF(N754="nulová",J754,0)</f>
        <v>0</v>
      </c>
      <c r="BJ754" s="17" t="s">
        <v>85</v>
      </c>
      <c r="BK754" s="243">
        <f>ROUND(I754*H754,2)</f>
        <v>0</v>
      </c>
      <c r="BL754" s="17" t="s">
        <v>136</v>
      </c>
      <c r="BM754" s="242" t="s">
        <v>797</v>
      </c>
    </row>
    <row r="755" s="2" customFormat="1">
      <c r="A755" s="38"/>
      <c r="B755" s="39"/>
      <c r="C755" s="40"/>
      <c r="D755" s="244" t="s">
        <v>138</v>
      </c>
      <c r="E755" s="40"/>
      <c r="F755" s="245" t="s">
        <v>796</v>
      </c>
      <c r="G755" s="40"/>
      <c r="H755" s="40"/>
      <c r="I755" s="140"/>
      <c r="J755" s="40"/>
      <c r="K755" s="40"/>
      <c r="L755" s="44"/>
      <c r="M755" s="246"/>
      <c r="N755" s="247"/>
      <c r="O755" s="91"/>
      <c r="P755" s="91"/>
      <c r="Q755" s="91"/>
      <c r="R755" s="91"/>
      <c r="S755" s="91"/>
      <c r="T755" s="92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138</v>
      </c>
      <c r="AU755" s="17" t="s">
        <v>87</v>
      </c>
    </row>
    <row r="756" s="13" customFormat="1">
      <c r="A756" s="13"/>
      <c r="B756" s="248"/>
      <c r="C756" s="249"/>
      <c r="D756" s="244" t="s">
        <v>140</v>
      </c>
      <c r="E756" s="250" t="s">
        <v>1</v>
      </c>
      <c r="F756" s="251" t="s">
        <v>590</v>
      </c>
      <c r="G756" s="249"/>
      <c r="H756" s="250" t="s">
        <v>1</v>
      </c>
      <c r="I756" s="252"/>
      <c r="J756" s="249"/>
      <c r="K756" s="249"/>
      <c r="L756" s="253"/>
      <c r="M756" s="254"/>
      <c r="N756" s="255"/>
      <c r="O756" s="255"/>
      <c r="P756" s="255"/>
      <c r="Q756" s="255"/>
      <c r="R756" s="255"/>
      <c r="S756" s="255"/>
      <c r="T756" s="25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7" t="s">
        <v>140</v>
      </c>
      <c r="AU756" s="257" t="s">
        <v>87</v>
      </c>
      <c r="AV756" s="13" t="s">
        <v>85</v>
      </c>
      <c r="AW756" s="13" t="s">
        <v>35</v>
      </c>
      <c r="AX756" s="13" t="s">
        <v>78</v>
      </c>
      <c r="AY756" s="257" t="s">
        <v>129</v>
      </c>
    </row>
    <row r="757" s="14" customFormat="1">
      <c r="A757" s="14"/>
      <c r="B757" s="258"/>
      <c r="C757" s="259"/>
      <c r="D757" s="244" t="s">
        <v>140</v>
      </c>
      <c r="E757" s="260" t="s">
        <v>1</v>
      </c>
      <c r="F757" s="261" t="s">
        <v>798</v>
      </c>
      <c r="G757" s="259"/>
      <c r="H757" s="262">
        <v>23.100000000000001</v>
      </c>
      <c r="I757" s="263"/>
      <c r="J757" s="259"/>
      <c r="K757" s="259"/>
      <c r="L757" s="264"/>
      <c r="M757" s="265"/>
      <c r="N757" s="266"/>
      <c r="O757" s="266"/>
      <c r="P757" s="266"/>
      <c r="Q757" s="266"/>
      <c r="R757" s="266"/>
      <c r="S757" s="266"/>
      <c r="T757" s="26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8" t="s">
        <v>140</v>
      </c>
      <c r="AU757" s="268" t="s">
        <v>87</v>
      </c>
      <c r="AV757" s="14" t="s">
        <v>87</v>
      </c>
      <c r="AW757" s="14" t="s">
        <v>35</v>
      </c>
      <c r="AX757" s="14" t="s">
        <v>78</v>
      </c>
      <c r="AY757" s="268" t="s">
        <v>129</v>
      </c>
    </row>
    <row r="758" s="15" customFormat="1">
      <c r="A758" s="15"/>
      <c r="B758" s="269"/>
      <c r="C758" s="270"/>
      <c r="D758" s="244" t="s">
        <v>140</v>
      </c>
      <c r="E758" s="271" t="s">
        <v>1</v>
      </c>
      <c r="F758" s="272" t="s">
        <v>143</v>
      </c>
      <c r="G758" s="270"/>
      <c r="H758" s="273">
        <v>23.100000000000001</v>
      </c>
      <c r="I758" s="274"/>
      <c r="J758" s="270"/>
      <c r="K758" s="270"/>
      <c r="L758" s="275"/>
      <c r="M758" s="276"/>
      <c r="N758" s="277"/>
      <c r="O758" s="277"/>
      <c r="P758" s="277"/>
      <c r="Q758" s="277"/>
      <c r="R758" s="277"/>
      <c r="S758" s="277"/>
      <c r="T758" s="278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79" t="s">
        <v>140</v>
      </c>
      <c r="AU758" s="279" t="s">
        <v>87</v>
      </c>
      <c r="AV758" s="15" t="s">
        <v>136</v>
      </c>
      <c r="AW758" s="15" t="s">
        <v>35</v>
      </c>
      <c r="AX758" s="15" t="s">
        <v>85</v>
      </c>
      <c r="AY758" s="279" t="s">
        <v>129</v>
      </c>
    </row>
    <row r="759" s="2" customFormat="1" ht="16.5" customHeight="1">
      <c r="A759" s="38"/>
      <c r="B759" s="39"/>
      <c r="C759" s="280" t="s">
        <v>799</v>
      </c>
      <c r="D759" s="280" t="s">
        <v>320</v>
      </c>
      <c r="E759" s="281" t="s">
        <v>800</v>
      </c>
      <c r="F759" s="282" t="s">
        <v>801</v>
      </c>
      <c r="G759" s="283" t="s">
        <v>196</v>
      </c>
      <c r="H759" s="284">
        <v>8</v>
      </c>
      <c r="I759" s="285"/>
      <c r="J759" s="286">
        <f>ROUND(I759*H759,2)</f>
        <v>0</v>
      </c>
      <c r="K759" s="282" t="s">
        <v>135</v>
      </c>
      <c r="L759" s="287"/>
      <c r="M759" s="288" t="s">
        <v>1</v>
      </c>
      <c r="N759" s="289" t="s">
        <v>43</v>
      </c>
      <c r="O759" s="91"/>
      <c r="P759" s="240">
        <f>O759*H759</f>
        <v>0</v>
      </c>
      <c r="Q759" s="240">
        <v>0.14999999999999999</v>
      </c>
      <c r="R759" s="240">
        <f>Q759*H759</f>
        <v>1.2</v>
      </c>
      <c r="S759" s="240">
        <v>0</v>
      </c>
      <c r="T759" s="241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42" t="s">
        <v>175</v>
      </c>
      <c r="AT759" s="242" t="s">
        <v>320</v>
      </c>
      <c r="AU759" s="242" t="s">
        <v>87</v>
      </c>
      <c r="AY759" s="17" t="s">
        <v>129</v>
      </c>
      <c r="BE759" s="243">
        <f>IF(N759="základní",J759,0)</f>
        <v>0</v>
      </c>
      <c r="BF759" s="243">
        <f>IF(N759="snížená",J759,0)</f>
        <v>0</v>
      </c>
      <c r="BG759" s="243">
        <f>IF(N759="zákl. přenesená",J759,0)</f>
        <v>0</v>
      </c>
      <c r="BH759" s="243">
        <f>IF(N759="sníž. přenesená",J759,0)</f>
        <v>0</v>
      </c>
      <c r="BI759" s="243">
        <f>IF(N759="nulová",J759,0)</f>
        <v>0</v>
      </c>
      <c r="BJ759" s="17" t="s">
        <v>85</v>
      </c>
      <c r="BK759" s="243">
        <f>ROUND(I759*H759,2)</f>
        <v>0</v>
      </c>
      <c r="BL759" s="17" t="s">
        <v>136</v>
      </c>
      <c r="BM759" s="242" t="s">
        <v>802</v>
      </c>
    </row>
    <row r="760" s="2" customFormat="1">
      <c r="A760" s="38"/>
      <c r="B760" s="39"/>
      <c r="C760" s="40"/>
      <c r="D760" s="244" t="s">
        <v>138</v>
      </c>
      <c r="E760" s="40"/>
      <c r="F760" s="245" t="s">
        <v>801</v>
      </c>
      <c r="G760" s="40"/>
      <c r="H760" s="40"/>
      <c r="I760" s="140"/>
      <c r="J760" s="40"/>
      <c r="K760" s="40"/>
      <c r="L760" s="44"/>
      <c r="M760" s="246"/>
      <c r="N760" s="247"/>
      <c r="O760" s="91"/>
      <c r="P760" s="91"/>
      <c r="Q760" s="91"/>
      <c r="R760" s="91"/>
      <c r="S760" s="91"/>
      <c r="T760" s="92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138</v>
      </c>
      <c r="AU760" s="17" t="s">
        <v>87</v>
      </c>
    </row>
    <row r="761" s="13" customFormat="1">
      <c r="A761" s="13"/>
      <c r="B761" s="248"/>
      <c r="C761" s="249"/>
      <c r="D761" s="244" t="s">
        <v>140</v>
      </c>
      <c r="E761" s="250" t="s">
        <v>1</v>
      </c>
      <c r="F761" s="251" t="s">
        <v>590</v>
      </c>
      <c r="G761" s="249"/>
      <c r="H761" s="250" t="s">
        <v>1</v>
      </c>
      <c r="I761" s="252"/>
      <c r="J761" s="249"/>
      <c r="K761" s="249"/>
      <c r="L761" s="253"/>
      <c r="M761" s="254"/>
      <c r="N761" s="255"/>
      <c r="O761" s="255"/>
      <c r="P761" s="255"/>
      <c r="Q761" s="255"/>
      <c r="R761" s="255"/>
      <c r="S761" s="255"/>
      <c r="T761" s="25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7" t="s">
        <v>140</v>
      </c>
      <c r="AU761" s="257" t="s">
        <v>87</v>
      </c>
      <c r="AV761" s="13" t="s">
        <v>85</v>
      </c>
      <c r="AW761" s="13" t="s">
        <v>35</v>
      </c>
      <c r="AX761" s="13" t="s">
        <v>78</v>
      </c>
      <c r="AY761" s="257" t="s">
        <v>129</v>
      </c>
    </row>
    <row r="762" s="14" customFormat="1">
      <c r="A762" s="14"/>
      <c r="B762" s="258"/>
      <c r="C762" s="259"/>
      <c r="D762" s="244" t="s">
        <v>140</v>
      </c>
      <c r="E762" s="260" t="s">
        <v>1</v>
      </c>
      <c r="F762" s="261" t="s">
        <v>803</v>
      </c>
      <c r="G762" s="259"/>
      <c r="H762" s="262">
        <v>4</v>
      </c>
      <c r="I762" s="263"/>
      <c r="J762" s="259"/>
      <c r="K762" s="259"/>
      <c r="L762" s="264"/>
      <c r="M762" s="265"/>
      <c r="N762" s="266"/>
      <c r="O762" s="266"/>
      <c r="P762" s="266"/>
      <c r="Q762" s="266"/>
      <c r="R762" s="266"/>
      <c r="S762" s="266"/>
      <c r="T762" s="267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8" t="s">
        <v>140</v>
      </c>
      <c r="AU762" s="268" t="s">
        <v>87</v>
      </c>
      <c r="AV762" s="14" t="s">
        <v>87</v>
      </c>
      <c r="AW762" s="14" t="s">
        <v>35</v>
      </c>
      <c r="AX762" s="14" t="s">
        <v>78</v>
      </c>
      <c r="AY762" s="268" t="s">
        <v>129</v>
      </c>
    </row>
    <row r="763" s="14" customFormat="1">
      <c r="A763" s="14"/>
      <c r="B763" s="258"/>
      <c r="C763" s="259"/>
      <c r="D763" s="244" t="s">
        <v>140</v>
      </c>
      <c r="E763" s="260" t="s">
        <v>1</v>
      </c>
      <c r="F763" s="261" t="s">
        <v>804</v>
      </c>
      <c r="G763" s="259"/>
      <c r="H763" s="262">
        <v>4</v>
      </c>
      <c r="I763" s="263"/>
      <c r="J763" s="259"/>
      <c r="K763" s="259"/>
      <c r="L763" s="264"/>
      <c r="M763" s="265"/>
      <c r="N763" s="266"/>
      <c r="O763" s="266"/>
      <c r="P763" s="266"/>
      <c r="Q763" s="266"/>
      <c r="R763" s="266"/>
      <c r="S763" s="266"/>
      <c r="T763" s="267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8" t="s">
        <v>140</v>
      </c>
      <c r="AU763" s="268" t="s">
        <v>87</v>
      </c>
      <c r="AV763" s="14" t="s">
        <v>87</v>
      </c>
      <c r="AW763" s="14" t="s">
        <v>35</v>
      </c>
      <c r="AX763" s="14" t="s">
        <v>78</v>
      </c>
      <c r="AY763" s="268" t="s">
        <v>129</v>
      </c>
    </row>
    <row r="764" s="15" customFormat="1">
      <c r="A764" s="15"/>
      <c r="B764" s="269"/>
      <c r="C764" s="270"/>
      <c r="D764" s="244" t="s">
        <v>140</v>
      </c>
      <c r="E764" s="271" t="s">
        <v>1</v>
      </c>
      <c r="F764" s="272" t="s">
        <v>143</v>
      </c>
      <c r="G764" s="270"/>
      <c r="H764" s="273">
        <v>8</v>
      </c>
      <c r="I764" s="274"/>
      <c r="J764" s="270"/>
      <c r="K764" s="270"/>
      <c r="L764" s="275"/>
      <c r="M764" s="276"/>
      <c r="N764" s="277"/>
      <c r="O764" s="277"/>
      <c r="P764" s="277"/>
      <c r="Q764" s="277"/>
      <c r="R764" s="277"/>
      <c r="S764" s="277"/>
      <c r="T764" s="278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9" t="s">
        <v>140</v>
      </c>
      <c r="AU764" s="279" t="s">
        <v>87</v>
      </c>
      <c r="AV764" s="15" t="s">
        <v>136</v>
      </c>
      <c r="AW764" s="15" t="s">
        <v>35</v>
      </c>
      <c r="AX764" s="15" t="s">
        <v>85</v>
      </c>
      <c r="AY764" s="279" t="s">
        <v>129</v>
      </c>
    </row>
    <row r="765" s="2" customFormat="1" ht="16.5" customHeight="1">
      <c r="A765" s="38"/>
      <c r="B765" s="39"/>
      <c r="C765" s="231" t="s">
        <v>805</v>
      </c>
      <c r="D765" s="231" t="s">
        <v>131</v>
      </c>
      <c r="E765" s="232" t="s">
        <v>806</v>
      </c>
      <c r="F765" s="233" t="s">
        <v>807</v>
      </c>
      <c r="G765" s="234" t="s">
        <v>196</v>
      </c>
      <c r="H765" s="235">
        <v>174.30000000000001</v>
      </c>
      <c r="I765" s="236"/>
      <c r="J765" s="237">
        <f>ROUND(I765*H765,2)</f>
        <v>0</v>
      </c>
      <c r="K765" s="233" t="s">
        <v>135</v>
      </c>
      <c r="L765" s="44"/>
      <c r="M765" s="238" t="s">
        <v>1</v>
      </c>
      <c r="N765" s="239" t="s">
        <v>43</v>
      </c>
      <c r="O765" s="91"/>
      <c r="P765" s="240">
        <f>O765*H765</f>
        <v>0</v>
      </c>
      <c r="Q765" s="240">
        <v>0.1295</v>
      </c>
      <c r="R765" s="240">
        <f>Q765*H765</f>
        <v>22.571850000000001</v>
      </c>
      <c r="S765" s="240">
        <v>0</v>
      </c>
      <c r="T765" s="241">
        <f>S765*H765</f>
        <v>0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242" t="s">
        <v>136</v>
      </c>
      <c r="AT765" s="242" t="s">
        <v>131</v>
      </c>
      <c r="AU765" s="242" t="s">
        <v>87</v>
      </c>
      <c r="AY765" s="17" t="s">
        <v>129</v>
      </c>
      <c r="BE765" s="243">
        <f>IF(N765="základní",J765,0)</f>
        <v>0</v>
      </c>
      <c r="BF765" s="243">
        <f>IF(N765="snížená",J765,0)</f>
        <v>0</v>
      </c>
      <c r="BG765" s="243">
        <f>IF(N765="zákl. přenesená",J765,0)</f>
        <v>0</v>
      </c>
      <c r="BH765" s="243">
        <f>IF(N765="sníž. přenesená",J765,0)</f>
        <v>0</v>
      </c>
      <c r="BI765" s="243">
        <f>IF(N765="nulová",J765,0)</f>
        <v>0</v>
      </c>
      <c r="BJ765" s="17" t="s">
        <v>85</v>
      </c>
      <c r="BK765" s="243">
        <f>ROUND(I765*H765,2)</f>
        <v>0</v>
      </c>
      <c r="BL765" s="17" t="s">
        <v>136</v>
      </c>
      <c r="BM765" s="242" t="s">
        <v>808</v>
      </c>
    </row>
    <row r="766" s="2" customFormat="1">
      <c r="A766" s="38"/>
      <c r="B766" s="39"/>
      <c r="C766" s="40"/>
      <c r="D766" s="244" t="s">
        <v>138</v>
      </c>
      <c r="E766" s="40"/>
      <c r="F766" s="245" t="s">
        <v>809</v>
      </c>
      <c r="G766" s="40"/>
      <c r="H766" s="40"/>
      <c r="I766" s="140"/>
      <c r="J766" s="40"/>
      <c r="K766" s="40"/>
      <c r="L766" s="44"/>
      <c r="M766" s="246"/>
      <c r="N766" s="247"/>
      <c r="O766" s="91"/>
      <c r="P766" s="91"/>
      <c r="Q766" s="91"/>
      <c r="R766" s="91"/>
      <c r="S766" s="91"/>
      <c r="T766" s="92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T766" s="17" t="s">
        <v>138</v>
      </c>
      <c r="AU766" s="17" t="s">
        <v>87</v>
      </c>
    </row>
    <row r="767" s="13" customFormat="1">
      <c r="A767" s="13"/>
      <c r="B767" s="248"/>
      <c r="C767" s="249"/>
      <c r="D767" s="244" t="s">
        <v>140</v>
      </c>
      <c r="E767" s="250" t="s">
        <v>1</v>
      </c>
      <c r="F767" s="251" t="s">
        <v>590</v>
      </c>
      <c r="G767" s="249"/>
      <c r="H767" s="250" t="s">
        <v>1</v>
      </c>
      <c r="I767" s="252"/>
      <c r="J767" s="249"/>
      <c r="K767" s="249"/>
      <c r="L767" s="253"/>
      <c r="M767" s="254"/>
      <c r="N767" s="255"/>
      <c r="O767" s="255"/>
      <c r="P767" s="255"/>
      <c r="Q767" s="255"/>
      <c r="R767" s="255"/>
      <c r="S767" s="255"/>
      <c r="T767" s="25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7" t="s">
        <v>140</v>
      </c>
      <c r="AU767" s="257" t="s">
        <v>87</v>
      </c>
      <c r="AV767" s="13" t="s">
        <v>85</v>
      </c>
      <c r="AW767" s="13" t="s">
        <v>35</v>
      </c>
      <c r="AX767" s="13" t="s">
        <v>78</v>
      </c>
      <c r="AY767" s="257" t="s">
        <v>129</v>
      </c>
    </row>
    <row r="768" s="14" customFormat="1">
      <c r="A768" s="14"/>
      <c r="B768" s="258"/>
      <c r="C768" s="259"/>
      <c r="D768" s="244" t="s">
        <v>140</v>
      </c>
      <c r="E768" s="260" t="s">
        <v>1</v>
      </c>
      <c r="F768" s="261" t="s">
        <v>810</v>
      </c>
      <c r="G768" s="259"/>
      <c r="H768" s="262">
        <v>174.30000000000001</v>
      </c>
      <c r="I768" s="263"/>
      <c r="J768" s="259"/>
      <c r="K768" s="259"/>
      <c r="L768" s="264"/>
      <c r="M768" s="265"/>
      <c r="N768" s="266"/>
      <c r="O768" s="266"/>
      <c r="P768" s="266"/>
      <c r="Q768" s="266"/>
      <c r="R768" s="266"/>
      <c r="S768" s="266"/>
      <c r="T768" s="267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8" t="s">
        <v>140</v>
      </c>
      <c r="AU768" s="268" t="s">
        <v>87</v>
      </c>
      <c r="AV768" s="14" t="s">
        <v>87</v>
      </c>
      <c r="AW768" s="14" t="s">
        <v>35</v>
      </c>
      <c r="AX768" s="14" t="s">
        <v>78</v>
      </c>
      <c r="AY768" s="268" t="s">
        <v>129</v>
      </c>
    </row>
    <row r="769" s="15" customFormat="1">
      <c r="A769" s="15"/>
      <c r="B769" s="269"/>
      <c r="C769" s="270"/>
      <c r="D769" s="244" t="s">
        <v>140</v>
      </c>
      <c r="E769" s="271" t="s">
        <v>1</v>
      </c>
      <c r="F769" s="272" t="s">
        <v>143</v>
      </c>
      <c r="G769" s="270"/>
      <c r="H769" s="273">
        <v>174.30000000000001</v>
      </c>
      <c r="I769" s="274"/>
      <c r="J769" s="270"/>
      <c r="K769" s="270"/>
      <c r="L769" s="275"/>
      <c r="M769" s="276"/>
      <c r="N769" s="277"/>
      <c r="O769" s="277"/>
      <c r="P769" s="277"/>
      <c r="Q769" s="277"/>
      <c r="R769" s="277"/>
      <c r="S769" s="277"/>
      <c r="T769" s="278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79" t="s">
        <v>140</v>
      </c>
      <c r="AU769" s="279" t="s">
        <v>87</v>
      </c>
      <c r="AV769" s="15" t="s">
        <v>136</v>
      </c>
      <c r="AW769" s="15" t="s">
        <v>35</v>
      </c>
      <c r="AX769" s="15" t="s">
        <v>85</v>
      </c>
      <c r="AY769" s="279" t="s">
        <v>129</v>
      </c>
    </row>
    <row r="770" s="2" customFormat="1" ht="16.5" customHeight="1">
      <c r="A770" s="38"/>
      <c r="B770" s="39"/>
      <c r="C770" s="280" t="s">
        <v>811</v>
      </c>
      <c r="D770" s="280" t="s">
        <v>320</v>
      </c>
      <c r="E770" s="281" t="s">
        <v>812</v>
      </c>
      <c r="F770" s="282" t="s">
        <v>813</v>
      </c>
      <c r="G770" s="283" t="s">
        <v>196</v>
      </c>
      <c r="H770" s="284">
        <v>183.01499999999999</v>
      </c>
      <c r="I770" s="285"/>
      <c r="J770" s="286">
        <f>ROUND(I770*H770,2)</f>
        <v>0</v>
      </c>
      <c r="K770" s="282" t="s">
        <v>135</v>
      </c>
      <c r="L770" s="287"/>
      <c r="M770" s="288" t="s">
        <v>1</v>
      </c>
      <c r="N770" s="289" t="s">
        <v>43</v>
      </c>
      <c r="O770" s="91"/>
      <c r="P770" s="240">
        <f>O770*H770</f>
        <v>0</v>
      </c>
      <c r="Q770" s="240">
        <v>0.033500000000000002</v>
      </c>
      <c r="R770" s="240">
        <f>Q770*H770</f>
        <v>6.1310025000000001</v>
      </c>
      <c r="S770" s="240">
        <v>0</v>
      </c>
      <c r="T770" s="241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42" t="s">
        <v>175</v>
      </c>
      <c r="AT770" s="242" t="s">
        <v>320</v>
      </c>
      <c r="AU770" s="242" t="s">
        <v>87</v>
      </c>
      <c r="AY770" s="17" t="s">
        <v>129</v>
      </c>
      <c r="BE770" s="243">
        <f>IF(N770="základní",J770,0)</f>
        <v>0</v>
      </c>
      <c r="BF770" s="243">
        <f>IF(N770="snížená",J770,0)</f>
        <v>0</v>
      </c>
      <c r="BG770" s="243">
        <f>IF(N770="zákl. přenesená",J770,0)</f>
        <v>0</v>
      </c>
      <c r="BH770" s="243">
        <f>IF(N770="sníž. přenesená",J770,0)</f>
        <v>0</v>
      </c>
      <c r="BI770" s="243">
        <f>IF(N770="nulová",J770,0)</f>
        <v>0</v>
      </c>
      <c r="BJ770" s="17" t="s">
        <v>85</v>
      </c>
      <c r="BK770" s="243">
        <f>ROUND(I770*H770,2)</f>
        <v>0</v>
      </c>
      <c r="BL770" s="17" t="s">
        <v>136</v>
      </c>
      <c r="BM770" s="242" t="s">
        <v>814</v>
      </c>
    </row>
    <row r="771" s="2" customFormat="1">
      <c r="A771" s="38"/>
      <c r="B771" s="39"/>
      <c r="C771" s="40"/>
      <c r="D771" s="244" t="s">
        <v>138</v>
      </c>
      <c r="E771" s="40"/>
      <c r="F771" s="245" t="s">
        <v>813</v>
      </c>
      <c r="G771" s="40"/>
      <c r="H771" s="40"/>
      <c r="I771" s="140"/>
      <c r="J771" s="40"/>
      <c r="K771" s="40"/>
      <c r="L771" s="44"/>
      <c r="M771" s="246"/>
      <c r="N771" s="247"/>
      <c r="O771" s="91"/>
      <c r="P771" s="91"/>
      <c r="Q771" s="91"/>
      <c r="R771" s="91"/>
      <c r="S771" s="91"/>
      <c r="T771" s="92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7" t="s">
        <v>138</v>
      </c>
      <c r="AU771" s="17" t="s">
        <v>87</v>
      </c>
    </row>
    <row r="772" s="13" customFormat="1">
      <c r="A772" s="13"/>
      <c r="B772" s="248"/>
      <c r="C772" s="249"/>
      <c r="D772" s="244" t="s">
        <v>140</v>
      </c>
      <c r="E772" s="250" t="s">
        <v>1</v>
      </c>
      <c r="F772" s="251" t="s">
        <v>590</v>
      </c>
      <c r="G772" s="249"/>
      <c r="H772" s="250" t="s">
        <v>1</v>
      </c>
      <c r="I772" s="252"/>
      <c r="J772" s="249"/>
      <c r="K772" s="249"/>
      <c r="L772" s="253"/>
      <c r="M772" s="254"/>
      <c r="N772" s="255"/>
      <c r="O772" s="255"/>
      <c r="P772" s="255"/>
      <c r="Q772" s="255"/>
      <c r="R772" s="255"/>
      <c r="S772" s="255"/>
      <c r="T772" s="25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7" t="s">
        <v>140</v>
      </c>
      <c r="AU772" s="257" t="s">
        <v>87</v>
      </c>
      <c r="AV772" s="13" t="s">
        <v>85</v>
      </c>
      <c r="AW772" s="13" t="s">
        <v>35</v>
      </c>
      <c r="AX772" s="13" t="s">
        <v>78</v>
      </c>
      <c r="AY772" s="257" t="s">
        <v>129</v>
      </c>
    </row>
    <row r="773" s="14" customFormat="1">
      <c r="A773" s="14"/>
      <c r="B773" s="258"/>
      <c r="C773" s="259"/>
      <c r="D773" s="244" t="s">
        <v>140</v>
      </c>
      <c r="E773" s="260" t="s">
        <v>1</v>
      </c>
      <c r="F773" s="261" t="s">
        <v>815</v>
      </c>
      <c r="G773" s="259"/>
      <c r="H773" s="262">
        <v>183.01499999999999</v>
      </c>
      <c r="I773" s="263"/>
      <c r="J773" s="259"/>
      <c r="K773" s="259"/>
      <c r="L773" s="264"/>
      <c r="M773" s="265"/>
      <c r="N773" s="266"/>
      <c r="O773" s="266"/>
      <c r="P773" s="266"/>
      <c r="Q773" s="266"/>
      <c r="R773" s="266"/>
      <c r="S773" s="266"/>
      <c r="T773" s="267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8" t="s">
        <v>140</v>
      </c>
      <c r="AU773" s="268" t="s">
        <v>87</v>
      </c>
      <c r="AV773" s="14" t="s">
        <v>87</v>
      </c>
      <c r="AW773" s="14" t="s">
        <v>35</v>
      </c>
      <c r="AX773" s="14" t="s">
        <v>78</v>
      </c>
      <c r="AY773" s="268" t="s">
        <v>129</v>
      </c>
    </row>
    <row r="774" s="15" customFormat="1">
      <c r="A774" s="15"/>
      <c r="B774" s="269"/>
      <c r="C774" s="270"/>
      <c r="D774" s="244" t="s">
        <v>140</v>
      </c>
      <c r="E774" s="271" t="s">
        <v>1</v>
      </c>
      <c r="F774" s="272" t="s">
        <v>143</v>
      </c>
      <c r="G774" s="270"/>
      <c r="H774" s="273">
        <v>183.01499999999999</v>
      </c>
      <c r="I774" s="274"/>
      <c r="J774" s="270"/>
      <c r="K774" s="270"/>
      <c r="L774" s="275"/>
      <c r="M774" s="276"/>
      <c r="N774" s="277"/>
      <c r="O774" s="277"/>
      <c r="P774" s="277"/>
      <c r="Q774" s="277"/>
      <c r="R774" s="277"/>
      <c r="S774" s="277"/>
      <c r="T774" s="278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9" t="s">
        <v>140</v>
      </c>
      <c r="AU774" s="279" t="s">
        <v>87</v>
      </c>
      <c r="AV774" s="15" t="s">
        <v>136</v>
      </c>
      <c r="AW774" s="15" t="s">
        <v>35</v>
      </c>
      <c r="AX774" s="15" t="s">
        <v>85</v>
      </c>
      <c r="AY774" s="279" t="s">
        <v>129</v>
      </c>
    </row>
    <row r="775" s="2" customFormat="1" ht="16.5" customHeight="1">
      <c r="A775" s="38"/>
      <c r="B775" s="39"/>
      <c r="C775" s="231" t="s">
        <v>816</v>
      </c>
      <c r="D775" s="231" t="s">
        <v>131</v>
      </c>
      <c r="E775" s="232" t="s">
        <v>817</v>
      </c>
      <c r="F775" s="233" t="s">
        <v>818</v>
      </c>
      <c r="G775" s="234" t="s">
        <v>196</v>
      </c>
      <c r="H775" s="235">
        <v>363</v>
      </c>
      <c r="I775" s="236"/>
      <c r="J775" s="237">
        <f>ROUND(I775*H775,2)</f>
        <v>0</v>
      </c>
      <c r="K775" s="233" t="s">
        <v>135</v>
      </c>
      <c r="L775" s="44"/>
      <c r="M775" s="238" t="s">
        <v>1</v>
      </c>
      <c r="N775" s="239" t="s">
        <v>43</v>
      </c>
      <c r="O775" s="91"/>
      <c r="P775" s="240">
        <f>O775*H775</f>
        <v>0</v>
      </c>
      <c r="Q775" s="240">
        <v>0</v>
      </c>
      <c r="R775" s="240">
        <f>Q775*H775</f>
        <v>0</v>
      </c>
      <c r="S775" s="240">
        <v>0</v>
      </c>
      <c r="T775" s="241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42" t="s">
        <v>136</v>
      </c>
      <c r="AT775" s="242" t="s">
        <v>131</v>
      </c>
      <c r="AU775" s="242" t="s">
        <v>87</v>
      </c>
      <c r="AY775" s="17" t="s">
        <v>129</v>
      </c>
      <c r="BE775" s="243">
        <f>IF(N775="základní",J775,0)</f>
        <v>0</v>
      </c>
      <c r="BF775" s="243">
        <f>IF(N775="snížená",J775,0)</f>
        <v>0</v>
      </c>
      <c r="BG775" s="243">
        <f>IF(N775="zákl. přenesená",J775,0)</f>
        <v>0</v>
      </c>
      <c r="BH775" s="243">
        <f>IF(N775="sníž. přenesená",J775,0)</f>
        <v>0</v>
      </c>
      <c r="BI775" s="243">
        <f>IF(N775="nulová",J775,0)</f>
        <v>0</v>
      </c>
      <c r="BJ775" s="17" t="s">
        <v>85</v>
      </c>
      <c r="BK775" s="243">
        <f>ROUND(I775*H775,2)</f>
        <v>0</v>
      </c>
      <c r="BL775" s="17" t="s">
        <v>136</v>
      </c>
      <c r="BM775" s="242" t="s">
        <v>819</v>
      </c>
    </row>
    <row r="776" s="2" customFormat="1">
      <c r="A776" s="38"/>
      <c r="B776" s="39"/>
      <c r="C776" s="40"/>
      <c r="D776" s="244" t="s">
        <v>138</v>
      </c>
      <c r="E776" s="40"/>
      <c r="F776" s="245" t="s">
        <v>820</v>
      </c>
      <c r="G776" s="40"/>
      <c r="H776" s="40"/>
      <c r="I776" s="140"/>
      <c r="J776" s="40"/>
      <c r="K776" s="40"/>
      <c r="L776" s="44"/>
      <c r="M776" s="246"/>
      <c r="N776" s="247"/>
      <c r="O776" s="91"/>
      <c r="P776" s="91"/>
      <c r="Q776" s="91"/>
      <c r="R776" s="91"/>
      <c r="S776" s="91"/>
      <c r="T776" s="92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7" t="s">
        <v>138</v>
      </c>
      <c r="AU776" s="17" t="s">
        <v>87</v>
      </c>
    </row>
    <row r="777" s="13" customFormat="1">
      <c r="A777" s="13"/>
      <c r="B777" s="248"/>
      <c r="C777" s="249"/>
      <c r="D777" s="244" t="s">
        <v>140</v>
      </c>
      <c r="E777" s="250" t="s">
        <v>1</v>
      </c>
      <c r="F777" s="251" t="s">
        <v>141</v>
      </c>
      <c r="G777" s="249"/>
      <c r="H777" s="250" t="s">
        <v>1</v>
      </c>
      <c r="I777" s="252"/>
      <c r="J777" s="249"/>
      <c r="K777" s="249"/>
      <c r="L777" s="253"/>
      <c r="M777" s="254"/>
      <c r="N777" s="255"/>
      <c r="O777" s="255"/>
      <c r="P777" s="255"/>
      <c r="Q777" s="255"/>
      <c r="R777" s="255"/>
      <c r="S777" s="255"/>
      <c r="T777" s="25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7" t="s">
        <v>140</v>
      </c>
      <c r="AU777" s="257" t="s">
        <v>87</v>
      </c>
      <c r="AV777" s="13" t="s">
        <v>85</v>
      </c>
      <c r="AW777" s="13" t="s">
        <v>35</v>
      </c>
      <c r="AX777" s="13" t="s">
        <v>78</v>
      </c>
      <c r="AY777" s="257" t="s">
        <v>129</v>
      </c>
    </row>
    <row r="778" s="14" customFormat="1">
      <c r="A778" s="14"/>
      <c r="B778" s="258"/>
      <c r="C778" s="259"/>
      <c r="D778" s="244" t="s">
        <v>140</v>
      </c>
      <c r="E778" s="260" t="s">
        <v>1</v>
      </c>
      <c r="F778" s="261" t="s">
        <v>821</v>
      </c>
      <c r="G778" s="259"/>
      <c r="H778" s="262">
        <v>363</v>
      </c>
      <c r="I778" s="263"/>
      <c r="J778" s="259"/>
      <c r="K778" s="259"/>
      <c r="L778" s="264"/>
      <c r="M778" s="265"/>
      <c r="N778" s="266"/>
      <c r="O778" s="266"/>
      <c r="P778" s="266"/>
      <c r="Q778" s="266"/>
      <c r="R778" s="266"/>
      <c r="S778" s="266"/>
      <c r="T778" s="267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8" t="s">
        <v>140</v>
      </c>
      <c r="AU778" s="268" t="s">
        <v>87</v>
      </c>
      <c r="AV778" s="14" t="s">
        <v>87</v>
      </c>
      <c r="AW778" s="14" t="s">
        <v>35</v>
      </c>
      <c r="AX778" s="14" t="s">
        <v>78</v>
      </c>
      <c r="AY778" s="268" t="s">
        <v>129</v>
      </c>
    </row>
    <row r="779" s="15" customFormat="1">
      <c r="A779" s="15"/>
      <c r="B779" s="269"/>
      <c r="C779" s="270"/>
      <c r="D779" s="244" t="s">
        <v>140</v>
      </c>
      <c r="E779" s="271" t="s">
        <v>1</v>
      </c>
      <c r="F779" s="272" t="s">
        <v>143</v>
      </c>
      <c r="G779" s="270"/>
      <c r="H779" s="273">
        <v>363</v>
      </c>
      <c r="I779" s="274"/>
      <c r="J779" s="270"/>
      <c r="K779" s="270"/>
      <c r="L779" s="275"/>
      <c r="M779" s="276"/>
      <c r="N779" s="277"/>
      <c r="O779" s="277"/>
      <c r="P779" s="277"/>
      <c r="Q779" s="277"/>
      <c r="R779" s="277"/>
      <c r="S779" s="277"/>
      <c r="T779" s="278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9" t="s">
        <v>140</v>
      </c>
      <c r="AU779" s="279" t="s">
        <v>87</v>
      </c>
      <c r="AV779" s="15" t="s">
        <v>136</v>
      </c>
      <c r="AW779" s="15" t="s">
        <v>35</v>
      </c>
      <c r="AX779" s="15" t="s">
        <v>85</v>
      </c>
      <c r="AY779" s="279" t="s">
        <v>129</v>
      </c>
    </row>
    <row r="780" s="2" customFormat="1" ht="16.5" customHeight="1">
      <c r="A780" s="38"/>
      <c r="B780" s="39"/>
      <c r="C780" s="231" t="s">
        <v>822</v>
      </c>
      <c r="D780" s="231" t="s">
        <v>131</v>
      </c>
      <c r="E780" s="232" t="s">
        <v>823</v>
      </c>
      <c r="F780" s="233" t="s">
        <v>824</v>
      </c>
      <c r="G780" s="234" t="s">
        <v>209</v>
      </c>
      <c r="H780" s="235">
        <v>11.619999999999999</v>
      </c>
      <c r="I780" s="236"/>
      <c r="J780" s="237">
        <f>ROUND(I780*H780,2)</f>
        <v>0</v>
      </c>
      <c r="K780" s="233" t="s">
        <v>135</v>
      </c>
      <c r="L780" s="44"/>
      <c r="M780" s="238" t="s">
        <v>1</v>
      </c>
      <c r="N780" s="239" t="s">
        <v>43</v>
      </c>
      <c r="O780" s="91"/>
      <c r="P780" s="240">
        <f>O780*H780</f>
        <v>0</v>
      </c>
      <c r="Q780" s="240">
        <v>0</v>
      </c>
      <c r="R780" s="240">
        <f>Q780*H780</f>
        <v>0</v>
      </c>
      <c r="S780" s="240">
        <v>2.3999999999999999</v>
      </c>
      <c r="T780" s="241">
        <f>S780*H780</f>
        <v>27.887999999999998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42" t="s">
        <v>136</v>
      </c>
      <c r="AT780" s="242" t="s">
        <v>131</v>
      </c>
      <c r="AU780" s="242" t="s">
        <v>87</v>
      </c>
      <c r="AY780" s="17" t="s">
        <v>129</v>
      </c>
      <c r="BE780" s="243">
        <f>IF(N780="základní",J780,0)</f>
        <v>0</v>
      </c>
      <c r="BF780" s="243">
        <f>IF(N780="snížená",J780,0)</f>
        <v>0</v>
      </c>
      <c r="BG780" s="243">
        <f>IF(N780="zákl. přenesená",J780,0)</f>
        <v>0</v>
      </c>
      <c r="BH780" s="243">
        <f>IF(N780="sníž. přenesená",J780,0)</f>
        <v>0</v>
      </c>
      <c r="BI780" s="243">
        <f>IF(N780="nulová",J780,0)</f>
        <v>0</v>
      </c>
      <c r="BJ780" s="17" t="s">
        <v>85</v>
      </c>
      <c r="BK780" s="243">
        <f>ROUND(I780*H780,2)</f>
        <v>0</v>
      </c>
      <c r="BL780" s="17" t="s">
        <v>136</v>
      </c>
      <c r="BM780" s="242" t="s">
        <v>825</v>
      </c>
    </row>
    <row r="781" s="2" customFormat="1">
      <c r="A781" s="38"/>
      <c r="B781" s="39"/>
      <c r="C781" s="40"/>
      <c r="D781" s="244" t="s">
        <v>138</v>
      </c>
      <c r="E781" s="40"/>
      <c r="F781" s="245" t="s">
        <v>826</v>
      </c>
      <c r="G781" s="40"/>
      <c r="H781" s="40"/>
      <c r="I781" s="140"/>
      <c r="J781" s="40"/>
      <c r="K781" s="40"/>
      <c r="L781" s="44"/>
      <c r="M781" s="246"/>
      <c r="N781" s="247"/>
      <c r="O781" s="91"/>
      <c r="P781" s="91"/>
      <c r="Q781" s="91"/>
      <c r="R781" s="91"/>
      <c r="S781" s="91"/>
      <c r="T781" s="92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T781" s="17" t="s">
        <v>138</v>
      </c>
      <c r="AU781" s="17" t="s">
        <v>87</v>
      </c>
    </row>
    <row r="782" s="13" customFormat="1">
      <c r="A782" s="13"/>
      <c r="B782" s="248"/>
      <c r="C782" s="249"/>
      <c r="D782" s="244" t="s">
        <v>140</v>
      </c>
      <c r="E782" s="250" t="s">
        <v>1</v>
      </c>
      <c r="F782" s="251" t="s">
        <v>141</v>
      </c>
      <c r="G782" s="249"/>
      <c r="H782" s="250" t="s">
        <v>1</v>
      </c>
      <c r="I782" s="252"/>
      <c r="J782" s="249"/>
      <c r="K782" s="249"/>
      <c r="L782" s="253"/>
      <c r="M782" s="254"/>
      <c r="N782" s="255"/>
      <c r="O782" s="255"/>
      <c r="P782" s="255"/>
      <c r="Q782" s="255"/>
      <c r="R782" s="255"/>
      <c r="S782" s="255"/>
      <c r="T782" s="256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7" t="s">
        <v>140</v>
      </c>
      <c r="AU782" s="257" t="s">
        <v>87</v>
      </c>
      <c r="AV782" s="13" t="s">
        <v>85</v>
      </c>
      <c r="AW782" s="13" t="s">
        <v>35</v>
      </c>
      <c r="AX782" s="13" t="s">
        <v>78</v>
      </c>
      <c r="AY782" s="257" t="s">
        <v>129</v>
      </c>
    </row>
    <row r="783" s="14" customFormat="1">
      <c r="A783" s="14"/>
      <c r="B783" s="258"/>
      <c r="C783" s="259"/>
      <c r="D783" s="244" t="s">
        <v>140</v>
      </c>
      <c r="E783" s="260" t="s">
        <v>1</v>
      </c>
      <c r="F783" s="261" t="s">
        <v>827</v>
      </c>
      <c r="G783" s="259"/>
      <c r="H783" s="262">
        <v>11.619999999999999</v>
      </c>
      <c r="I783" s="263"/>
      <c r="J783" s="259"/>
      <c r="K783" s="259"/>
      <c r="L783" s="264"/>
      <c r="M783" s="265"/>
      <c r="N783" s="266"/>
      <c r="O783" s="266"/>
      <c r="P783" s="266"/>
      <c r="Q783" s="266"/>
      <c r="R783" s="266"/>
      <c r="S783" s="266"/>
      <c r="T783" s="26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8" t="s">
        <v>140</v>
      </c>
      <c r="AU783" s="268" t="s">
        <v>87</v>
      </c>
      <c r="AV783" s="14" t="s">
        <v>87</v>
      </c>
      <c r="AW783" s="14" t="s">
        <v>35</v>
      </c>
      <c r="AX783" s="14" t="s">
        <v>78</v>
      </c>
      <c r="AY783" s="268" t="s">
        <v>129</v>
      </c>
    </row>
    <row r="784" s="15" customFormat="1">
      <c r="A784" s="15"/>
      <c r="B784" s="269"/>
      <c r="C784" s="270"/>
      <c r="D784" s="244" t="s">
        <v>140</v>
      </c>
      <c r="E784" s="271" t="s">
        <v>1</v>
      </c>
      <c r="F784" s="272" t="s">
        <v>143</v>
      </c>
      <c r="G784" s="270"/>
      <c r="H784" s="273">
        <v>11.619999999999999</v>
      </c>
      <c r="I784" s="274"/>
      <c r="J784" s="270"/>
      <c r="K784" s="270"/>
      <c r="L784" s="275"/>
      <c r="M784" s="276"/>
      <c r="N784" s="277"/>
      <c r="O784" s="277"/>
      <c r="P784" s="277"/>
      <c r="Q784" s="277"/>
      <c r="R784" s="277"/>
      <c r="S784" s="277"/>
      <c r="T784" s="278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9" t="s">
        <v>140</v>
      </c>
      <c r="AU784" s="279" t="s">
        <v>87</v>
      </c>
      <c r="AV784" s="15" t="s">
        <v>136</v>
      </c>
      <c r="AW784" s="15" t="s">
        <v>35</v>
      </c>
      <c r="AX784" s="15" t="s">
        <v>85</v>
      </c>
      <c r="AY784" s="279" t="s">
        <v>129</v>
      </c>
    </row>
    <row r="785" s="2" customFormat="1" ht="16.5" customHeight="1">
      <c r="A785" s="38"/>
      <c r="B785" s="39"/>
      <c r="C785" s="231" t="s">
        <v>828</v>
      </c>
      <c r="D785" s="231" t="s">
        <v>131</v>
      </c>
      <c r="E785" s="232" t="s">
        <v>829</v>
      </c>
      <c r="F785" s="233" t="s">
        <v>830</v>
      </c>
      <c r="G785" s="234" t="s">
        <v>134</v>
      </c>
      <c r="H785" s="235">
        <v>2</v>
      </c>
      <c r="I785" s="236"/>
      <c r="J785" s="237">
        <f>ROUND(I785*H785,2)</f>
        <v>0</v>
      </c>
      <c r="K785" s="233" t="s">
        <v>1</v>
      </c>
      <c r="L785" s="44"/>
      <c r="M785" s="238" t="s">
        <v>1</v>
      </c>
      <c r="N785" s="239" t="s">
        <v>43</v>
      </c>
      <c r="O785" s="91"/>
      <c r="P785" s="240">
        <f>O785*H785</f>
        <v>0</v>
      </c>
      <c r="Q785" s="240">
        <v>0</v>
      </c>
      <c r="R785" s="240">
        <f>Q785*H785</f>
        <v>0</v>
      </c>
      <c r="S785" s="240">
        <v>0.32000000000000001</v>
      </c>
      <c r="T785" s="241">
        <f>S785*H785</f>
        <v>0.64000000000000001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42" t="s">
        <v>136</v>
      </c>
      <c r="AT785" s="242" t="s">
        <v>131</v>
      </c>
      <c r="AU785" s="242" t="s">
        <v>87</v>
      </c>
      <c r="AY785" s="17" t="s">
        <v>129</v>
      </c>
      <c r="BE785" s="243">
        <f>IF(N785="základní",J785,0)</f>
        <v>0</v>
      </c>
      <c r="BF785" s="243">
        <f>IF(N785="snížená",J785,0)</f>
        <v>0</v>
      </c>
      <c r="BG785" s="243">
        <f>IF(N785="zákl. přenesená",J785,0)</f>
        <v>0</v>
      </c>
      <c r="BH785" s="243">
        <f>IF(N785="sníž. přenesená",J785,0)</f>
        <v>0</v>
      </c>
      <c r="BI785" s="243">
        <f>IF(N785="nulová",J785,0)</f>
        <v>0</v>
      </c>
      <c r="BJ785" s="17" t="s">
        <v>85</v>
      </c>
      <c r="BK785" s="243">
        <f>ROUND(I785*H785,2)</f>
        <v>0</v>
      </c>
      <c r="BL785" s="17" t="s">
        <v>136</v>
      </c>
      <c r="BM785" s="242" t="s">
        <v>831</v>
      </c>
    </row>
    <row r="786" s="2" customFormat="1">
      <c r="A786" s="38"/>
      <c r="B786" s="39"/>
      <c r="C786" s="40"/>
      <c r="D786" s="244" t="s">
        <v>138</v>
      </c>
      <c r="E786" s="40"/>
      <c r="F786" s="245" t="s">
        <v>832</v>
      </c>
      <c r="G786" s="40"/>
      <c r="H786" s="40"/>
      <c r="I786" s="140"/>
      <c r="J786" s="40"/>
      <c r="K786" s="40"/>
      <c r="L786" s="44"/>
      <c r="M786" s="246"/>
      <c r="N786" s="247"/>
      <c r="O786" s="91"/>
      <c r="P786" s="91"/>
      <c r="Q786" s="91"/>
      <c r="R786" s="91"/>
      <c r="S786" s="91"/>
      <c r="T786" s="92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138</v>
      </c>
      <c r="AU786" s="17" t="s">
        <v>87</v>
      </c>
    </row>
    <row r="787" s="13" customFormat="1">
      <c r="A787" s="13"/>
      <c r="B787" s="248"/>
      <c r="C787" s="249"/>
      <c r="D787" s="244" t="s">
        <v>140</v>
      </c>
      <c r="E787" s="250" t="s">
        <v>1</v>
      </c>
      <c r="F787" s="251" t="s">
        <v>141</v>
      </c>
      <c r="G787" s="249"/>
      <c r="H787" s="250" t="s">
        <v>1</v>
      </c>
      <c r="I787" s="252"/>
      <c r="J787" s="249"/>
      <c r="K787" s="249"/>
      <c r="L787" s="253"/>
      <c r="M787" s="254"/>
      <c r="N787" s="255"/>
      <c r="O787" s="255"/>
      <c r="P787" s="255"/>
      <c r="Q787" s="255"/>
      <c r="R787" s="255"/>
      <c r="S787" s="255"/>
      <c r="T787" s="25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7" t="s">
        <v>140</v>
      </c>
      <c r="AU787" s="257" t="s">
        <v>87</v>
      </c>
      <c r="AV787" s="13" t="s">
        <v>85</v>
      </c>
      <c r="AW787" s="13" t="s">
        <v>35</v>
      </c>
      <c r="AX787" s="13" t="s">
        <v>78</v>
      </c>
      <c r="AY787" s="257" t="s">
        <v>129</v>
      </c>
    </row>
    <row r="788" s="14" customFormat="1">
      <c r="A788" s="14"/>
      <c r="B788" s="258"/>
      <c r="C788" s="259"/>
      <c r="D788" s="244" t="s">
        <v>140</v>
      </c>
      <c r="E788" s="260" t="s">
        <v>1</v>
      </c>
      <c r="F788" s="261" t="s">
        <v>87</v>
      </c>
      <c r="G788" s="259"/>
      <c r="H788" s="262">
        <v>2</v>
      </c>
      <c r="I788" s="263"/>
      <c r="J788" s="259"/>
      <c r="K788" s="259"/>
      <c r="L788" s="264"/>
      <c r="M788" s="265"/>
      <c r="N788" s="266"/>
      <c r="O788" s="266"/>
      <c r="P788" s="266"/>
      <c r="Q788" s="266"/>
      <c r="R788" s="266"/>
      <c r="S788" s="266"/>
      <c r="T788" s="26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8" t="s">
        <v>140</v>
      </c>
      <c r="AU788" s="268" t="s">
        <v>87</v>
      </c>
      <c r="AV788" s="14" t="s">
        <v>87</v>
      </c>
      <c r="AW788" s="14" t="s">
        <v>35</v>
      </c>
      <c r="AX788" s="14" t="s">
        <v>78</v>
      </c>
      <c r="AY788" s="268" t="s">
        <v>129</v>
      </c>
    </row>
    <row r="789" s="15" customFormat="1">
      <c r="A789" s="15"/>
      <c r="B789" s="269"/>
      <c r="C789" s="270"/>
      <c r="D789" s="244" t="s">
        <v>140</v>
      </c>
      <c r="E789" s="271" t="s">
        <v>1</v>
      </c>
      <c r="F789" s="272" t="s">
        <v>143</v>
      </c>
      <c r="G789" s="270"/>
      <c r="H789" s="273">
        <v>2</v>
      </c>
      <c r="I789" s="274"/>
      <c r="J789" s="270"/>
      <c r="K789" s="270"/>
      <c r="L789" s="275"/>
      <c r="M789" s="276"/>
      <c r="N789" s="277"/>
      <c r="O789" s="277"/>
      <c r="P789" s="277"/>
      <c r="Q789" s="277"/>
      <c r="R789" s="277"/>
      <c r="S789" s="277"/>
      <c r="T789" s="278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9" t="s">
        <v>140</v>
      </c>
      <c r="AU789" s="279" t="s">
        <v>87</v>
      </c>
      <c r="AV789" s="15" t="s">
        <v>136</v>
      </c>
      <c r="AW789" s="15" t="s">
        <v>35</v>
      </c>
      <c r="AX789" s="15" t="s">
        <v>85</v>
      </c>
      <c r="AY789" s="279" t="s">
        <v>129</v>
      </c>
    </row>
    <row r="790" s="2" customFormat="1" ht="16.5" customHeight="1">
      <c r="A790" s="38"/>
      <c r="B790" s="39"/>
      <c r="C790" s="231" t="s">
        <v>833</v>
      </c>
      <c r="D790" s="231" t="s">
        <v>131</v>
      </c>
      <c r="E790" s="232" t="s">
        <v>834</v>
      </c>
      <c r="F790" s="233" t="s">
        <v>835</v>
      </c>
      <c r="G790" s="234" t="s">
        <v>134</v>
      </c>
      <c r="H790" s="235">
        <v>18</v>
      </c>
      <c r="I790" s="236"/>
      <c r="J790" s="237">
        <f>ROUND(I790*H790,2)</f>
        <v>0</v>
      </c>
      <c r="K790" s="233" t="s">
        <v>135</v>
      </c>
      <c r="L790" s="44"/>
      <c r="M790" s="238" t="s">
        <v>1</v>
      </c>
      <c r="N790" s="239" t="s">
        <v>43</v>
      </c>
      <c r="O790" s="91"/>
      <c r="P790" s="240">
        <f>O790*H790</f>
        <v>0</v>
      </c>
      <c r="Q790" s="240">
        <v>0</v>
      </c>
      <c r="R790" s="240">
        <f>Q790*H790</f>
        <v>0</v>
      </c>
      <c r="S790" s="240">
        <v>0.082000000000000003</v>
      </c>
      <c r="T790" s="241">
        <f>S790*H790</f>
        <v>1.476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42" t="s">
        <v>136</v>
      </c>
      <c r="AT790" s="242" t="s">
        <v>131</v>
      </c>
      <c r="AU790" s="242" t="s">
        <v>87</v>
      </c>
      <c r="AY790" s="17" t="s">
        <v>129</v>
      </c>
      <c r="BE790" s="243">
        <f>IF(N790="základní",J790,0)</f>
        <v>0</v>
      </c>
      <c r="BF790" s="243">
        <f>IF(N790="snížená",J790,0)</f>
        <v>0</v>
      </c>
      <c r="BG790" s="243">
        <f>IF(N790="zákl. přenesená",J790,0)</f>
        <v>0</v>
      </c>
      <c r="BH790" s="243">
        <f>IF(N790="sníž. přenesená",J790,0)</f>
        <v>0</v>
      </c>
      <c r="BI790" s="243">
        <f>IF(N790="nulová",J790,0)</f>
        <v>0</v>
      </c>
      <c r="BJ790" s="17" t="s">
        <v>85</v>
      </c>
      <c r="BK790" s="243">
        <f>ROUND(I790*H790,2)</f>
        <v>0</v>
      </c>
      <c r="BL790" s="17" t="s">
        <v>136</v>
      </c>
      <c r="BM790" s="242" t="s">
        <v>836</v>
      </c>
    </row>
    <row r="791" s="2" customFormat="1">
      <c r="A791" s="38"/>
      <c r="B791" s="39"/>
      <c r="C791" s="40"/>
      <c r="D791" s="244" t="s">
        <v>138</v>
      </c>
      <c r="E791" s="40"/>
      <c r="F791" s="245" t="s">
        <v>837</v>
      </c>
      <c r="G791" s="40"/>
      <c r="H791" s="40"/>
      <c r="I791" s="140"/>
      <c r="J791" s="40"/>
      <c r="K791" s="40"/>
      <c r="L791" s="44"/>
      <c r="M791" s="246"/>
      <c r="N791" s="247"/>
      <c r="O791" s="91"/>
      <c r="P791" s="91"/>
      <c r="Q791" s="91"/>
      <c r="R791" s="91"/>
      <c r="S791" s="91"/>
      <c r="T791" s="92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138</v>
      </c>
      <c r="AU791" s="17" t="s">
        <v>87</v>
      </c>
    </row>
    <row r="792" s="13" customFormat="1">
      <c r="A792" s="13"/>
      <c r="B792" s="248"/>
      <c r="C792" s="249"/>
      <c r="D792" s="244" t="s">
        <v>140</v>
      </c>
      <c r="E792" s="250" t="s">
        <v>1</v>
      </c>
      <c r="F792" s="251" t="s">
        <v>639</v>
      </c>
      <c r="G792" s="249"/>
      <c r="H792" s="250" t="s">
        <v>1</v>
      </c>
      <c r="I792" s="252"/>
      <c r="J792" s="249"/>
      <c r="K792" s="249"/>
      <c r="L792" s="253"/>
      <c r="M792" s="254"/>
      <c r="N792" s="255"/>
      <c r="O792" s="255"/>
      <c r="P792" s="255"/>
      <c r="Q792" s="255"/>
      <c r="R792" s="255"/>
      <c r="S792" s="255"/>
      <c r="T792" s="256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7" t="s">
        <v>140</v>
      </c>
      <c r="AU792" s="257" t="s">
        <v>87</v>
      </c>
      <c r="AV792" s="13" t="s">
        <v>85</v>
      </c>
      <c r="AW792" s="13" t="s">
        <v>35</v>
      </c>
      <c r="AX792" s="13" t="s">
        <v>78</v>
      </c>
      <c r="AY792" s="257" t="s">
        <v>129</v>
      </c>
    </row>
    <row r="793" s="14" customFormat="1">
      <c r="A793" s="14"/>
      <c r="B793" s="258"/>
      <c r="C793" s="259"/>
      <c r="D793" s="244" t="s">
        <v>140</v>
      </c>
      <c r="E793" s="260" t="s">
        <v>1</v>
      </c>
      <c r="F793" s="261" t="s">
        <v>242</v>
      </c>
      <c r="G793" s="259"/>
      <c r="H793" s="262">
        <v>18</v>
      </c>
      <c r="I793" s="263"/>
      <c r="J793" s="259"/>
      <c r="K793" s="259"/>
      <c r="L793" s="264"/>
      <c r="M793" s="265"/>
      <c r="N793" s="266"/>
      <c r="O793" s="266"/>
      <c r="P793" s="266"/>
      <c r="Q793" s="266"/>
      <c r="R793" s="266"/>
      <c r="S793" s="266"/>
      <c r="T793" s="26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8" t="s">
        <v>140</v>
      </c>
      <c r="AU793" s="268" t="s">
        <v>87</v>
      </c>
      <c r="AV793" s="14" t="s">
        <v>87</v>
      </c>
      <c r="AW793" s="14" t="s">
        <v>35</v>
      </c>
      <c r="AX793" s="14" t="s">
        <v>78</v>
      </c>
      <c r="AY793" s="268" t="s">
        <v>129</v>
      </c>
    </row>
    <row r="794" s="15" customFormat="1">
      <c r="A794" s="15"/>
      <c r="B794" s="269"/>
      <c r="C794" s="270"/>
      <c r="D794" s="244" t="s">
        <v>140</v>
      </c>
      <c r="E794" s="271" t="s">
        <v>1</v>
      </c>
      <c r="F794" s="272" t="s">
        <v>143</v>
      </c>
      <c r="G794" s="270"/>
      <c r="H794" s="273">
        <v>18</v>
      </c>
      <c r="I794" s="274"/>
      <c r="J794" s="270"/>
      <c r="K794" s="270"/>
      <c r="L794" s="275"/>
      <c r="M794" s="276"/>
      <c r="N794" s="277"/>
      <c r="O794" s="277"/>
      <c r="P794" s="277"/>
      <c r="Q794" s="277"/>
      <c r="R794" s="277"/>
      <c r="S794" s="277"/>
      <c r="T794" s="278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9" t="s">
        <v>140</v>
      </c>
      <c r="AU794" s="279" t="s">
        <v>87</v>
      </c>
      <c r="AV794" s="15" t="s">
        <v>136</v>
      </c>
      <c r="AW794" s="15" t="s">
        <v>35</v>
      </c>
      <c r="AX794" s="15" t="s">
        <v>85</v>
      </c>
      <c r="AY794" s="279" t="s">
        <v>129</v>
      </c>
    </row>
    <row r="795" s="2" customFormat="1" ht="16.5" customHeight="1">
      <c r="A795" s="38"/>
      <c r="B795" s="39"/>
      <c r="C795" s="231" t="s">
        <v>838</v>
      </c>
      <c r="D795" s="231" t="s">
        <v>131</v>
      </c>
      <c r="E795" s="232" t="s">
        <v>839</v>
      </c>
      <c r="F795" s="233" t="s">
        <v>840</v>
      </c>
      <c r="G795" s="234" t="s">
        <v>134</v>
      </c>
      <c r="H795" s="235">
        <v>33</v>
      </c>
      <c r="I795" s="236"/>
      <c r="J795" s="237">
        <f>ROUND(I795*H795,2)</f>
        <v>0</v>
      </c>
      <c r="K795" s="233" t="s">
        <v>135</v>
      </c>
      <c r="L795" s="44"/>
      <c r="M795" s="238" t="s">
        <v>1</v>
      </c>
      <c r="N795" s="239" t="s">
        <v>43</v>
      </c>
      <c r="O795" s="91"/>
      <c r="P795" s="240">
        <f>O795*H795</f>
        <v>0</v>
      </c>
      <c r="Q795" s="240">
        <v>0</v>
      </c>
      <c r="R795" s="240">
        <f>Q795*H795</f>
        <v>0</v>
      </c>
      <c r="S795" s="240">
        <v>0.0040000000000000001</v>
      </c>
      <c r="T795" s="241">
        <f>S795*H795</f>
        <v>0.13200000000000001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42" t="s">
        <v>136</v>
      </c>
      <c r="AT795" s="242" t="s">
        <v>131</v>
      </c>
      <c r="AU795" s="242" t="s">
        <v>87</v>
      </c>
      <c r="AY795" s="17" t="s">
        <v>129</v>
      </c>
      <c r="BE795" s="243">
        <f>IF(N795="základní",J795,0)</f>
        <v>0</v>
      </c>
      <c r="BF795" s="243">
        <f>IF(N795="snížená",J795,0)</f>
        <v>0</v>
      </c>
      <c r="BG795" s="243">
        <f>IF(N795="zákl. přenesená",J795,0)</f>
        <v>0</v>
      </c>
      <c r="BH795" s="243">
        <f>IF(N795="sníž. přenesená",J795,0)</f>
        <v>0</v>
      </c>
      <c r="BI795" s="243">
        <f>IF(N795="nulová",J795,0)</f>
        <v>0</v>
      </c>
      <c r="BJ795" s="17" t="s">
        <v>85</v>
      </c>
      <c r="BK795" s="243">
        <f>ROUND(I795*H795,2)</f>
        <v>0</v>
      </c>
      <c r="BL795" s="17" t="s">
        <v>136</v>
      </c>
      <c r="BM795" s="242" t="s">
        <v>841</v>
      </c>
    </row>
    <row r="796" s="2" customFormat="1">
      <c r="A796" s="38"/>
      <c r="B796" s="39"/>
      <c r="C796" s="40"/>
      <c r="D796" s="244" t="s">
        <v>138</v>
      </c>
      <c r="E796" s="40"/>
      <c r="F796" s="245" t="s">
        <v>842</v>
      </c>
      <c r="G796" s="40"/>
      <c r="H796" s="40"/>
      <c r="I796" s="140"/>
      <c r="J796" s="40"/>
      <c r="K796" s="40"/>
      <c r="L796" s="44"/>
      <c r="M796" s="246"/>
      <c r="N796" s="247"/>
      <c r="O796" s="91"/>
      <c r="P796" s="91"/>
      <c r="Q796" s="91"/>
      <c r="R796" s="91"/>
      <c r="S796" s="91"/>
      <c r="T796" s="92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T796" s="17" t="s">
        <v>138</v>
      </c>
      <c r="AU796" s="17" t="s">
        <v>87</v>
      </c>
    </row>
    <row r="797" s="13" customFormat="1">
      <c r="A797" s="13"/>
      <c r="B797" s="248"/>
      <c r="C797" s="249"/>
      <c r="D797" s="244" t="s">
        <v>140</v>
      </c>
      <c r="E797" s="250" t="s">
        <v>1</v>
      </c>
      <c r="F797" s="251" t="s">
        <v>639</v>
      </c>
      <c r="G797" s="249"/>
      <c r="H797" s="250" t="s">
        <v>1</v>
      </c>
      <c r="I797" s="252"/>
      <c r="J797" s="249"/>
      <c r="K797" s="249"/>
      <c r="L797" s="253"/>
      <c r="M797" s="254"/>
      <c r="N797" s="255"/>
      <c r="O797" s="255"/>
      <c r="P797" s="255"/>
      <c r="Q797" s="255"/>
      <c r="R797" s="255"/>
      <c r="S797" s="255"/>
      <c r="T797" s="25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7" t="s">
        <v>140</v>
      </c>
      <c r="AU797" s="257" t="s">
        <v>87</v>
      </c>
      <c r="AV797" s="13" t="s">
        <v>85</v>
      </c>
      <c r="AW797" s="13" t="s">
        <v>35</v>
      </c>
      <c r="AX797" s="13" t="s">
        <v>78</v>
      </c>
      <c r="AY797" s="257" t="s">
        <v>129</v>
      </c>
    </row>
    <row r="798" s="14" customFormat="1">
      <c r="A798" s="14"/>
      <c r="B798" s="258"/>
      <c r="C798" s="259"/>
      <c r="D798" s="244" t="s">
        <v>140</v>
      </c>
      <c r="E798" s="260" t="s">
        <v>1</v>
      </c>
      <c r="F798" s="261" t="s">
        <v>327</v>
      </c>
      <c r="G798" s="259"/>
      <c r="H798" s="262">
        <v>33</v>
      </c>
      <c r="I798" s="263"/>
      <c r="J798" s="259"/>
      <c r="K798" s="259"/>
      <c r="L798" s="264"/>
      <c r="M798" s="265"/>
      <c r="N798" s="266"/>
      <c r="O798" s="266"/>
      <c r="P798" s="266"/>
      <c r="Q798" s="266"/>
      <c r="R798" s="266"/>
      <c r="S798" s="266"/>
      <c r="T798" s="267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8" t="s">
        <v>140</v>
      </c>
      <c r="AU798" s="268" t="s">
        <v>87</v>
      </c>
      <c r="AV798" s="14" t="s">
        <v>87</v>
      </c>
      <c r="AW798" s="14" t="s">
        <v>35</v>
      </c>
      <c r="AX798" s="14" t="s">
        <v>78</v>
      </c>
      <c r="AY798" s="268" t="s">
        <v>129</v>
      </c>
    </row>
    <row r="799" s="15" customFormat="1">
      <c r="A799" s="15"/>
      <c r="B799" s="269"/>
      <c r="C799" s="270"/>
      <c r="D799" s="244" t="s">
        <v>140</v>
      </c>
      <c r="E799" s="271" t="s">
        <v>1</v>
      </c>
      <c r="F799" s="272" t="s">
        <v>143</v>
      </c>
      <c r="G799" s="270"/>
      <c r="H799" s="273">
        <v>33</v>
      </c>
      <c r="I799" s="274"/>
      <c r="J799" s="270"/>
      <c r="K799" s="270"/>
      <c r="L799" s="275"/>
      <c r="M799" s="276"/>
      <c r="N799" s="277"/>
      <c r="O799" s="277"/>
      <c r="P799" s="277"/>
      <c r="Q799" s="277"/>
      <c r="R799" s="277"/>
      <c r="S799" s="277"/>
      <c r="T799" s="278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9" t="s">
        <v>140</v>
      </c>
      <c r="AU799" s="279" t="s">
        <v>87</v>
      </c>
      <c r="AV799" s="15" t="s">
        <v>136</v>
      </c>
      <c r="AW799" s="15" t="s">
        <v>35</v>
      </c>
      <c r="AX799" s="15" t="s">
        <v>85</v>
      </c>
      <c r="AY799" s="279" t="s">
        <v>129</v>
      </c>
    </row>
    <row r="800" s="2" customFormat="1" ht="16.5" customHeight="1">
      <c r="A800" s="38"/>
      <c r="B800" s="39"/>
      <c r="C800" s="231" t="s">
        <v>843</v>
      </c>
      <c r="D800" s="231" t="s">
        <v>131</v>
      </c>
      <c r="E800" s="232" t="s">
        <v>844</v>
      </c>
      <c r="F800" s="233" t="s">
        <v>845</v>
      </c>
      <c r="G800" s="234" t="s">
        <v>134</v>
      </c>
      <c r="H800" s="235">
        <v>2</v>
      </c>
      <c r="I800" s="236"/>
      <c r="J800" s="237">
        <f>ROUND(I800*H800,2)</f>
        <v>0</v>
      </c>
      <c r="K800" s="233" t="s">
        <v>1</v>
      </c>
      <c r="L800" s="44"/>
      <c r="M800" s="238" t="s">
        <v>1</v>
      </c>
      <c r="N800" s="239" t="s">
        <v>43</v>
      </c>
      <c r="O800" s="91"/>
      <c r="P800" s="240">
        <f>O800*H800</f>
        <v>0</v>
      </c>
      <c r="Q800" s="240">
        <v>0</v>
      </c>
      <c r="R800" s="240">
        <f>Q800*H800</f>
        <v>0</v>
      </c>
      <c r="S800" s="240">
        <v>0.41999999999999998</v>
      </c>
      <c r="T800" s="241">
        <f>S800*H800</f>
        <v>0.83999999999999997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42" t="s">
        <v>136</v>
      </c>
      <c r="AT800" s="242" t="s">
        <v>131</v>
      </c>
      <c r="AU800" s="242" t="s">
        <v>87</v>
      </c>
      <c r="AY800" s="17" t="s">
        <v>129</v>
      </c>
      <c r="BE800" s="243">
        <f>IF(N800="základní",J800,0)</f>
        <v>0</v>
      </c>
      <c r="BF800" s="243">
        <f>IF(N800="snížená",J800,0)</f>
        <v>0</v>
      </c>
      <c r="BG800" s="243">
        <f>IF(N800="zákl. přenesená",J800,0)</f>
        <v>0</v>
      </c>
      <c r="BH800" s="243">
        <f>IF(N800="sníž. přenesená",J800,0)</f>
        <v>0</v>
      </c>
      <c r="BI800" s="243">
        <f>IF(N800="nulová",J800,0)</f>
        <v>0</v>
      </c>
      <c r="BJ800" s="17" t="s">
        <v>85</v>
      </c>
      <c r="BK800" s="243">
        <f>ROUND(I800*H800,2)</f>
        <v>0</v>
      </c>
      <c r="BL800" s="17" t="s">
        <v>136</v>
      </c>
      <c r="BM800" s="242" t="s">
        <v>846</v>
      </c>
    </row>
    <row r="801" s="2" customFormat="1">
      <c r="A801" s="38"/>
      <c r="B801" s="39"/>
      <c r="C801" s="40"/>
      <c r="D801" s="244" t="s">
        <v>138</v>
      </c>
      <c r="E801" s="40"/>
      <c r="F801" s="245" t="s">
        <v>847</v>
      </c>
      <c r="G801" s="40"/>
      <c r="H801" s="40"/>
      <c r="I801" s="140"/>
      <c r="J801" s="40"/>
      <c r="K801" s="40"/>
      <c r="L801" s="44"/>
      <c r="M801" s="246"/>
      <c r="N801" s="247"/>
      <c r="O801" s="91"/>
      <c r="P801" s="91"/>
      <c r="Q801" s="91"/>
      <c r="R801" s="91"/>
      <c r="S801" s="91"/>
      <c r="T801" s="92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T801" s="17" t="s">
        <v>138</v>
      </c>
      <c r="AU801" s="17" t="s">
        <v>87</v>
      </c>
    </row>
    <row r="802" s="13" customFormat="1">
      <c r="A802" s="13"/>
      <c r="B802" s="248"/>
      <c r="C802" s="249"/>
      <c r="D802" s="244" t="s">
        <v>140</v>
      </c>
      <c r="E802" s="250" t="s">
        <v>1</v>
      </c>
      <c r="F802" s="251" t="s">
        <v>848</v>
      </c>
      <c r="G802" s="249"/>
      <c r="H802" s="250" t="s">
        <v>1</v>
      </c>
      <c r="I802" s="252"/>
      <c r="J802" s="249"/>
      <c r="K802" s="249"/>
      <c r="L802" s="253"/>
      <c r="M802" s="254"/>
      <c r="N802" s="255"/>
      <c r="O802" s="255"/>
      <c r="P802" s="255"/>
      <c r="Q802" s="255"/>
      <c r="R802" s="255"/>
      <c r="S802" s="255"/>
      <c r="T802" s="256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7" t="s">
        <v>140</v>
      </c>
      <c r="AU802" s="257" t="s">
        <v>87</v>
      </c>
      <c r="AV802" s="13" t="s">
        <v>85</v>
      </c>
      <c r="AW802" s="13" t="s">
        <v>35</v>
      </c>
      <c r="AX802" s="13" t="s">
        <v>78</v>
      </c>
      <c r="AY802" s="257" t="s">
        <v>129</v>
      </c>
    </row>
    <row r="803" s="14" customFormat="1">
      <c r="A803" s="14"/>
      <c r="B803" s="258"/>
      <c r="C803" s="259"/>
      <c r="D803" s="244" t="s">
        <v>140</v>
      </c>
      <c r="E803" s="260" t="s">
        <v>1</v>
      </c>
      <c r="F803" s="261" t="s">
        <v>87</v>
      </c>
      <c r="G803" s="259"/>
      <c r="H803" s="262">
        <v>2</v>
      </c>
      <c r="I803" s="263"/>
      <c r="J803" s="259"/>
      <c r="K803" s="259"/>
      <c r="L803" s="264"/>
      <c r="M803" s="265"/>
      <c r="N803" s="266"/>
      <c r="O803" s="266"/>
      <c r="P803" s="266"/>
      <c r="Q803" s="266"/>
      <c r="R803" s="266"/>
      <c r="S803" s="266"/>
      <c r="T803" s="267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8" t="s">
        <v>140</v>
      </c>
      <c r="AU803" s="268" t="s">
        <v>87</v>
      </c>
      <c r="AV803" s="14" t="s">
        <v>87</v>
      </c>
      <c r="AW803" s="14" t="s">
        <v>35</v>
      </c>
      <c r="AX803" s="14" t="s">
        <v>78</v>
      </c>
      <c r="AY803" s="268" t="s">
        <v>129</v>
      </c>
    </row>
    <row r="804" s="15" customFormat="1">
      <c r="A804" s="15"/>
      <c r="B804" s="269"/>
      <c r="C804" s="270"/>
      <c r="D804" s="244" t="s">
        <v>140</v>
      </c>
      <c r="E804" s="271" t="s">
        <v>1</v>
      </c>
      <c r="F804" s="272" t="s">
        <v>143</v>
      </c>
      <c r="G804" s="270"/>
      <c r="H804" s="273">
        <v>2</v>
      </c>
      <c r="I804" s="274"/>
      <c r="J804" s="270"/>
      <c r="K804" s="270"/>
      <c r="L804" s="275"/>
      <c r="M804" s="276"/>
      <c r="N804" s="277"/>
      <c r="O804" s="277"/>
      <c r="P804" s="277"/>
      <c r="Q804" s="277"/>
      <c r="R804" s="277"/>
      <c r="S804" s="277"/>
      <c r="T804" s="278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9" t="s">
        <v>140</v>
      </c>
      <c r="AU804" s="279" t="s">
        <v>87</v>
      </c>
      <c r="AV804" s="15" t="s">
        <v>136</v>
      </c>
      <c r="AW804" s="15" t="s">
        <v>35</v>
      </c>
      <c r="AX804" s="15" t="s">
        <v>85</v>
      </c>
      <c r="AY804" s="279" t="s">
        <v>129</v>
      </c>
    </row>
    <row r="805" s="2" customFormat="1" ht="16.5" customHeight="1">
      <c r="A805" s="38"/>
      <c r="B805" s="39"/>
      <c r="C805" s="231" t="s">
        <v>849</v>
      </c>
      <c r="D805" s="231" t="s">
        <v>131</v>
      </c>
      <c r="E805" s="232" t="s">
        <v>850</v>
      </c>
      <c r="F805" s="233" t="s">
        <v>851</v>
      </c>
      <c r="G805" s="234" t="s">
        <v>134</v>
      </c>
      <c r="H805" s="235">
        <v>1</v>
      </c>
      <c r="I805" s="236"/>
      <c r="J805" s="237">
        <f>ROUND(I805*H805,2)</f>
        <v>0</v>
      </c>
      <c r="K805" s="233" t="s">
        <v>1</v>
      </c>
      <c r="L805" s="44"/>
      <c r="M805" s="238" t="s">
        <v>1</v>
      </c>
      <c r="N805" s="239" t="s">
        <v>43</v>
      </c>
      <c r="O805" s="91"/>
      <c r="P805" s="240">
        <f>O805*H805</f>
        <v>0</v>
      </c>
      <c r="Q805" s="240">
        <v>0</v>
      </c>
      <c r="R805" s="240">
        <f>Q805*H805</f>
        <v>0</v>
      </c>
      <c r="S805" s="240">
        <v>1.5</v>
      </c>
      <c r="T805" s="241">
        <f>S805*H805</f>
        <v>1.5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242" t="s">
        <v>136</v>
      </c>
      <c r="AT805" s="242" t="s">
        <v>131</v>
      </c>
      <c r="AU805" s="242" t="s">
        <v>87</v>
      </c>
      <c r="AY805" s="17" t="s">
        <v>129</v>
      </c>
      <c r="BE805" s="243">
        <f>IF(N805="základní",J805,0)</f>
        <v>0</v>
      </c>
      <c r="BF805" s="243">
        <f>IF(N805="snížená",J805,0)</f>
        <v>0</v>
      </c>
      <c r="BG805" s="243">
        <f>IF(N805="zákl. přenesená",J805,0)</f>
        <v>0</v>
      </c>
      <c r="BH805" s="243">
        <f>IF(N805="sníž. přenesená",J805,0)</f>
        <v>0</v>
      </c>
      <c r="BI805" s="243">
        <f>IF(N805="nulová",J805,0)</f>
        <v>0</v>
      </c>
      <c r="BJ805" s="17" t="s">
        <v>85</v>
      </c>
      <c r="BK805" s="243">
        <f>ROUND(I805*H805,2)</f>
        <v>0</v>
      </c>
      <c r="BL805" s="17" t="s">
        <v>136</v>
      </c>
      <c r="BM805" s="242" t="s">
        <v>852</v>
      </c>
    </row>
    <row r="806" s="2" customFormat="1">
      <c r="A806" s="38"/>
      <c r="B806" s="39"/>
      <c r="C806" s="40"/>
      <c r="D806" s="244" t="s">
        <v>138</v>
      </c>
      <c r="E806" s="40"/>
      <c r="F806" s="245" t="s">
        <v>853</v>
      </c>
      <c r="G806" s="40"/>
      <c r="H806" s="40"/>
      <c r="I806" s="140"/>
      <c r="J806" s="40"/>
      <c r="K806" s="40"/>
      <c r="L806" s="44"/>
      <c r="M806" s="246"/>
      <c r="N806" s="247"/>
      <c r="O806" s="91"/>
      <c r="P806" s="91"/>
      <c r="Q806" s="91"/>
      <c r="R806" s="91"/>
      <c r="S806" s="91"/>
      <c r="T806" s="92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T806" s="17" t="s">
        <v>138</v>
      </c>
      <c r="AU806" s="17" t="s">
        <v>87</v>
      </c>
    </row>
    <row r="807" s="13" customFormat="1">
      <c r="A807" s="13"/>
      <c r="B807" s="248"/>
      <c r="C807" s="249"/>
      <c r="D807" s="244" t="s">
        <v>140</v>
      </c>
      <c r="E807" s="250" t="s">
        <v>1</v>
      </c>
      <c r="F807" s="251" t="s">
        <v>854</v>
      </c>
      <c r="G807" s="249"/>
      <c r="H807" s="250" t="s">
        <v>1</v>
      </c>
      <c r="I807" s="252"/>
      <c r="J807" s="249"/>
      <c r="K807" s="249"/>
      <c r="L807" s="253"/>
      <c r="M807" s="254"/>
      <c r="N807" s="255"/>
      <c r="O807" s="255"/>
      <c r="P807" s="255"/>
      <c r="Q807" s="255"/>
      <c r="R807" s="255"/>
      <c r="S807" s="255"/>
      <c r="T807" s="25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7" t="s">
        <v>140</v>
      </c>
      <c r="AU807" s="257" t="s">
        <v>87</v>
      </c>
      <c r="AV807" s="13" t="s">
        <v>85</v>
      </c>
      <c r="AW807" s="13" t="s">
        <v>35</v>
      </c>
      <c r="AX807" s="13" t="s">
        <v>78</v>
      </c>
      <c r="AY807" s="257" t="s">
        <v>129</v>
      </c>
    </row>
    <row r="808" s="14" customFormat="1">
      <c r="A808" s="14"/>
      <c r="B808" s="258"/>
      <c r="C808" s="259"/>
      <c r="D808" s="244" t="s">
        <v>140</v>
      </c>
      <c r="E808" s="260" t="s">
        <v>1</v>
      </c>
      <c r="F808" s="261" t="s">
        <v>85</v>
      </c>
      <c r="G808" s="259"/>
      <c r="H808" s="262">
        <v>1</v>
      </c>
      <c r="I808" s="263"/>
      <c r="J808" s="259"/>
      <c r="K808" s="259"/>
      <c r="L808" s="264"/>
      <c r="M808" s="265"/>
      <c r="N808" s="266"/>
      <c r="O808" s="266"/>
      <c r="P808" s="266"/>
      <c r="Q808" s="266"/>
      <c r="R808" s="266"/>
      <c r="S808" s="266"/>
      <c r="T808" s="26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8" t="s">
        <v>140</v>
      </c>
      <c r="AU808" s="268" t="s">
        <v>87</v>
      </c>
      <c r="AV808" s="14" t="s">
        <v>87</v>
      </c>
      <c r="AW808" s="14" t="s">
        <v>35</v>
      </c>
      <c r="AX808" s="14" t="s">
        <v>85</v>
      </c>
      <c r="AY808" s="268" t="s">
        <v>129</v>
      </c>
    </row>
    <row r="809" s="2" customFormat="1" ht="16.5" customHeight="1">
      <c r="A809" s="38"/>
      <c r="B809" s="39"/>
      <c r="C809" s="231" t="s">
        <v>855</v>
      </c>
      <c r="D809" s="231" t="s">
        <v>131</v>
      </c>
      <c r="E809" s="232" t="s">
        <v>856</v>
      </c>
      <c r="F809" s="233" t="s">
        <v>857</v>
      </c>
      <c r="G809" s="234" t="s">
        <v>134</v>
      </c>
      <c r="H809" s="235">
        <v>1</v>
      </c>
      <c r="I809" s="236"/>
      <c r="J809" s="237">
        <f>ROUND(I809*H809,2)</f>
        <v>0</v>
      </c>
      <c r="K809" s="233" t="s">
        <v>1</v>
      </c>
      <c r="L809" s="44"/>
      <c r="M809" s="238" t="s">
        <v>1</v>
      </c>
      <c r="N809" s="239" t="s">
        <v>43</v>
      </c>
      <c r="O809" s="91"/>
      <c r="P809" s="240">
        <f>O809*H809</f>
        <v>0</v>
      </c>
      <c r="Q809" s="240">
        <v>1.5</v>
      </c>
      <c r="R809" s="240">
        <f>Q809*H809</f>
        <v>1.5</v>
      </c>
      <c r="S809" s="240">
        <v>0</v>
      </c>
      <c r="T809" s="241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42" t="s">
        <v>136</v>
      </c>
      <c r="AT809" s="242" t="s">
        <v>131</v>
      </c>
      <c r="AU809" s="242" t="s">
        <v>87</v>
      </c>
      <c r="AY809" s="17" t="s">
        <v>129</v>
      </c>
      <c r="BE809" s="243">
        <f>IF(N809="základní",J809,0)</f>
        <v>0</v>
      </c>
      <c r="BF809" s="243">
        <f>IF(N809="snížená",J809,0)</f>
        <v>0</v>
      </c>
      <c r="BG809" s="243">
        <f>IF(N809="zákl. přenesená",J809,0)</f>
        <v>0</v>
      </c>
      <c r="BH809" s="243">
        <f>IF(N809="sníž. přenesená",J809,0)</f>
        <v>0</v>
      </c>
      <c r="BI809" s="243">
        <f>IF(N809="nulová",J809,0)</f>
        <v>0</v>
      </c>
      <c r="BJ809" s="17" t="s">
        <v>85</v>
      </c>
      <c r="BK809" s="243">
        <f>ROUND(I809*H809,2)</f>
        <v>0</v>
      </c>
      <c r="BL809" s="17" t="s">
        <v>136</v>
      </c>
      <c r="BM809" s="242" t="s">
        <v>858</v>
      </c>
    </row>
    <row r="810" s="2" customFormat="1">
      <c r="A810" s="38"/>
      <c r="B810" s="39"/>
      <c r="C810" s="40"/>
      <c r="D810" s="244" t="s">
        <v>138</v>
      </c>
      <c r="E810" s="40"/>
      <c r="F810" s="245" t="s">
        <v>859</v>
      </c>
      <c r="G810" s="40"/>
      <c r="H810" s="40"/>
      <c r="I810" s="140"/>
      <c r="J810" s="40"/>
      <c r="K810" s="40"/>
      <c r="L810" s="44"/>
      <c r="M810" s="246"/>
      <c r="N810" s="247"/>
      <c r="O810" s="91"/>
      <c r="P810" s="91"/>
      <c r="Q810" s="91"/>
      <c r="R810" s="91"/>
      <c r="S810" s="91"/>
      <c r="T810" s="92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17" t="s">
        <v>138</v>
      </c>
      <c r="AU810" s="17" t="s">
        <v>87</v>
      </c>
    </row>
    <row r="811" s="13" customFormat="1">
      <c r="A811" s="13"/>
      <c r="B811" s="248"/>
      <c r="C811" s="249"/>
      <c r="D811" s="244" t="s">
        <v>140</v>
      </c>
      <c r="E811" s="250" t="s">
        <v>1</v>
      </c>
      <c r="F811" s="251" t="s">
        <v>848</v>
      </c>
      <c r="G811" s="249"/>
      <c r="H811" s="250" t="s">
        <v>1</v>
      </c>
      <c r="I811" s="252"/>
      <c r="J811" s="249"/>
      <c r="K811" s="249"/>
      <c r="L811" s="253"/>
      <c r="M811" s="254"/>
      <c r="N811" s="255"/>
      <c r="O811" s="255"/>
      <c r="P811" s="255"/>
      <c r="Q811" s="255"/>
      <c r="R811" s="255"/>
      <c r="S811" s="255"/>
      <c r="T811" s="25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7" t="s">
        <v>140</v>
      </c>
      <c r="AU811" s="257" t="s">
        <v>87</v>
      </c>
      <c r="AV811" s="13" t="s">
        <v>85</v>
      </c>
      <c r="AW811" s="13" t="s">
        <v>35</v>
      </c>
      <c r="AX811" s="13" t="s">
        <v>78</v>
      </c>
      <c r="AY811" s="257" t="s">
        <v>129</v>
      </c>
    </row>
    <row r="812" s="14" customFormat="1">
      <c r="A812" s="14"/>
      <c r="B812" s="258"/>
      <c r="C812" s="259"/>
      <c r="D812" s="244" t="s">
        <v>140</v>
      </c>
      <c r="E812" s="260" t="s">
        <v>1</v>
      </c>
      <c r="F812" s="261" t="s">
        <v>85</v>
      </c>
      <c r="G812" s="259"/>
      <c r="H812" s="262">
        <v>1</v>
      </c>
      <c r="I812" s="263"/>
      <c r="J812" s="259"/>
      <c r="K812" s="259"/>
      <c r="L812" s="264"/>
      <c r="M812" s="265"/>
      <c r="N812" s="266"/>
      <c r="O812" s="266"/>
      <c r="P812" s="266"/>
      <c r="Q812" s="266"/>
      <c r="R812" s="266"/>
      <c r="S812" s="266"/>
      <c r="T812" s="26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8" t="s">
        <v>140</v>
      </c>
      <c r="AU812" s="268" t="s">
        <v>87</v>
      </c>
      <c r="AV812" s="14" t="s">
        <v>87</v>
      </c>
      <c r="AW812" s="14" t="s">
        <v>35</v>
      </c>
      <c r="AX812" s="14" t="s">
        <v>78</v>
      </c>
      <c r="AY812" s="268" t="s">
        <v>129</v>
      </c>
    </row>
    <row r="813" s="15" customFormat="1">
      <c r="A813" s="15"/>
      <c r="B813" s="269"/>
      <c r="C813" s="270"/>
      <c r="D813" s="244" t="s">
        <v>140</v>
      </c>
      <c r="E813" s="271" t="s">
        <v>1</v>
      </c>
      <c r="F813" s="272" t="s">
        <v>143</v>
      </c>
      <c r="G813" s="270"/>
      <c r="H813" s="273">
        <v>1</v>
      </c>
      <c r="I813" s="274"/>
      <c r="J813" s="270"/>
      <c r="K813" s="270"/>
      <c r="L813" s="275"/>
      <c r="M813" s="276"/>
      <c r="N813" s="277"/>
      <c r="O813" s="277"/>
      <c r="P813" s="277"/>
      <c r="Q813" s="277"/>
      <c r="R813" s="277"/>
      <c r="S813" s="277"/>
      <c r="T813" s="278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9" t="s">
        <v>140</v>
      </c>
      <c r="AU813" s="279" t="s">
        <v>87</v>
      </c>
      <c r="AV813" s="15" t="s">
        <v>136</v>
      </c>
      <c r="AW813" s="15" t="s">
        <v>35</v>
      </c>
      <c r="AX813" s="15" t="s">
        <v>85</v>
      </c>
      <c r="AY813" s="279" t="s">
        <v>129</v>
      </c>
    </row>
    <row r="814" s="2" customFormat="1" ht="16.5" customHeight="1">
      <c r="A814" s="38"/>
      <c r="B814" s="39"/>
      <c r="C814" s="231" t="s">
        <v>860</v>
      </c>
      <c r="D814" s="231" t="s">
        <v>131</v>
      </c>
      <c r="E814" s="232" t="s">
        <v>861</v>
      </c>
      <c r="F814" s="233" t="s">
        <v>862</v>
      </c>
      <c r="G814" s="234" t="s">
        <v>134</v>
      </c>
      <c r="H814" s="235">
        <v>2</v>
      </c>
      <c r="I814" s="236"/>
      <c r="J814" s="237">
        <f>ROUND(I814*H814,2)</f>
        <v>0</v>
      </c>
      <c r="K814" s="233" t="s">
        <v>1</v>
      </c>
      <c r="L814" s="44"/>
      <c r="M814" s="238" t="s">
        <v>1</v>
      </c>
      <c r="N814" s="239" t="s">
        <v>43</v>
      </c>
      <c r="O814" s="91"/>
      <c r="P814" s="240">
        <f>O814*H814</f>
        <v>0</v>
      </c>
      <c r="Q814" s="240">
        <v>0.023099999999999999</v>
      </c>
      <c r="R814" s="240">
        <f>Q814*H814</f>
        <v>0.046199999999999998</v>
      </c>
      <c r="S814" s="240">
        <v>0</v>
      </c>
      <c r="T814" s="241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42" t="s">
        <v>136</v>
      </c>
      <c r="AT814" s="242" t="s">
        <v>131</v>
      </c>
      <c r="AU814" s="242" t="s">
        <v>87</v>
      </c>
      <c r="AY814" s="17" t="s">
        <v>129</v>
      </c>
      <c r="BE814" s="243">
        <f>IF(N814="základní",J814,0)</f>
        <v>0</v>
      </c>
      <c r="BF814" s="243">
        <f>IF(N814="snížená",J814,0)</f>
        <v>0</v>
      </c>
      <c r="BG814" s="243">
        <f>IF(N814="zákl. přenesená",J814,0)</f>
        <v>0</v>
      </c>
      <c r="BH814" s="243">
        <f>IF(N814="sníž. přenesená",J814,0)</f>
        <v>0</v>
      </c>
      <c r="BI814" s="243">
        <f>IF(N814="nulová",J814,0)</f>
        <v>0</v>
      </c>
      <c r="BJ814" s="17" t="s">
        <v>85</v>
      </c>
      <c r="BK814" s="243">
        <f>ROUND(I814*H814,2)</f>
        <v>0</v>
      </c>
      <c r="BL814" s="17" t="s">
        <v>136</v>
      </c>
      <c r="BM814" s="242" t="s">
        <v>863</v>
      </c>
    </row>
    <row r="815" s="2" customFormat="1">
      <c r="A815" s="38"/>
      <c r="B815" s="39"/>
      <c r="C815" s="40"/>
      <c r="D815" s="244" t="s">
        <v>138</v>
      </c>
      <c r="E815" s="40"/>
      <c r="F815" s="245" t="s">
        <v>864</v>
      </c>
      <c r="G815" s="40"/>
      <c r="H815" s="40"/>
      <c r="I815" s="140"/>
      <c r="J815" s="40"/>
      <c r="K815" s="40"/>
      <c r="L815" s="44"/>
      <c r="M815" s="246"/>
      <c r="N815" s="247"/>
      <c r="O815" s="91"/>
      <c r="P815" s="91"/>
      <c r="Q815" s="91"/>
      <c r="R815" s="91"/>
      <c r="S815" s="91"/>
      <c r="T815" s="92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138</v>
      </c>
      <c r="AU815" s="17" t="s">
        <v>87</v>
      </c>
    </row>
    <row r="816" s="13" customFormat="1">
      <c r="A816" s="13"/>
      <c r="B816" s="248"/>
      <c r="C816" s="249"/>
      <c r="D816" s="244" t="s">
        <v>140</v>
      </c>
      <c r="E816" s="250" t="s">
        <v>1</v>
      </c>
      <c r="F816" s="251" t="s">
        <v>848</v>
      </c>
      <c r="G816" s="249"/>
      <c r="H816" s="250" t="s">
        <v>1</v>
      </c>
      <c r="I816" s="252"/>
      <c r="J816" s="249"/>
      <c r="K816" s="249"/>
      <c r="L816" s="253"/>
      <c r="M816" s="254"/>
      <c r="N816" s="255"/>
      <c r="O816" s="255"/>
      <c r="P816" s="255"/>
      <c r="Q816" s="255"/>
      <c r="R816" s="255"/>
      <c r="S816" s="255"/>
      <c r="T816" s="25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7" t="s">
        <v>140</v>
      </c>
      <c r="AU816" s="257" t="s">
        <v>87</v>
      </c>
      <c r="AV816" s="13" t="s">
        <v>85</v>
      </c>
      <c r="AW816" s="13" t="s">
        <v>35</v>
      </c>
      <c r="AX816" s="13" t="s">
        <v>78</v>
      </c>
      <c r="AY816" s="257" t="s">
        <v>129</v>
      </c>
    </row>
    <row r="817" s="14" customFormat="1">
      <c r="A817" s="14"/>
      <c r="B817" s="258"/>
      <c r="C817" s="259"/>
      <c r="D817" s="244" t="s">
        <v>140</v>
      </c>
      <c r="E817" s="260" t="s">
        <v>1</v>
      </c>
      <c r="F817" s="261" t="s">
        <v>87</v>
      </c>
      <c r="G817" s="259"/>
      <c r="H817" s="262">
        <v>2</v>
      </c>
      <c r="I817" s="263"/>
      <c r="J817" s="259"/>
      <c r="K817" s="259"/>
      <c r="L817" s="264"/>
      <c r="M817" s="265"/>
      <c r="N817" s="266"/>
      <c r="O817" s="266"/>
      <c r="P817" s="266"/>
      <c r="Q817" s="266"/>
      <c r="R817" s="266"/>
      <c r="S817" s="266"/>
      <c r="T817" s="26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8" t="s">
        <v>140</v>
      </c>
      <c r="AU817" s="268" t="s">
        <v>87</v>
      </c>
      <c r="AV817" s="14" t="s">
        <v>87</v>
      </c>
      <c r="AW817" s="14" t="s">
        <v>35</v>
      </c>
      <c r="AX817" s="14" t="s">
        <v>78</v>
      </c>
      <c r="AY817" s="268" t="s">
        <v>129</v>
      </c>
    </row>
    <row r="818" s="15" customFormat="1">
      <c r="A818" s="15"/>
      <c r="B818" s="269"/>
      <c r="C818" s="270"/>
      <c r="D818" s="244" t="s">
        <v>140</v>
      </c>
      <c r="E818" s="271" t="s">
        <v>1</v>
      </c>
      <c r="F818" s="272" t="s">
        <v>143</v>
      </c>
      <c r="G818" s="270"/>
      <c r="H818" s="273">
        <v>2</v>
      </c>
      <c r="I818" s="274"/>
      <c r="J818" s="270"/>
      <c r="K818" s="270"/>
      <c r="L818" s="275"/>
      <c r="M818" s="276"/>
      <c r="N818" s="277"/>
      <c r="O818" s="277"/>
      <c r="P818" s="277"/>
      <c r="Q818" s="277"/>
      <c r="R818" s="277"/>
      <c r="S818" s="277"/>
      <c r="T818" s="278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9" t="s">
        <v>140</v>
      </c>
      <c r="AU818" s="279" t="s">
        <v>87</v>
      </c>
      <c r="AV818" s="15" t="s">
        <v>136</v>
      </c>
      <c r="AW818" s="15" t="s">
        <v>35</v>
      </c>
      <c r="AX818" s="15" t="s">
        <v>85</v>
      </c>
      <c r="AY818" s="279" t="s">
        <v>129</v>
      </c>
    </row>
    <row r="819" s="12" customFormat="1" ht="22.8" customHeight="1">
      <c r="A819" s="12"/>
      <c r="B819" s="215"/>
      <c r="C819" s="216"/>
      <c r="D819" s="217" t="s">
        <v>77</v>
      </c>
      <c r="E819" s="229" t="s">
        <v>865</v>
      </c>
      <c r="F819" s="229" t="s">
        <v>866</v>
      </c>
      <c r="G819" s="216"/>
      <c r="H819" s="216"/>
      <c r="I819" s="219"/>
      <c r="J819" s="230">
        <f>BK819</f>
        <v>0</v>
      </c>
      <c r="K819" s="216"/>
      <c r="L819" s="221"/>
      <c r="M819" s="222"/>
      <c r="N819" s="223"/>
      <c r="O819" s="223"/>
      <c r="P819" s="224">
        <f>SUM(P820:P821)</f>
        <v>0</v>
      </c>
      <c r="Q819" s="223"/>
      <c r="R819" s="224">
        <f>SUM(R820:R821)</f>
        <v>0</v>
      </c>
      <c r="S819" s="223"/>
      <c r="T819" s="225">
        <f>SUM(T820:T821)</f>
        <v>0</v>
      </c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R819" s="226" t="s">
        <v>85</v>
      </c>
      <c r="AT819" s="227" t="s">
        <v>77</v>
      </c>
      <c r="AU819" s="227" t="s">
        <v>85</v>
      </c>
      <c r="AY819" s="226" t="s">
        <v>129</v>
      </c>
      <c r="BK819" s="228">
        <f>SUM(BK820:BK821)</f>
        <v>0</v>
      </c>
    </row>
    <row r="820" s="2" customFormat="1" ht="16.5" customHeight="1">
      <c r="A820" s="38"/>
      <c r="B820" s="39"/>
      <c r="C820" s="231" t="s">
        <v>867</v>
      </c>
      <c r="D820" s="231" t="s">
        <v>131</v>
      </c>
      <c r="E820" s="232" t="s">
        <v>868</v>
      </c>
      <c r="F820" s="233" t="s">
        <v>869</v>
      </c>
      <c r="G820" s="234" t="s">
        <v>323</v>
      </c>
      <c r="H820" s="235">
        <v>771.59799999999996</v>
      </c>
      <c r="I820" s="236"/>
      <c r="J820" s="237">
        <f>ROUND(I820*H820,2)</f>
        <v>0</v>
      </c>
      <c r="K820" s="233" t="s">
        <v>135</v>
      </c>
      <c r="L820" s="44"/>
      <c r="M820" s="238" t="s">
        <v>1</v>
      </c>
      <c r="N820" s="239" t="s">
        <v>43</v>
      </c>
      <c r="O820" s="91"/>
      <c r="P820" s="240">
        <f>O820*H820</f>
        <v>0</v>
      </c>
      <c r="Q820" s="240">
        <v>0</v>
      </c>
      <c r="R820" s="240">
        <f>Q820*H820</f>
        <v>0</v>
      </c>
      <c r="S820" s="240">
        <v>0</v>
      </c>
      <c r="T820" s="241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42" t="s">
        <v>136</v>
      </c>
      <c r="AT820" s="242" t="s">
        <v>131</v>
      </c>
      <c r="AU820" s="242" t="s">
        <v>87</v>
      </c>
      <c r="AY820" s="17" t="s">
        <v>129</v>
      </c>
      <c r="BE820" s="243">
        <f>IF(N820="základní",J820,0)</f>
        <v>0</v>
      </c>
      <c r="BF820" s="243">
        <f>IF(N820="snížená",J820,0)</f>
        <v>0</v>
      </c>
      <c r="BG820" s="243">
        <f>IF(N820="zákl. přenesená",J820,0)</f>
        <v>0</v>
      </c>
      <c r="BH820" s="243">
        <f>IF(N820="sníž. přenesená",J820,0)</f>
        <v>0</v>
      </c>
      <c r="BI820" s="243">
        <f>IF(N820="nulová",J820,0)</f>
        <v>0</v>
      </c>
      <c r="BJ820" s="17" t="s">
        <v>85</v>
      </c>
      <c r="BK820" s="243">
        <f>ROUND(I820*H820,2)</f>
        <v>0</v>
      </c>
      <c r="BL820" s="17" t="s">
        <v>136</v>
      </c>
      <c r="BM820" s="242" t="s">
        <v>870</v>
      </c>
    </row>
    <row r="821" s="2" customFormat="1">
      <c r="A821" s="38"/>
      <c r="B821" s="39"/>
      <c r="C821" s="40"/>
      <c r="D821" s="244" t="s">
        <v>138</v>
      </c>
      <c r="E821" s="40"/>
      <c r="F821" s="245" t="s">
        <v>871</v>
      </c>
      <c r="G821" s="40"/>
      <c r="H821" s="40"/>
      <c r="I821" s="140"/>
      <c r="J821" s="40"/>
      <c r="K821" s="40"/>
      <c r="L821" s="44"/>
      <c r="M821" s="246"/>
      <c r="N821" s="247"/>
      <c r="O821" s="91"/>
      <c r="P821" s="91"/>
      <c r="Q821" s="91"/>
      <c r="R821" s="91"/>
      <c r="S821" s="91"/>
      <c r="T821" s="92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T821" s="17" t="s">
        <v>138</v>
      </c>
      <c r="AU821" s="17" t="s">
        <v>87</v>
      </c>
    </row>
    <row r="822" s="12" customFormat="1" ht="25.92" customHeight="1">
      <c r="A822" s="12"/>
      <c r="B822" s="215"/>
      <c r="C822" s="216"/>
      <c r="D822" s="217" t="s">
        <v>77</v>
      </c>
      <c r="E822" s="218" t="s">
        <v>872</v>
      </c>
      <c r="F822" s="218" t="s">
        <v>873</v>
      </c>
      <c r="G822" s="216"/>
      <c r="H822" s="216"/>
      <c r="I822" s="219"/>
      <c r="J822" s="220">
        <f>BK822</f>
        <v>0</v>
      </c>
      <c r="K822" s="216"/>
      <c r="L822" s="221"/>
      <c r="M822" s="222"/>
      <c r="N822" s="223"/>
      <c r="O822" s="223"/>
      <c r="P822" s="224">
        <f>P823+P834+P847</f>
        <v>0</v>
      </c>
      <c r="Q822" s="223"/>
      <c r="R822" s="224">
        <f>R823+R834+R847</f>
        <v>0.61389144999999989</v>
      </c>
      <c r="S822" s="223"/>
      <c r="T822" s="225">
        <f>T823+T834+T847</f>
        <v>1.6499999999999999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26" t="s">
        <v>87</v>
      </c>
      <c r="AT822" s="227" t="s">
        <v>77</v>
      </c>
      <c r="AU822" s="227" t="s">
        <v>78</v>
      </c>
      <c r="AY822" s="226" t="s">
        <v>129</v>
      </c>
      <c r="BK822" s="228">
        <f>BK823+BK834+BK847</f>
        <v>0</v>
      </c>
    </row>
    <row r="823" s="12" customFormat="1" ht="22.8" customHeight="1">
      <c r="A823" s="12"/>
      <c r="B823" s="215"/>
      <c r="C823" s="216"/>
      <c r="D823" s="217" t="s">
        <v>77</v>
      </c>
      <c r="E823" s="229" t="s">
        <v>874</v>
      </c>
      <c r="F823" s="229" t="s">
        <v>875</v>
      </c>
      <c r="G823" s="216"/>
      <c r="H823" s="216"/>
      <c r="I823" s="219"/>
      <c r="J823" s="230">
        <f>BK823</f>
        <v>0</v>
      </c>
      <c r="K823" s="216"/>
      <c r="L823" s="221"/>
      <c r="M823" s="222"/>
      <c r="N823" s="223"/>
      <c r="O823" s="223"/>
      <c r="P823" s="224">
        <f>SUM(P824:P833)</f>
        <v>0</v>
      </c>
      <c r="Q823" s="223"/>
      <c r="R823" s="224">
        <f>SUM(R824:R833)</f>
        <v>0.026321799999999999</v>
      </c>
      <c r="S823" s="223"/>
      <c r="T823" s="225">
        <f>SUM(T824:T833)</f>
        <v>0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26" t="s">
        <v>87</v>
      </c>
      <c r="AT823" s="227" t="s">
        <v>77</v>
      </c>
      <c r="AU823" s="227" t="s">
        <v>85</v>
      </c>
      <c r="AY823" s="226" t="s">
        <v>129</v>
      </c>
      <c r="BK823" s="228">
        <f>SUM(BK824:BK833)</f>
        <v>0</v>
      </c>
    </row>
    <row r="824" s="2" customFormat="1" ht="16.5" customHeight="1">
      <c r="A824" s="38"/>
      <c r="B824" s="39"/>
      <c r="C824" s="231" t="s">
        <v>876</v>
      </c>
      <c r="D824" s="231" t="s">
        <v>131</v>
      </c>
      <c r="E824" s="232" t="s">
        <v>877</v>
      </c>
      <c r="F824" s="233" t="s">
        <v>878</v>
      </c>
      <c r="G824" s="234" t="s">
        <v>159</v>
      </c>
      <c r="H824" s="235">
        <v>71.140000000000001</v>
      </c>
      <c r="I824" s="236"/>
      <c r="J824" s="237">
        <f>ROUND(I824*H824,2)</f>
        <v>0</v>
      </c>
      <c r="K824" s="233" t="s">
        <v>135</v>
      </c>
      <c r="L824" s="44"/>
      <c r="M824" s="238" t="s">
        <v>1</v>
      </c>
      <c r="N824" s="239" t="s">
        <v>43</v>
      </c>
      <c r="O824" s="91"/>
      <c r="P824" s="240">
        <f>O824*H824</f>
        <v>0</v>
      </c>
      <c r="Q824" s="240">
        <v>4.0000000000000003E-05</v>
      </c>
      <c r="R824" s="240">
        <f>Q824*H824</f>
        <v>0.0028456000000000002</v>
      </c>
      <c r="S824" s="240">
        <v>0</v>
      </c>
      <c r="T824" s="241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242" t="s">
        <v>229</v>
      </c>
      <c r="AT824" s="242" t="s">
        <v>131</v>
      </c>
      <c r="AU824" s="242" t="s">
        <v>87</v>
      </c>
      <c r="AY824" s="17" t="s">
        <v>129</v>
      </c>
      <c r="BE824" s="243">
        <f>IF(N824="základní",J824,0)</f>
        <v>0</v>
      </c>
      <c r="BF824" s="243">
        <f>IF(N824="snížená",J824,0)</f>
        <v>0</v>
      </c>
      <c r="BG824" s="243">
        <f>IF(N824="zákl. přenesená",J824,0)</f>
        <v>0</v>
      </c>
      <c r="BH824" s="243">
        <f>IF(N824="sníž. přenesená",J824,0)</f>
        <v>0</v>
      </c>
      <c r="BI824" s="243">
        <f>IF(N824="nulová",J824,0)</f>
        <v>0</v>
      </c>
      <c r="BJ824" s="17" t="s">
        <v>85</v>
      </c>
      <c r="BK824" s="243">
        <f>ROUND(I824*H824,2)</f>
        <v>0</v>
      </c>
      <c r="BL824" s="17" t="s">
        <v>229</v>
      </c>
      <c r="BM824" s="242" t="s">
        <v>879</v>
      </c>
    </row>
    <row r="825" s="2" customFormat="1">
      <c r="A825" s="38"/>
      <c r="B825" s="39"/>
      <c r="C825" s="40"/>
      <c r="D825" s="244" t="s">
        <v>138</v>
      </c>
      <c r="E825" s="40"/>
      <c r="F825" s="245" t="s">
        <v>880</v>
      </c>
      <c r="G825" s="40"/>
      <c r="H825" s="40"/>
      <c r="I825" s="140"/>
      <c r="J825" s="40"/>
      <c r="K825" s="40"/>
      <c r="L825" s="44"/>
      <c r="M825" s="246"/>
      <c r="N825" s="247"/>
      <c r="O825" s="91"/>
      <c r="P825" s="91"/>
      <c r="Q825" s="91"/>
      <c r="R825" s="91"/>
      <c r="S825" s="91"/>
      <c r="T825" s="92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T825" s="17" t="s">
        <v>138</v>
      </c>
      <c r="AU825" s="17" t="s">
        <v>87</v>
      </c>
    </row>
    <row r="826" s="14" customFormat="1">
      <c r="A826" s="14"/>
      <c r="B826" s="258"/>
      <c r="C826" s="259"/>
      <c r="D826" s="244" t="s">
        <v>140</v>
      </c>
      <c r="E826" s="260" t="s">
        <v>1</v>
      </c>
      <c r="F826" s="261" t="s">
        <v>881</v>
      </c>
      <c r="G826" s="259"/>
      <c r="H826" s="262">
        <v>53.5</v>
      </c>
      <c r="I826" s="263"/>
      <c r="J826" s="259"/>
      <c r="K826" s="259"/>
      <c r="L826" s="264"/>
      <c r="M826" s="265"/>
      <c r="N826" s="266"/>
      <c r="O826" s="266"/>
      <c r="P826" s="266"/>
      <c r="Q826" s="266"/>
      <c r="R826" s="266"/>
      <c r="S826" s="266"/>
      <c r="T826" s="26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8" t="s">
        <v>140</v>
      </c>
      <c r="AU826" s="268" t="s">
        <v>87</v>
      </c>
      <c r="AV826" s="14" t="s">
        <v>87</v>
      </c>
      <c r="AW826" s="14" t="s">
        <v>35</v>
      </c>
      <c r="AX826" s="14" t="s">
        <v>78</v>
      </c>
      <c r="AY826" s="268" t="s">
        <v>129</v>
      </c>
    </row>
    <row r="827" s="14" customFormat="1">
      <c r="A827" s="14"/>
      <c r="B827" s="258"/>
      <c r="C827" s="259"/>
      <c r="D827" s="244" t="s">
        <v>140</v>
      </c>
      <c r="E827" s="260" t="s">
        <v>1</v>
      </c>
      <c r="F827" s="261" t="s">
        <v>882</v>
      </c>
      <c r="G827" s="259"/>
      <c r="H827" s="262">
        <v>17.640000000000001</v>
      </c>
      <c r="I827" s="263"/>
      <c r="J827" s="259"/>
      <c r="K827" s="259"/>
      <c r="L827" s="264"/>
      <c r="M827" s="265"/>
      <c r="N827" s="266"/>
      <c r="O827" s="266"/>
      <c r="P827" s="266"/>
      <c r="Q827" s="266"/>
      <c r="R827" s="266"/>
      <c r="S827" s="266"/>
      <c r="T827" s="267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8" t="s">
        <v>140</v>
      </c>
      <c r="AU827" s="268" t="s">
        <v>87</v>
      </c>
      <c r="AV827" s="14" t="s">
        <v>87</v>
      </c>
      <c r="AW827" s="14" t="s">
        <v>35</v>
      </c>
      <c r="AX827" s="14" t="s">
        <v>78</v>
      </c>
      <c r="AY827" s="268" t="s">
        <v>129</v>
      </c>
    </row>
    <row r="828" s="15" customFormat="1">
      <c r="A828" s="15"/>
      <c r="B828" s="269"/>
      <c r="C828" s="270"/>
      <c r="D828" s="244" t="s">
        <v>140</v>
      </c>
      <c r="E828" s="271" t="s">
        <v>1</v>
      </c>
      <c r="F828" s="272" t="s">
        <v>143</v>
      </c>
      <c r="G828" s="270"/>
      <c r="H828" s="273">
        <v>71.140000000000001</v>
      </c>
      <c r="I828" s="274"/>
      <c r="J828" s="270"/>
      <c r="K828" s="270"/>
      <c r="L828" s="275"/>
      <c r="M828" s="276"/>
      <c r="N828" s="277"/>
      <c r="O828" s="277"/>
      <c r="P828" s="277"/>
      <c r="Q828" s="277"/>
      <c r="R828" s="277"/>
      <c r="S828" s="277"/>
      <c r="T828" s="278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79" t="s">
        <v>140</v>
      </c>
      <c r="AU828" s="279" t="s">
        <v>87</v>
      </c>
      <c r="AV828" s="15" t="s">
        <v>136</v>
      </c>
      <c r="AW828" s="15" t="s">
        <v>35</v>
      </c>
      <c r="AX828" s="15" t="s">
        <v>85</v>
      </c>
      <c r="AY828" s="279" t="s">
        <v>129</v>
      </c>
    </row>
    <row r="829" s="2" customFormat="1" ht="16.5" customHeight="1">
      <c r="A829" s="38"/>
      <c r="B829" s="39"/>
      <c r="C829" s="280" t="s">
        <v>883</v>
      </c>
      <c r="D829" s="280" t="s">
        <v>320</v>
      </c>
      <c r="E829" s="281" t="s">
        <v>884</v>
      </c>
      <c r="F829" s="282" t="s">
        <v>885</v>
      </c>
      <c r="G829" s="283" t="s">
        <v>159</v>
      </c>
      <c r="H829" s="284">
        <v>78.254000000000005</v>
      </c>
      <c r="I829" s="285"/>
      <c r="J829" s="286">
        <f>ROUND(I829*H829,2)</f>
        <v>0</v>
      </c>
      <c r="K829" s="282" t="s">
        <v>135</v>
      </c>
      <c r="L829" s="287"/>
      <c r="M829" s="288" t="s">
        <v>1</v>
      </c>
      <c r="N829" s="289" t="s">
        <v>43</v>
      </c>
      <c r="O829" s="91"/>
      <c r="P829" s="240">
        <f>O829*H829</f>
        <v>0</v>
      </c>
      <c r="Q829" s="240">
        <v>0.00029999999999999997</v>
      </c>
      <c r="R829" s="240">
        <f>Q829*H829</f>
        <v>0.023476199999999999</v>
      </c>
      <c r="S829" s="240">
        <v>0</v>
      </c>
      <c r="T829" s="241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42" t="s">
        <v>319</v>
      </c>
      <c r="AT829" s="242" t="s">
        <v>320</v>
      </c>
      <c r="AU829" s="242" t="s">
        <v>87</v>
      </c>
      <c r="AY829" s="17" t="s">
        <v>129</v>
      </c>
      <c r="BE829" s="243">
        <f>IF(N829="základní",J829,0)</f>
        <v>0</v>
      </c>
      <c r="BF829" s="243">
        <f>IF(N829="snížená",J829,0)</f>
        <v>0</v>
      </c>
      <c r="BG829" s="243">
        <f>IF(N829="zákl. přenesená",J829,0)</f>
        <v>0</v>
      </c>
      <c r="BH829" s="243">
        <f>IF(N829="sníž. přenesená",J829,0)</f>
        <v>0</v>
      </c>
      <c r="BI829" s="243">
        <f>IF(N829="nulová",J829,0)</f>
        <v>0</v>
      </c>
      <c r="BJ829" s="17" t="s">
        <v>85</v>
      </c>
      <c r="BK829" s="243">
        <f>ROUND(I829*H829,2)</f>
        <v>0</v>
      </c>
      <c r="BL829" s="17" t="s">
        <v>229</v>
      </c>
      <c r="BM829" s="242" t="s">
        <v>886</v>
      </c>
    </row>
    <row r="830" s="2" customFormat="1">
      <c r="A830" s="38"/>
      <c r="B830" s="39"/>
      <c r="C830" s="40"/>
      <c r="D830" s="244" t="s">
        <v>138</v>
      </c>
      <c r="E830" s="40"/>
      <c r="F830" s="245" t="s">
        <v>885</v>
      </c>
      <c r="G830" s="40"/>
      <c r="H830" s="40"/>
      <c r="I830" s="140"/>
      <c r="J830" s="40"/>
      <c r="K830" s="40"/>
      <c r="L830" s="44"/>
      <c r="M830" s="246"/>
      <c r="N830" s="247"/>
      <c r="O830" s="91"/>
      <c r="P830" s="91"/>
      <c r="Q830" s="91"/>
      <c r="R830" s="91"/>
      <c r="S830" s="91"/>
      <c r="T830" s="92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138</v>
      </c>
      <c r="AU830" s="17" t="s">
        <v>87</v>
      </c>
    </row>
    <row r="831" s="14" customFormat="1">
      <c r="A831" s="14"/>
      <c r="B831" s="258"/>
      <c r="C831" s="259"/>
      <c r="D831" s="244" t="s">
        <v>140</v>
      </c>
      <c r="E831" s="260" t="s">
        <v>1</v>
      </c>
      <c r="F831" s="261" t="s">
        <v>887</v>
      </c>
      <c r="G831" s="259"/>
      <c r="H831" s="262">
        <v>58.850000000000001</v>
      </c>
      <c r="I831" s="263"/>
      <c r="J831" s="259"/>
      <c r="K831" s="259"/>
      <c r="L831" s="264"/>
      <c r="M831" s="265"/>
      <c r="N831" s="266"/>
      <c r="O831" s="266"/>
      <c r="P831" s="266"/>
      <c r="Q831" s="266"/>
      <c r="R831" s="266"/>
      <c r="S831" s="266"/>
      <c r="T831" s="26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8" t="s">
        <v>140</v>
      </c>
      <c r="AU831" s="268" t="s">
        <v>87</v>
      </c>
      <c r="AV831" s="14" t="s">
        <v>87</v>
      </c>
      <c r="AW831" s="14" t="s">
        <v>35</v>
      </c>
      <c r="AX831" s="14" t="s">
        <v>78</v>
      </c>
      <c r="AY831" s="268" t="s">
        <v>129</v>
      </c>
    </row>
    <row r="832" s="14" customFormat="1">
      <c r="A832" s="14"/>
      <c r="B832" s="258"/>
      <c r="C832" s="259"/>
      <c r="D832" s="244" t="s">
        <v>140</v>
      </c>
      <c r="E832" s="260" t="s">
        <v>1</v>
      </c>
      <c r="F832" s="261" t="s">
        <v>888</v>
      </c>
      <c r="G832" s="259"/>
      <c r="H832" s="262">
        <v>19.404</v>
      </c>
      <c r="I832" s="263"/>
      <c r="J832" s="259"/>
      <c r="K832" s="259"/>
      <c r="L832" s="264"/>
      <c r="M832" s="265"/>
      <c r="N832" s="266"/>
      <c r="O832" s="266"/>
      <c r="P832" s="266"/>
      <c r="Q832" s="266"/>
      <c r="R832" s="266"/>
      <c r="S832" s="266"/>
      <c r="T832" s="267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8" t="s">
        <v>140</v>
      </c>
      <c r="AU832" s="268" t="s">
        <v>87</v>
      </c>
      <c r="AV832" s="14" t="s">
        <v>87</v>
      </c>
      <c r="AW832" s="14" t="s">
        <v>35</v>
      </c>
      <c r="AX832" s="14" t="s">
        <v>78</v>
      </c>
      <c r="AY832" s="268" t="s">
        <v>129</v>
      </c>
    </row>
    <row r="833" s="15" customFormat="1">
      <c r="A833" s="15"/>
      <c r="B833" s="269"/>
      <c r="C833" s="270"/>
      <c r="D833" s="244" t="s">
        <v>140</v>
      </c>
      <c r="E833" s="271" t="s">
        <v>1</v>
      </c>
      <c r="F833" s="272" t="s">
        <v>143</v>
      </c>
      <c r="G833" s="270"/>
      <c r="H833" s="273">
        <v>78.254000000000005</v>
      </c>
      <c r="I833" s="274"/>
      <c r="J833" s="270"/>
      <c r="K833" s="270"/>
      <c r="L833" s="275"/>
      <c r="M833" s="276"/>
      <c r="N833" s="277"/>
      <c r="O833" s="277"/>
      <c r="P833" s="277"/>
      <c r="Q833" s="277"/>
      <c r="R833" s="277"/>
      <c r="S833" s="277"/>
      <c r="T833" s="278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79" t="s">
        <v>140</v>
      </c>
      <c r="AU833" s="279" t="s">
        <v>87</v>
      </c>
      <c r="AV833" s="15" t="s">
        <v>136</v>
      </c>
      <c r="AW833" s="15" t="s">
        <v>35</v>
      </c>
      <c r="AX833" s="15" t="s">
        <v>85</v>
      </c>
      <c r="AY833" s="279" t="s">
        <v>129</v>
      </c>
    </row>
    <row r="834" s="12" customFormat="1" ht="22.8" customHeight="1">
      <c r="A834" s="12"/>
      <c r="B834" s="215"/>
      <c r="C834" s="216"/>
      <c r="D834" s="217" t="s">
        <v>77</v>
      </c>
      <c r="E834" s="229" t="s">
        <v>889</v>
      </c>
      <c r="F834" s="229" t="s">
        <v>890</v>
      </c>
      <c r="G834" s="216"/>
      <c r="H834" s="216"/>
      <c r="I834" s="219"/>
      <c r="J834" s="230">
        <f>BK834</f>
        <v>0</v>
      </c>
      <c r="K834" s="216"/>
      <c r="L834" s="221"/>
      <c r="M834" s="222"/>
      <c r="N834" s="223"/>
      <c r="O834" s="223"/>
      <c r="P834" s="224">
        <f>SUM(P835:P846)</f>
        <v>0</v>
      </c>
      <c r="Q834" s="223"/>
      <c r="R834" s="224">
        <f>SUM(R835:R846)</f>
        <v>0</v>
      </c>
      <c r="S834" s="223"/>
      <c r="T834" s="225">
        <f>SUM(T835:T846)</f>
        <v>1.6499999999999999</v>
      </c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R834" s="226" t="s">
        <v>87</v>
      </c>
      <c r="AT834" s="227" t="s">
        <v>77</v>
      </c>
      <c r="AU834" s="227" t="s">
        <v>85</v>
      </c>
      <c r="AY834" s="226" t="s">
        <v>129</v>
      </c>
      <c r="BK834" s="228">
        <f>SUM(BK835:BK846)</f>
        <v>0</v>
      </c>
    </row>
    <row r="835" s="2" customFormat="1" ht="16.5" customHeight="1">
      <c r="A835" s="38"/>
      <c r="B835" s="39"/>
      <c r="C835" s="231" t="s">
        <v>891</v>
      </c>
      <c r="D835" s="231" t="s">
        <v>131</v>
      </c>
      <c r="E835" s="232" t="s">
        <v>892</v>
      </c>
      <c r="F835" s="233" t="s">
        <v>893</v>
      </c>
      <c r="G835" s="234" t="s">
        <v>134</v>
      </c>
      <c r="H835" s="235">
        <v>11</v>
      </c>
      <c r="I835" s="236"/>
      <c r="J835" s="237">
        <f>ROUND(I835*H835,2)</f>
        <v>0</v>
      </c>
      <c r="K835" s="233" t="s">
        <v>1</v>
      </c>
      <c r="L835" s="44"/>
      <c r="M835" s="238" t="s">
        <v>1</v>
      </c>
      <c r="N835" s="239" t="s">
        <v>43</v>
      </c>
      <c r="O835" s="91"/>
      <c r="P835" s="240">
        <f>O835*H835</f>
        <v>0</v>
      </c>
      <c r="Q835" s="240">
        <v>0</v>
      </c>
      <c r="R835" s="240">
        <f>Q835*H835</f>
        <v>0</v>
      </c>
      <c r="S835" s="240">
        <v>0.14999999999999999</v>
      </c>
      <c r="T835" s="241">
        <f>S835*H835</f>
        <v>1.6499999999999999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42" t="s">
        <v>229</v>
      </c>
      <c r="AT835" s="242" t="s">
        <v>131</v>
      </c>
      <c r="AU835" s="242" t="s">
        <v>87</v>
      </c>
      <c r="AY835" s="17" t="s">
        <v>129</v>
      </c>
      <c r="BE835" s="243">
        <f>IF(N835="základní",J835,0)</f>
        <v>0</v>
      </c>
      <c r="BF835" s="243">
        <f>IF(N835="snížená",J835,0)</f>
        <v>0</v>
      </c>
      <c r="BG835" s="243">
        <f>IF(N835="zákl. přenesená",J835,0)</f>
        <v>0</v>
      </c>
      <c r="BH835" s="243">
        <f>IF(N835="sníž. přenesená",J835,0)</f>
        <v>0</v>
      </c>
      <c r="BI835" s="243">
        <f>IF(N835="nulová",J835,0)</f>
        <v>0</v>
      </c>
      <c r="BJ835" s="17" t="s">
        <v>85</v>
      </c>
      <c r="BK835" s="243">
        <f>ROUND(I835*H835,2)</f>
        <v>0</v>
      </c>
      <c r="BL835" s="17" t="s">
        <v>229</v>
      </c>
      <c r="BM835" s="242" t="s">
        <v>894</v>
      </c>
    </row>
    <row r="836" s="2" customFormat="1">
      <c r="A836" s="38"/>
      <c r="B836" s="39"/>
      <c r="C836" s="40"/>
      <c r="D836" s="244" t="s">
        <v>138</v>
      </c>
      <c r="E836" s="40"/>
      <c r="F836" s="245" t="s">
        <v>895</v>
      </c>
      <c r="G836" s="40"/>
      <c r="H836" s="40"/>
      <c r="I836" s="140"/>
      <c r="J836" s="40"/>
      <c r="K836" s="40"/>
      <c r="L836" s="44"/>
      <c r="M836" s="246"/>
      <c r="N836" s="247"/>
      <c r="O836" s="91"/>
      <c r="P836" s="91"/>
      <c r="Q836" s="91"/>
      <c r="R836" s="91"/>
      <c r="S836" s="91"/>
      <c r="T836" s="92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T836" s="17" t="s">
        <v>138</v>
      </c>
      <c r="AU836" s="17" t="s">
        <v>87</v>
      </c>
    </row>
    <row r="837" s="13" customFormat="1">
      <c r="A837" s="13"/>
      <c r="B837" s="248"/>
      <c r="C837" s="249"/>
      <c r="D837" s="244" t="s">
        <v>140</v>
      </c>
      <c r="E837" s="250" t="s">
        <v>1</v>
      </c>
      <c r="F837" s="251" t="s">
        <v>365</v>
      </c>
      <c r="G837" s="249"/>
      <c r="H837" s="250" t="s">
        <v>1</v>
      </c>
      <c r="I837" s="252"/>
      <c r="J837" s="249"/>
      <c r="K837" s="249"/>
      <c r="L837" s="253"/>
      <c r="M837" s="254"/>
      <c r="N837" s="255"/>
      <c r="O837" s="255"/>
      <c r="P837" s="255"/>
      <c r="Q837" s="255"/>
      <c r="R837" s="255"/>
      <c r="S837" s="255"/>
      <c r="T837" s="256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7" t="s">
        <v>140</v>
      </c>
      <c r="AU837" s="257" t="s">
        <v>87</v>
      </c>
      <c r="AV837" s="13" t="s">
        <v>85</v>
      </c>
      <c r="AW837" s="13" t="s">
        <v>35</v>
      </c>
      <c r="AX837" s="13" t="s">
        <v>78</v>
      </c>
      <c r="AY837" s="257" t="s">
        <v>129</v>
      </c>
    </row>
    <row r="838" s="13" customFormat="1">
      <c r="A838" s="13"/>
      <c r="B838" s="248"/>
      <c r="C838" s="249"/>
      <c r="D838" s="244" t="s">
        <v>140</v>
      </c>
      <c r="E838" s="250" t="s">
        <v>1</v>
      </c>
      <c r="F838" s="251" t="s">
        <v>896</v>
      </c>
      <c r="G838" s="249"/>
      <c r="H838" s="250" t="s">
        <v>1</v>
      </c>
      <c r="I838" s="252"/>
      <c r="J838" s="249"/>
      <c r="K838" s="249"/>
      <c r="L838" s="253"/>
      <c r="M838" s="254"/>
      <c r="N838" s="255"/>
      <c r="O838" s="255"/>
      <c r="P838" s="255"/>
      <c r="Q838" s="255"/>
      <c r="R838" s="255"/>
      <c r="S838" s="255"/>
      <c r="T838" s="256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7" t="s">
        <v>140</v>
      </c>
      <c r="AU838" s="257" t="s">
        <v>87</v>
      </c>
      <c r="AV838" s="13" t="s">
        <v>85</v>
      </c>
      <c r="AW838" s="13" t="s">
        <v>35</v>
      </c>
      <c r="AX838" s="13" t="s">
        <v>78</v>
      </c>
      <c r="AY838" s="257" t="s">
        <v>129</v>
      </c>
    </row>
    <row r="839" s="14" customFormat="1">
      <c r="A839" s="14"/>
      <c r="B839" s="258"/>
      <c r="C839" s="259"/>
      <c r="D839" s="244" t="s">
        <v>140</v>
      </c>
      <c r="E839" s="260" t="s">
        <v>1</v>
      </c>
      <c r="F839" s="261" t="s">
        <v>897</v>
      </c>
      <c r="G839" s="259"/>
      <c r="H839" s="262">
        <v>7</v>
      </c>
      <c r="I839" s="263"/>
      <c r="J839" s="259"/>
      <c r="K839" s="259"/>
      <c r="L839" s="264"/>
      <c r="M839" s="265"/>
      <c r="N839" s="266"/>
      <c r="O839" s="266"/>
      <c r="P839" s="266"/>
      <c r="Q839" s="266"/>
      <c r="R839" s="266"/>
      <c r="S839" s="266"/>
      <c r="T839" s="267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8" t="s">
        <v>140</v>
      </c>
      <c r="AU839" s="268" t="s">
        <v>87</v>
      </c>
      <c r="AV839" s="14" t="s">
        <v>87</v>
      </c>
      <c r="AW839" s="14" t="s">
        <v>35</v>
      </c>
      <c r="AX839" s="14" t="s">
        <v>78</v>
      </c>
      <c r="AY839" s="268" t="s">
        <v>129</v>
      </c>
    </row>
    <row r="840" s="14" customFormat="1">
      <c r="A840" s="14"/>
      <c r="B840" s="258"/>
      <c r="C840" s="259"/>
      <c r="D840" s="244" t="s">
        <v>140</v>
      </c>
      <c r="E840" s="260" t="s">
        <v>1</v>
      </c>
      <c r="F840" s="261" t="s">
        <v>898</v>
      </c>
      <c r="G840" s="259"/>
      <c r="H840" s="262">
        <v>4</v>
      </c>
      <c r="I840" s="263"/>
      <c r="J840" s="259"/>
      <c r="K840" s="259"/>
      <c r="L840" s="264"/>
      <c r="M840" s="265"/>
      <c r="N840" s="266"/>
      <c r="O840" s="266"/>
      <c r="P840" s="266"/>
      <c r="Q840" s="266"/>
      <c r="R840" s="266"/>
      <c r="S840" s="266"/>
      <c r="T840" s="267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8" t="s">
        <v>140</v>
      </c>
      <c r="AU840" s="268" t="s">
        <v>87</v>
      </c>
      <c r="AV840" s="14" t="s">
        <v>87</v>
      </c>
      <c r="AW840" s="14" t="s">
        <v>35</v>
      </c>
      <c r="AX840" s="14" t="s">
        <v>78</v>
      </c>
      <c r="AY840" s="268" t="s">
        <v>129</v>
      </c>
    </row>
    <row r="841" s="15" customFormat="1">
      <c r="A841" s="15"/>
      <c r="B841" s="269"/>
      <c r="C841" s="270"/>
      <c r="D841" s="244" t="s">
        <v>140</v>
      </c>
      <c r="E841" s="271" t="s">
        <v>1</v>
      </c>
      <c r="F841" s="272" t="s">
        <v>143</v>
      </c>
      <c r="G841" s="270"/>
      <c r="H841" s="273">
        <v>11</v>
      </c>
      <c r="I841" s="274"/>
      <c r="J841" s="270"/>
      <c r="K841" s="270"/>
      <c r="L841" s="275"/>
      <c r="M841" s="276"/>
      <c r="N841" s="277"/>
      <c r="O841" s="277"/>
      <c r="P841" s="277"/>
      <c r="Q841" s="277"/>
      <c r="R841" s="277"/>
      <c r="S841" s="277"/>
      <c r="T841" s="278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79" t="s">
        <v>140</v>
      </c>
      <c r="AU841" s="279" t="s">
        <v>87</v>
      </c>
      <c r="AV841" s="15" t="s">
        <v>136</v>
      </c>
      <c r="AW841" s="15" t="s">
        <v>35</v>
      </c>
      <c r="AX841" s="15" t="s">
        <v>85</v>
      </c>
      <c r="AY841" s="279" t="s">
        <v>129</v>
      </c>
    </row>
    <row r="842" s="2" customFormat="1" ht="16.5" customHeight="1">
      <c r="A842" s="38"/>
      <c r="B842" s="39"/>
      <c r="C842" s="231" t="s">
        <v>899</v>
      </c>
      <c r="D842" s="231" t="s">
        <v>131</v>
      </c>
      <c r="E842" s="232" t="s">
        <v>900</v>
      </c>
      <c r="F842" s="233" t="s">
        <v>901</v>
      </c>
      <c r="G842" s="234" t="s">
        <v>134</v>
      </c>
      <c r="H842" s="235">
        <v>11</v>
      </c>
      <c r="I842" s="236"/>
      <c r="J842" s="237">
        <f>ROUND(I842*H842,2)</f>
        <v>0</v>
      </c>
      <c r="K842" s="233" t="s">
        <v>135</v>
      </c>
      <c r="L842" s="44"/>
      <c r="M842" s="238" t="s">
        <v>1</v>
      </c>
      <c r="N842" s="239" t="s">
        <v>43</v>
      </c>
      <c r="O842" s="91"/>
      <c r="P842" s="240">
        <f>O842*H842</f>
        <v>0</v>
      </c>
      <c r="Q842" s="240">
        <v>0</v>
      </c>
      <c r="R842" s="240">
        <f>Q842*H842</f>
        <v>0</v>
      </c>
      <c r="S842" s="240">
        <v>0</v>
      </c>
      <c r="T842" s="241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42" t="s">
        <v>229</v>
      </c>
      <c r="AT842" s="242" t="s">
        <v>131</v>
      </c>
      <c r="AU842" s="242" t="s">
        <v>87</v>
      </c>
      <c r="AY842" s="17" t="s">
        <v>129</v>
      </c>
      <c r="BE842" s="243">
        <f>IF(N842="základní",J842,0)</f>
        <v>0</v>
      </c>
      <c r="BF842" s="243">
        <f>IF(N842="snížená",J842,0)</f>
        <v>0</v>
      </c>
      <c r="BG842" s="243">
        <f>IF(N842="zákl. přenesená",J842,0)</f>
        <v>0</v>
      </c>
      <c r="BH842" s="243">
        <f>IF(N842="sníž. přenesená",J842,0)</f>
        <v>0</v>
      </c>
      <c r="BI842" s="243">
        <f>IF(N842="nulová",J842,0)</f>
        <v>0</v>
      </c>
      <c r="BJ842" s="17" t="s">
        <v>85</v>
      </c>
      <c r="BK842" s="243">
        <f>ROUND(I842*H842,2)</f>
        <v>0</v>
      </c>
      <c r="BL842" s="17" t="s">
        <v>229</v>
      </c>
      <c r="BM842" s="242" t="s">
        <v>902</v>
      </c>
    </row>
    <row r="843" s="2" customFormat="1">
      <c r="A843" s="38"/>
      <c r="B843" s="39"/>
      <c r="C843" s="40"/>
      <c r="D843" s="244" t="s">
        <v>138</v>
      </c>
      <c r="E843" s="40"/>
      <c r="F843" s="245" t="s">
        <v>903</v>
      </c>
      <c r="G843" s="40"/>
      <c r="H843" s="40"/>
      <c r="I843" s="140"/>
      <c r="J843" s="40"/>
      <c r="K843" s="40"/>
      <c r="L843" s="44"/>
      <c r="M843" s="246"/>
      <c r="N843" s="247"/>
      <c r="O843" s="91"/>
      <c r="P843" s="91"/>
      <c r="Q843" s="91"/>
      <c r="R843" s="91"/>
      <c r="S843" s="91"/>
      <c r="T843" s="92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T843" s="17" t="s">
        <v>138</v>
      </c>
      <c r="AU843" s="17" t="s">
        <v>87</v>
      </c>
    </row>
    <row r="844" s="14" customFormat="1">
      <c r="A844" s="14"/>
      <c r="B844" s="258"/>
      <c r="C844" s="259"/>
      <c r="D844" s="244" t="s">
        <v>140</v>
      </c>
      <c r="E844" s="260" t="s">
        <v>1</v>
      </c>
      <c r="F844" s="261" t="s">
        <v>897</v>
      </c>
      <c r="G844" s="259"/>
      <c r="H844" s="262">
        <v>7</v>
      </c>
      <c r="I844" s="263"/>
      <c r="J844" s="259"/>
      <c r="K844" s="259"/>
      <c r="L844" s="264"/>
      <c r="M844" s="265"/>
      <c r="N844" s="266"/>
      <c r="O844" s="266"/>
      <c r="P844" s="266"/>
      <c r="Q844" s="266"/>
      <c r="R844" s="266"/>
      <c r="S844" s="266"/>
      <c r="T844" s="267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8" t="s">
        <v>140</v>
      </c>
      <c r="AU844" s="268" t="s">
        <v>87</v>
      </c>
      <c r="AV844" s="14" t="s">
        <v>87</v>
      </c>
      <c r="AW844" s="14" t="s">
        <v>35</v>
      </c>
      <c r="AX844" s="14" t="s">
        <v>78</v>
      </c>
      <c r="AY844" s="268" t="s">
        <v>129</v>
      </c>
    </row>
    <row r="845" s="14" customFormat="1">
      <c r="A845" s="14"/>
      <c r="B845" s="258"/>
      <c r="C845" s="259"/>
      <c r="D845" s="244" t="s">
        <v>140</v>
      </c>
      <c r="E845" s="260" t="s">
        <v>1</v>
      </c>
      <c r="F845" s="261" t="s">
        <v>898</v>
      </c>
      <c r="G845" s="259"/>
      <c r="H845" s="262">
        <v>4</v>
      </c>
      <c r="I845" s="263"/>
      <c r="J845" s="259"/>
      <c r="K845" s="259"/>
      <c r="L845" s="264"/>
      <c r="M845" s="265"/>
      <c r="N845" s="266"/>
      <c r="O845" s="266"/>
      <c r="P845" s="266"/>
      <c r="Q845" s="266"/>
      <c r="R845" s="266"/>
      <c r="S845" s="266"/>
      <c r="T845" s="26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8" t="s">
        <v>140</v>
      </c>
      <c r="AU845" s="268" t="s">
        <v>87</v>
      </c>
      <c r="AV845" s="14" t="s">
        <v>87</v>
      </c>
      <c r="AW845" s="14" t="s">
        <v>35</v>
      </c>
      <c r="AX845" s="14" t="s">
        <v>78</v>
      </c>
      <c r="AY845" s="268" t="s">
        <v>129</v>
      </c>
    </row>
    <row r="846" s="15" customFormat="1">
      <c r="A846" s="15"/>
      <c r="B846" s="269"/>
      <c r="C846" s="270"/>
      <c r="D846" s="244" t="s">
        <v>140</v>
      </c>
      <c r="E846" s="271" t="s">
        <v>1</v>
      </c>
      <c r="F846" s="272" t="s">
        <v>143</v>
      </c>
      <c r="G846" s="270"/>
      <c r="H846" s="273">
        <v>11</v>
      </c>
      <c r="I846" s="274"/>
      <c r="J846" s="270"/>
      <c r="K846" s="270"/>
      <c r="L846" s="275"/>
      <c r="M846" s="276"/>
      <c r="N846" s="277"/>
      <c r="O846" s="277"/>
      <c r="P846" s="277"/>
      <c r="Q846" s="277"/>
      <c r="R846" s="277"/>
      <c r="S846" s="277"/>
      <c r="T846" s="278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9" t="s">
        <v>140</v>
      </c>
      <c r="AU846" s="279" t="s">
        <v>87</v>
      </c>
      <c r="AV846" s="15" t="s">
        <v>136</v>
      </c>
      <c r="AW846" s="15" t="s">
        <v>35</v>
      </c>
      <c r="AX846" s="15" t="s">
        <v>85</v>
      </c>
      <c r="AY846" s="279" t="s">
        <v>129</v>
      </c>
    </row>
    <row r="847" s="12" customFormat="1" ht="22.8" customHeight="1">
      <c r="A847" s="12"/>
      <c r="B847" s="215"/>
      <c r="C847" s="216"/>
      <c r="D847" s="217" t="s">
        <v>77</v>
      </c>
      <c r="E847" s="229" t="s">
        <v>904</v>
      </c>
      <c r="F847" s="229" t="s">
        <v>905</v>
      </c>
      <c r="G847" s="216"/>
      <c r="H847" s="216"/>
      <c r="I847" s="219"/>
      <c r="J847" s="230">
        <f>BK847</f>
        <v>0</v>
      </c>
      <c r="K847" s="216"/>
      <c r="L847" s="221"/>
      <c r="M847" s="222"/>
      <c r="N847" s="223"/>
      <c r="O847" s="223"/>
      <c r="P847" s="224">
        <f>SUM(P848:P886)</f>
        <v>0</v>
      </c>
      <c r="Q847" s="223"/>
      <c r="R847" s="224">
        <f>SUM(R848:R886)</f>
        <v>0.58756964999999994</v>
      </c>
      <c r="S847" s="223"/>
      <c r="T847" s="225">
        <f>SUM(T848:T886)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26" t="s">
        <v>87</v>
      </c>
      <c r="AT847" s="227" t="s">
        <v>77</v>
      </c>
      <c r="AU847" s="227" t="s">
        <v>85</v>
      </c>
      <c r="AY847" s="226" t="s">
        <v>129</v>
      </c>
      <c r="BK847" s="228">
        <f>SUM(BK848:BK886)</f>
        <v>0</v>
      </c>
    </row>
    <row r="848" s="2" customFormat="1" ht="16.5" customHeight="1">
      <c r="A848" s="38"/>
      <c r="B848" s="39"/>
      <c r="C848" s="231" t="s">
        <v>906</v>
      </c>
      <c r="D848" s="231" t="s">
        <v>131</v>
      </c>
      <c r="E848" s="232" t="s">
        <v>907</v>
      </c>
      <c r="F848" s="233" t="s">
        <v>908</v>
      </c>
      <c r="G848" s="234" t="s">
        <v>196</v>
      </c>
      <c r="H848" s="235">
        <v>4.5</v>
      </c>
      <c r="I848" s="236"/>
      <c r="J848" s="237">
        <f>ROUND(I848*H848,2)</f>
        <v>0</v>
      </c>
      <c r="K848" s="233" t="s">
        <v>135</v>
      </c>
      <c r="L848" s="44"/>
      <c r="M848" s="238" t="s">
        <v>1</v>
      </c>
      <c r="N848" s="239" t="s">
        <v>43</v>
      </c>
      <c r="O848" s="91"/>
      <c r="P848" s="240">
        <f>O848*H848</f>
        <v>0</v>
      </c>
      <c r="Q848" s="240">
        <v>6.0000000000000002E-05</v>
      </c>
      <c r="R848" s="240">
        <f>Q848*H848</f>
        <v>0.00027</v>
      </c>
      <c r="S848" s="240">
        <v>0</v>
      </c>
      <c r="T848" s="241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42" t="s">
        <v>229</v>
      </c>
      <c r="AT848" s="242" t="s">
        <v>131</v>
      </c>
      <c r="AU848" s="242" t="s">
        <v>87</v>
      </c>
      <c r="AY848" s="17" t="s">
        <v>129</v>
      </c>
      <c r="BE848" s="243">
        <f>IF(N848="základní",J848,0)</f>
        <v>0</v>
      </c>
      <c r="BF848" s="243">
        <f>IF(N848="snížená",J848,0)</f>
        <v>0</v>
      </c>
      <c r="BG848" s="243">
        <f>IF(N848="zákl. přenesená",J848,0)</f>
        <v>0</v>
      </c>
      <c r="BH848" s="243">
        <f>IF(N848="sníž. přenesená",J848,0)</f>
        <v>0</v>
      </c>
      <c r="BI848" s="243">
        <f>IF(N848="nulová",J848,0)</f>
        <v>0</v>
      </c>
      <c r="BJ848" s="17" t="s">
        <v>85</v>
      </c>
      <c r="BK848" s="243">
        <f>ROUND(I848*H848,2)</f>
        <v>0</v>
      </c>
      <c r="BL848" s="17" t="s">
        <v>229</v>
      </c>
      <c r="BM848" s="242" t="s">
        <v>909</v>
      </c>
    </row>
    <row r="849" s="2" customFormat="1">
      <c r="A849" s="38"/>
      <c r="B849" s="39"/>
      <c r="C849" s="40"/>
      <c r="D849" s="244" t="s">
        <v>138</v>
      </c>
      <c r="E849" s="40"/>
      <c r="F849" s="245" t="s">
        <v>910</v>
      </c>
      <c r="G849" s="40"/>
      <c r="H849" s="40"/>
      <c r="I849" s="140"/>
      <c r="J849" s="40"/>
      <c r="K849" s="40"/>
      <c r="L849" s="44"/>
      <c r="M849" s="246"/>
      <c r="N849" s="247"/>
      <c r="O849" s="91"/>
      <c r="P849" s="91"/>
      <c r="Q849" s="91"/>
      <c r="R849" s="91"/>
      <c r="S849" s="91"/>
      <c r="T849" s="92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T849" s="17" t="s">
        <v>138</v>
      </c>
      <c r="AU849" s="17" t="s">
        <v>87</v>
      </c>
    </row>
    <row r="850" s="14" customFormat="1">
      <c r="A850" s="14"/>
      <c r="B850" s="258"/>
      <c r="C850" s="259"/>
      <c r="D850" s="244" t="s">
        <v>140</v>
      </c>
      <c r="E850" s="260" t="s">
        <v>1</v>
      </c>
      <c r="F850" s="261" t="s">
        <v>911</v>
      </c>
      <c r="G850" s="259"/>
      <c r="H850" s="262">
        <v>4.5</v>
      </c>
      <c r="I850" s="263"/>
      <c r="J850" s="259"/>
      <c r="K850" s="259"/>
      <c r="L850" s="264"/>
      <c r="M850" s="265"/>
      <c r="N850" s="266"/>
      <c r="O850" s="266"/>
      <c r="P850" s="266"/>
      <c r="Q850" s="266"/>
      <c r="R850" s="266"/>
      <c r="S850" s="266"/>
      <c r="T850" s="26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8" t="s">
        <v>140</v>
      </c>
      <c r="AU850" s="268" t="s">
        <v>87</v>
      </c>
      <c r="AV850" s="14" t="s">
        <v>87</v>
      </c>
      <c r="AW850" s="14" t="s">
        <v>35</v>
      </c>
      <c r="AX850" s="14" t="s">
        <v>78</v>
      </c>
      <c r="AY850" s="268" t="s">
        <v>129</v>
      </c>
    </row>
    <row r="851" s="15" customFormat="1">
      <c r="A851" s="15"/>
      <c r="B851" s="269"/>
      <c r="C851" s="270"/>
      <c r="D851" s="244" t="s">
        <v>140</v>
      </c>
      <c r="E851" s="271" t="s">
        <v>1</v>
      </c>
      <c r="F851" s="272" t="s">
        <v>143</v>
      </c>
      <c r="G851" s="270"/>
      <c r="H851" s="273">
        <v>4.5</v>
      </c>
      <c r="I851" s="274"/>
      <c r="J851" s="270"/>
      <c r="K851" s="270"/>
      <c r="L851" s="275"/>
      <c r="M851" s="276"/>
      <c r="N851" s="277"/>
      <c r="O851" s="277"/>
      <c r="P851" s="277"/>
      <c r="Q851" s="277"/>
      <c r="R851" s="277"/>
      <c r="S851" s="277"/>
      <c r="T851" s="278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9" t="s">
        <v>140</v>
      </c>
      <c r="AU851" s="279" t="s">
        <v>87</v>
      </c>
      <c r="AV851" s="15" t="s">
        <v>136</v>
      </c>
      <c r="AW851" s="15" t="s">
        <v>35</v>
      </c>
      <c r="AX851" s="15" t="s">
        <v>85</v>
      </c>
      <c r="AY851" s="279" t="s">
        <v>129</v>
      </c>
    </row>
    <row r="852" s="2" customFormat="1" ht="16.5" customHeight="1">
      <c r="A852" s="38"/>
      <c r="B852" s="39"/>
      <c r="C852" s="280" t="s">
        <v>912</v>
      </c>
      <c r="D852" s="280" t="s">
        <v>320</v>
      </c>
      <c r="E852" s="281" t="s">
        <v>913</v>
      </c>
      <c r="F852" s="282" t="s">
        <v>914</v>
      </c>
      <c r="G852" s="283" t="s">
        <v>323</v>
      </c>
      <c r="H852" s="284">
        <v>0.002</v>
      </c>
      <c r="I852" s="285"/>
      <c r="J852" s="286">
        <f>ROUND(I852*H852,2)</f>
        <v>0</v>
      </c>
      <c r="K852" s="282" t="s">
        <v>135</v>
      </c>
      <c r="L852" s="287"/>
      <c r="M852" s="288" t="s">
        <v>1</v>
      </c>
      <c r="N852" s="289" t="s">
        <v>43</v>
      </c>
      <c r="O852" s="91"/>
      <c r="P852" s="240">
        <f>O852*H852</f>
        <v>0</v>
      </c>
      <c r="Q852" s="240">
        <v>1</v>
      </c>
      <c r="R852" s="240">
        <f>Q852*H852</f>
        <v>0.002</v>
      </c>
      <c r="S852" s="240">
        <v>0</v>
      </c>
      <c r="T852" s="241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42" t="s">
        <v>319</v>
      </c>
      <c r="AT852" s="242" t="s">
        <v>320</v>
      </c>
      <c r="AU852" s="242" t="s">
        <v>87</v>
      </c>
      <c r="AY852" s="17" t="s">
        <v>129</v>
      </c>
      <c r="BE852" s="243">
        <f>IF(N852="základní",J852,0)</f>
        <v>0</v>
      </c>
      <c r="BF852" s="243">
        <f>IF(N852="snížená",J852,0)</f>
        <v>0</v>
      </c>
      <c r="BG852" s="243">
        <f>IF(N852="zákl. přenesená",J852,0)</f>
        <v>0</v>
      </c>
      <c r="BH852" s="243">
        <f>IF(N852="sníž. přenesená",J852,0)</f>
        <v>0</v>
      </c>
      <c r="BI852" s="243">
        <f>IF(N852="nulová",J852,0)</f>
        <v>0</v>
      </c>
      <c r="BJ852" s="17" t="s">
        <v>85</v>
      </c>
      <c r="BK852" s="243">
        <f>ROUND(I852*H852,2)</f>
        <v>0</v>
      </c>
      <c r="BL852" s="17" t="s">
        <v>229</v>
      </c>
      <c r="BM852" s="242" t="s">
        <v>915</v>
      </c>
    </row>
    <row r="853" s="2" customFormat="1">
      <c r="A853" s="38"/>
      <c r="B853" s="39"/>
      <c r="C853" s="40"/>
      <c r="D853" s="244" t="s">
        <v>138</v>
      </c>
      <c r="E853" s="40"/>
      <c r="F853" s="245" t="s">
        <v>914</v>
      </c>
      <c r="G853" s="40"/>
      <c r="H853" s="40"/>
      <c r="I853" s="140"/>
      <c r="J853" s="40"/>
      <c r="K853" s="40"/>
      <c r="L853" s="44"/>
      <c r="M853" s="246"/>
      <c r="N853" s="247"/>
      <c r="O853" s="91"/>
      <c r="P853" s="91"/>
      <c r="Q853" s="91"/>
      <c r="R853" s="91"/>
      <c r="S853" s="91"/>
      <c r="T853" s="92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138</v>
      </c>
      <c r="AU853" s="17" t="s">
        <v>87</v>
      </c>
    </row>
    <row r="854" s="2" customFormat="1">
      <c r="A854" s="38"/>
      <c r="B854" s="39"/>
      <c r="C854" s="40"/>
      <c r="D854" s="244" t="s">
        <v>916</v>
      </c>
      <c r="E854" s="40"/>
      <c r="F854" s="290" t="s">
        <v>917</v>
      </c>
      <c r="G854" s="40"/>
      <c r="H854" s="40"/>
      <c r="I854" s="140"/>
      <c r="J854" s="40"/>
      <c r="K854" s="40"/>
      <c r="L854" s="44"/>
      <c r="M854" s="246"/>
      <c r="N854" s="247"/>
      <c r="O854" s="91"/>
      <c r="P854" s="91"/>
      <c r="Q854" s="91"/>
      <c r="R854" s="91"/>
      <c r="S854" s="91"/>
      <c r="T854" s="92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T854" s="17" t="s">
        <v>916</v>
      </c>
      <c r="AU854" s="17" t="s">
        <v>87</v>
      </c>
    </row>
    <row r="855" s="14" customFormat="1">
      <c r="A855" s="14"/>
      <c r="B855" s="258"/>
      <c r="C855" s="259"/>
      <c r="D855" s="244" t="s">
        <v>140</v>
      </c>
      <c r="E855" s="260" t="s">
        <v>1</v>
      </c>
      <c r="F855" s="261" t="s">
        <v>918</v>
      </c>
      <c r="G855" s="259"/>
      <c r="H855" s="262">
        <v>0.001</v>
      </c>
      <c r="I855" s="263"/>
      <c r="J855" s="259"/>
      <c r="K855" s="259"/>
      <c r="L855" s="264"/>
      <c r="M855" s="265"/>
      <c r="N855" s="266"/>
      <c r="O855" s="266"/>
      <c r="P855" s="266"/>
      <c r="Q855" s="266"/>
      <c r="R855" s="266"/>
      <c r="S855" s="266"/>
      <c r="T855" s="26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8" t="s">
        <v>140</v>
      </c>
      <c r="AU855" s="268" t="s">
        <v>87</v>
      </c>
      <c r="AV855" s="14" t="s">
        <v>87</v>
      </c>
      <c r="AW855" s="14" t="s">
        <v>35</v>
      </c>
      <c r="AX855" s="14" t="s">
        <v>78</v>
      </c>
      <c r="AY855" s="268" t="s">
        <v>129</v>
      </c>
    </row>
    <row r="856" s="14" customFormat="1">
      <c r="A856" s="14"/>
      <c r="B856" s="258"/>
      <c r="C856" s="259"/>
      <c r="D856" s="244" t="s">
        <v>140</v>
      </c>
      <c r="E856" s="260" t="s">
        <v>1</v>
      </c>
      <c r="F856" s="261" t="s">
        <v>919</v>
      </c>
      <c r="G856" s="259"/>
      <c r="H856" s="262">
        <v>0.001</v>
      </c>
      <c r="I856" s="263"/>
      <c r="J856" s="259"/>
      <c r="K856" s="259"/>
      <c r="L856" s="264"/>
      <c r="M856" s="265"/>
      <c r="N856" s="266"/>
      <c r="O856" s="266"/>
      <c r="P856" s="266"/>
      <c r="Q856" s="266"/>
      <c r="R856" s="266"/>
      <c r="S856" s="266"/>
      <c r="T856" s="267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8" t="s">
        <v>140</v>
      </c>
      <c r="AU856" s="268" t="s">
        <v>87</v>
      </c>
      <c r="AV856" s="14" t="s">
        <v>87</v>
      </c>
      <c r="AW856" s="14" t="s">
        <v>35</v>
      </c>
      <c r="AX856" s="14" t="s">
        <v>78</v>
      </c>
      <c r="AY856" s="268" t="s">
        <v>129</v>
      </c>
    </row>
    <row r="857" s="15" customFormat="1">
      <c r="A857" s="15"/>
      <c r="B857" s="269"/>
      <c r="C857" s="270"/>
      <c r="D857" s="244" t="s">
        <v>140</v>
      </c>
      <c r="E857" s="271" t="s">
        <v>1</v>
      </c>
      <c r="F857" s="272" t="s">
        <v>143</v>
      </c>
      <c r="G857" s="270"/>
      <c r="H857" s="273">
        <v>0.002</v>
      </c>
      <c r="I857" s="274"/>
      <c r="J857" s="270"/>
      <c r="K857" s="270"/>
      <c r="L857" s="275"/>
      <c r="M857" s="276"/>
      <c r="N857" s="277"/>
      <c r="O857" s="277"/>
      <c r="P857" s="277"/>
      <c r="Q857" s="277"/>
      <c r="R857" s="277"/>
      <c r="S857" s="277"/>
      <c r="T857" s="278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79" t="s">
        <v>140</v>
      </c>
      <c r="AU857" s="279" t="s">
        <v>87</v>
      </c>
      <c r="AV857" s="15" t="s">
        <v>136</v>
      </c>
      <c r="AW857" s="15" t="s">
        <v>35</v>
      </c>
      <c r="AX857" s="15" t="s">
        <v>85</v>
      </c>
      <c r="AY857" s="279" t="s">
        <v>129</v>
      </c>
    </row>
    <row r="858" s="2" customFormat="1" ht="16.5" customHeight="1">
      <c r="A858" s="38"/>
      <c r="B858" s="39"/>
      <c r="C858" s="280" t="s">
        <v>920</v>
      </c>
      <c r="D858" s="280" t="s">
        <v>320</v>
      </c>
      <c r="E858" s="281" t="s">
        <v>921</v>
      </c>
      <c r="F858" s="282" t="s">
        <v>922</v>
      </c>
      <c r="G858" s="283" t="s">
        <v>196</v>
      </c>
      <c r="H858" s="284">
        <v>20.899999999999999</v>
      </c>
      <c r="I858" s="285"/>
      <c r="J858" s="286">
        <f>ROUND(I858*H858,2)</f>
        <v>0</v>
      </c>
      <c r="K858" s="282" t="s">
        <v>135</v>
      </c>
      <c r="L858" s="287"/>
      <c r="M858" s="288" t="s">
        <v>1</v>
      </c>
      <c r="N858" s="289" t="s">
        <v>43</v>
      </c>
      <c r="O858" s="91"/>
      <c r="P858" s="240">
        <f>O858*H858</f>
        <v>0</v>
      </c>
      <c r="Q858" s="240">
        <v>0.0027299999999999998</v>
      </c>
      <c r="R858" s="240">
        <f>Q858*H858</f>
        <v>0.05705699999999999</v>
      </c>
      <c r="S858" s="240">
        <v>0</v>
      </c>
      <c r="T858" s="241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42" t="s">
        <v>175</v>
      </c>
      <c r="AT858" s="242" t="s">
        <v>320</v>
      </c>
      <c r="AU858" s="242" t="s">
        <v>87</v>
      </c>
      <c r="AY858" s="17" t="s">
        <v>129</v>
      </c>
      <c r="BE858" s="243">
        <f>IF(N858="základní",J858,0)</f>
        <v>0</v>
      </c>
      <c r="BF858" s="243">
        <f>IF(N858="snížená",J858,0)</f>
        <v>0</v>
      </c>
      <c r="BG858" s="243">
        <f>IF(N858="zákl. přenesená",J858,0)</f>
        <v>0</v>
      </c>
      <c r="BH858" s="243">
        <f>IF(N858="sníž. přenesená",J858,0)</f>
        <v>0</v>
      </c>
      <c r="BI858" s="243">
        <f>IF(N858="nulová",J858,0)</f>
        <v>0</v>
      </c>
      <c r="BJ858" s="17" t="s">
        <v>85</v>
      </c>
      <c r="BK858" s="243">
        <f>ROUND(I858*H858,2)</f>
        <v>0</v>
      </c>
      <c r="BL858" s="17" t="s">
        <v>136</v>
      </c>
      <c r="BM858" s="242" t="s">
        <v>923</v>
      </c>
    </row>
    <row r="859" s="2" customFormat="1">
      <c r="A859" s="38"/>
      <c r="B859" s="39"/>
      <c r="C859" s="40"/>
      <c r="D859" s="244" t="s">
        <v>138</v>
      </c>
      <c r="E859" s="40"/>
      <c r="F859" s="245" t="s">
        <v>922</v>
      </c>
      <c r="G859" s="40"/>
      <c r="H859" s="40"/>
      <c r="I859" s="140"/>
      <c r="J859" s="40"/>
      <c r="K859" s="40"/>
      <c r="L859" s="44"/>
      <c r="M859" s="246"/>
      <c r="N859" s="247"/>
      <c r="O859" s="91"/>
      <c r="P859" s="91"/>
      <c r="Q859" s="91"/>
      <c r="R859" s="91"/>
      <c r="S859" s="91"/>
      <c r="T859" s="92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17" t="s">
        <v>138</v>
      </c>
      <c r="AU859" s="17" t="s">
        <v>87</v>
      </c>
    </row>
    <row r="860" s="14" customFormat="1">
      <c r="A860" s="14"/>
      <c r="B860" s="258"/>
      <c r="C860" s="259"/>
      <c r="D860" s="244" t="s">
        <v>140</v>
      </c>
      <c r="E860" s="260" t="s">
        <v>1</v>
      </c>
      <c r="F860" s="261" t="s">
        <v>924</v>
      </c>
      <c r="G860" s="259"/>
      <c r="H860" s="262">
        <v>7.3700000000000001</v>
      </c>
      <c r="I860" s="263"/>
      <c r="J860" s="259"/>
      <c r="K860" s="259"/>
      <c r="L860" s="264"/>
      <c r="M860" s="265"/>
      <c r="N860" s="266"/>
      <c r="O860" s="266"/>
      <c r="P860" s="266"/>
      <c r="Q860" s="266"/>
      <c r="R860" s="266"/>
      <c r="S860" s="266"/>
      <c r="T860" s="267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8" t="s">
        <v>140</v>
      </c>
      <c r="AU860" s="268" t="s">
        <v>87</v>
      </c>
      <c r="AV860" s="14" t="s">
        <v>87</v>
      </c>
      <c r="AW860" s="14" t="s">
        <v>35</v>
      </c>
      <c r="AX860" s="14" t="s">
        <v>78</v>
      </c>
      <c r="AY860" s="268" t="s">
        <v>129</v>
      </c>
    </row>
    <row r="861" s="14" customFormat="1">
      <c r="A861" s="14"/>
      <c r="B861" s="258"/>
      <c r="C861" s="259"/>
      <c r="D861" s="244" t="s">
        <v>140</v>
      </c>
      <c r="E861" s="260" t="s">
        <v>1</v>
      </c>
      <c r="F861" s="261" t="s">
        <v>925</v>
      </c>
      <c r="G861" s="259"/>
      <c r="H861" s="262">
        <v>13.529999999999999</v>
      </c>
      <c r="I861" s="263"/>
      <c r="J861" s="259"/>
      <c r="K861" s="259"/>
      <c r="L861" s="264"/>
      <c r="M861" s="265"/>
      <c r="N861" s="266"/>
      <c r="O861" s="266"/>
      <c r="P861" s="266"/>
      <c r="Q861" s="266"/>
      <c r="R861" s="266"/>
      <c r="S861" s="266"/>
      <c r="T861" s="267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8" t="s">
        <v>140</v>
      </c>
      <c r="AU861" s="268" t="s">
        <v>87</v>
      </c>
      <c r="AV861" s="14" t="s">
        <v>87</v>
      </c>
      <c r="AW861" s="14" t="s">
        <v>35</v>
      </c>
      <c r="AX861" s="14" t="s">
        <v>78</v>
      </c>
      <c r="AY861" s="268" t="s">
        <v>129</v>
      </c>
    </row>
    <row r="862" s="15" customFormat="1">
      <c r="A862" s="15"/>
      <c r="B862" s="269"/>
      <c r="C862" s="270"/>
      <c r="D862" s="244" t="s">
        <v>140</v>
      </c>
      <c r="E862" s="271" t="s">
        <v>1</v>
      </c>
      <c r="F862" s="272" t="s">
        <v>143</v>
      </c>
      <c r="G862" s="270"/>
      <c r="H862" s="273">
        <v>20.899999999999999</v>
      </c>
      <c r="I862" s="274"/>
      <c r="J862" s="270"/>
      <c r="K862" s="270"/>
      <c r="L862" s="275"/>
      <c r="M862" s="276"/>
      <c r="N862" s="277"/>
      <c r="O862" s="277"/>
      <c r="P862" s="277"/>
      <c r="Q862" s="277"/>
      <c r="R862" s="277"/>
      <c r="S862" s="277"/>
      <c r="T862" s="278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9" t="s">
        <v>140</v>
      </c>
      <c r="AU862" s="279" t="s">
        <v>87</v>
      </c>
      <c r="AV862" s="15" t="s">
        <v>136</v>
      </c>
      <c r="AW862" s="15" t="s">
        <v>35</v>
      </c>
      <c r="AX862" s="15" t="s">
        <v>85</v>
      </c>
      <c r="AY862" s="279" t="s">
        <v>129</v>
      </c>
    </row>
    <row r="863" s="2" customFormat="1" ht="16.5" customHeight="1">
      <c r="A863" s="38"/>
      <c r="B863" s="39"/>
      <c r="C863" s="231" t="s">
        <v>926</v>
      </c>
      <c r="D863" s="231" t="s">
        <v>131</v>
      </c>
      <c r="E863" s="232" t="s">
        <v>927</v>
      </c>
      <c r="F863" s="233" t="s">
        <v>928</v>
      </c>
      <c r="G863" s="234" t="s">
        <v>337</v>
      </c>
      <c r="H863" s="235">
        <v>64.852999999999994</v>
      </c>
      <c r="I863" s="236"/>
      <c r="J863" s="237">
        <f>ROUND(I863*H863,2)</f>
        <v>0</v>
      </c>
      <c r="K863" s="233" t="s">
        <v>135</v>
      </c>
      <c r="L863" s="44"/>
      <c r="M863" s="238" t="s">
        <v>1</v>
      </c>
      <c r="N863" s="239" t="s">
        <v>43</v>
      </c>
      <c r="O863" s="91"/>
      <c r="P863" s="240">
        <f>O863*H863</f>
        <v>0</v>
      </c>
      <c r="Q863" s="240">
        <v>5.0000000000000002E-05</v>
      </c>
      <c r="R863" s="240">
        <f>Q863*H863</f>
        <v>0.0032426499999999997</v>
      </c>
      <c r="S863" s="240">
        <v>0</v>
      </c>
      <c r="T863" s="241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42" t="s">
        <v>229</v>
      </c>
      <c r="AT863" s="242" t="s">
        <v>131</v>
      </c>
      <c r="AU863" s="242" t="s">
        <v>87</v>
      </c>
      <c r="AY863" s="17" t="s">
        <v>129</v>
      </c>
      <c r="BE863" s="243">
        <f>IF(N863="základní",J863,0)</f>
        <v>0</v>
      </c>
      <c r="BF863" s="243">
        <f>IF(N863="snížená",J863,0)</f>
        <v>0</v>
      </c>
      <c r="BG863" s="243">
        <f>IF(N863="zákl. přenesená",J863,0)</f>
        <v>0</v>
      </c>
      <c r="BH863" s="243">
        <f>IF(N863="sníž. přenesená",J863,0)</f>
        <v>0</v>
      </c>
      <c r="BI863" s="243">
        <f>IF(N863="nulová",J863,0)</f>
        <v>0</v>
      </c>
      <c r="BJ863" s="17" t="s">
        <v>85</v>
      </c>
      <c r="BK863" s="243">
        <f>ROUND(I863*H863,2)</f>
        <v>0</v>
      </c>
      <c r="BL863" s="17" t="s">
        <v>229</v>
      </c>
      <c r="BM863" s="242" t="s">
        <v>929</v>
      </c>
    </row>
    <row r="864" s="2" customFormat="1">
      <c r="A864" s="38"/>
      <c r="B864" s="39"/>
      <c r="C864" s="40"/>
      <c r="D864" s="244" t="s">
        <v>138</v>
      </c>
      <c r="E864" s="40"/>
      <c r="F864" s="245" t="s">
        <v>930</v>
      </c>
      <c r="G864" s="40"/>
      <c r="H864" s="40"/>
      <c r="I864" s="140"/>
      <c r="J864" s="40"/>
      <c r="K864" s="40"/>
      <c r="L864" s="44"/>
      <c r="M864" s="246"/>
      <c r="N864" s="247"/>
      <c r="O864" s="91"/>
      <c r="P864" s="91"/>
      <c r="Q864" s="91"/>
      <c r="R864" s="91"/>
      <c r="S864" s="91"/>
      <c r="T864" s="92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T864" s="17" t="s">
        <v>138</v>
      </c>
      <c r="AU864" s="17" t="s">
        <v>87</v>
      </c>
    </row>
    <row r="865" s="13" customFormat="1">
      <c r="A865" s="13"/>
      <c r="B865" s="248"/>
      <c r="C865" s="249"/>
      <c r="D865" s="244" t="s">
        <v>140</v>
      </c>
      <c r="E865" s="250" t="s">
        <v>1</v>
      </c>
      <c r="F865" s="251" t="s">
        <v>931</v>
      </c>
      <c r="G865" s="249"/>
      <c r="H865" s="250" t="s">
        <v>1</v>
      </c>
      <c r="I865" s="252"/>
      <c r="J865" s="249"/>
      <c r="K865" s="249"/>
      <c r="L865" s="253"/>
      <c r="M865" s="254"/>
      <c r="N865" s="255"/>
      <c r="O865" s="255"/>
      <c r="P865" s="255"/>
      <c r="Q865" s="255"/>
      <c r="R865" s="255"/>
      <c r="S865" s="255"/>
      <c r="T865" s="256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7" t="s">
        <v>140</v>
      </c>
      <c r="AU865" s="257" t="s">
        <v>87</v>
      </c>
      <c r="AV865" s="13" t="s">
        <v>85</v>
      </c>
      <c r="AW865" s="13" t="s">
        <v>35</v>
      </c>
      <c r="AX865" s="13" t="s">
        <v>78</v>
      </c>
      <c r="AY865" s="257" t="s">
        <v>129</v>
      </c>
    </row>
    <row r="866" s="14" customFormat="1">
      <c r="A866" s="14"/>
      <c r="B866" s="258"/>
      <c r="C866" s="259"/>
      <c r="D866" s="244" t="s">
        <v>140</v>
      </c>
      <c r="E866" s="260" t="s">
        <v>1</v>
      </c>
      <c r="F866" s="261" t="s">
        <v>932</v>
      </c>
      <c r="G866" s="259"/>
      <c r="H866" s="262">
        <v>22.869</v>
      </c>
      <c r="I866" s="263"/>
      <c r="J866" s="259"/>
      <c r="K866" s="259"/>
      <c r="L866" s="264"/>
      <c r="M866" s="265"/>
      <c r="N866" s="266"/>
      <c r="O866" s="266"/>
      <c r="P866" s="266"/>
      <c r="Q866" s="266"/>
      <c r="R866" s="266"/>
      <c r="S866" s="266"/>
      <c r="T866" s="267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8" t="s">
        <v>140</v>
      </c>
      <c r="AU866" s="268" t="s">
        <v>87</v>
      </c>
      <c r="AV866" s="14" t="s">
        <v>87</v>
      </c>
      <c r="AW866" s="14" t="s">
        <v>35</v>
      </c>
      <c r="AX866" s="14" t="s">
        <v>78</v>
      </c>
      <c r="AY866" s="268" t="s">
        <v>129</v>
      </c>
    </row>
    <row r="867" s="14" customFormat="1">
      <c r="A867" s="14"/>
      <c r="B867" s="258"/>
      <c r="C867" s="259"/>
      <c r="D867" s="244" t="s">
        <v>140</v>
      </c>
      <c r="E867" s="260" t="s">
        <v>1</v>
      </c>
      <c r="F867" s="261" t="s">
        <v>933</v>
      </c>
      <c r="G867" s="259"/>
      <c r="H867" s="262">
        <v>41.984000000000002</v>
      </c>
      <c r="I867" s="263"/>
      <c r="J867" s="259"/>
      <c r="K867" s="259"/>
      <c r="L867" s="264"/>
      <c r="M867" s="265"/>
      <c r="N867" s="266"/>
      <c r="O867" s="266"/>
      <c r="P867" s="266"/>
      <c r="Q867" s="266"/>
      <c r="R867" s="266"/>
      <c r="S867" s="266"/>
      <c r="T867" s="267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8" t="s">
        <v>140</v>
      </c>
      <c r="AU867" s="268" t="s">
        <v>87</v>
      </c>
      <c r="AV867" s="14" t="s">
        <v>87</v>
      </c>
      <c r="AW867" s="14" t="s">
        <v>35</v>
      </c>
      <c r="AX867" s="14" t="s">
        <v>78</v>
      </c>
      <c r="AY867" s="268" t="s">
        <v>129</v>
      </c>
    </row>
    <row r="868" s="15" customFormat="1">
      <c r="A868" s="15"/>
      <c r="B868" s="269"/>
      <c r="C868" s="270"/>
      <c r="D868" s="244" t="s">
        <v>140</v>
      </c>
      <c r="E868" s="271" t="s">
        <v>1</v>
      </c>
      <c r="F868" s="272" t="s">
        <v>143</v>
      </c>
      <c r="G868" s="270"/>
      <c r="H868" s="273">
        <v>64.853000000000009</v>
      </c>
      <c r="I868" s="274"/>
      <c r="J868" s="270"/>
      <c r="K868" s="270"/>
      <c r="L868" s="275"/>
      <c r="M868" s="276"/>
      <c r="N868" s="277"/>
      <c r="O868" s="277"/>
      <c r="P868" s="277"/>
      <c r="Q868" s="277"/>
      <c r="R868" s="277"/>
      <c r="S868" s="277"/>
      <c r="T868" s="278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9" t="s">
        <v>140</v>
      </c>
      <c r="AU868" s="279" t="s">
        <v>87</v>
      </c>
      <c r="AV868" s="15" t="s">
        <v>136</v>
      </c>
      <c r="AW868" s="15" t="s">
        <v>35</v>
      </c>
      <c r="AX868" s="15" t="s">
        <v>85</v>
      </c>
      <c r="AY868" s="279" t="s">
        <v>129</v>
      </c>
    </row>
    <row r="869" s="2" customFormat="1" ht="16.5" customHeight="1">
      <c r="A869" s="38"/>
      <c r="B869" s="39"/>
      <c r="C869" s="231" t="s">
        <v>934</v>
      </c>
      <c r="D869" s="231" t="s">
        <v>131</v>
      </c>
      <c r="E869" s="232" t="s">
        <v>935</v>
      </c>
      <c r="F869" s="233" t="s">
        <v>936</v>
      </c>
      <c r="G869" s="234" t="s">
        <v>337</v>
      </c>
      <c r="H869" s="235">
        <v>500</v>
      </c>
      <c r="I869" s="236"/>
      <c r="J869" s="237">
        <f>ROUND(I869*H869,2)</f>
        <v>0</v>
      </c>
      <c r="K869" s="233" t="s">
        <v>135</v>
      </c>
      <c r="L869" s="44"/>
      <c r="M869" s="238" t="s">
        <v>1</v>
      </c>
      <c r="N869" s="239" t="s">
        <v>43</v>
      </c>
      <c r="O869" s="91"/>
      <c r="P869" s="240">
        <f>O869*H869</f>
        <v>0</v>
      </c>
      <c r="Q869" s="240">
        <v>5.0000000000000002E-05</v>
      </c>
      <c r="R869" s="240">
        <f>Q869*H869</f>
        <v>0.025000000000000001</v>
      </c>
      <c r="S869" s="240">
        <v>0</v>
      </c>
      <c r="T869" s="241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42" t="s">
        <v>229</v>
      </c>
      <c r="AT869" s="242" t="s">
        <v>131</v>
      </c>
      <c r="AU869" s="242" t="s">
        <v>87</v>
      </c>
      <c r="AY869" s="17" t="s">
        <v>129</v>
      </c>
      <c r="BE869" s="243">
        <f>IF(N869="základní",J869,0)</f>
        <v>0</v>
      </c>
      <c r="BF869" s="243">
        <f>IF(N869="snížená",J869,0)</f>
        <v>0</v>
      </c>
      <c r="BG869" s="243">
        <f>IF(N869="zákl. přenesená",J869,0)</f>
        <v>0</v>
      </c>
      <c r="BH869" s="243">
        <f>IF(N869="sníž. přenesená",J869,0)</f>
        <v>0</v>
      </c>
      <c r="BI869" s="243">
        <f>IF(N869="nulová",J869,0)</f>
        <v>0</v>
      </c>
      <c r="BJ869" s="17" t="s">
        <v>85</v>
      </c>
      <c r="BK869" s="243">
        <f>ROUND(I869*H869,2)</f>
        <v>0</v>
      </c>
      <c r="BL869" s="17" t="s">
        <v>229</v>
      </c>
      <c r="BM869" s="242" t="s">
        <v>937</v>
      </c>
    </row>
    <row r="870" s="2" customFormat="1">
      <c r="A870" s="38"/>
      <c r="B870" s="39"/>
      <c r="C870" s="40"/>
      <c r="D870" s="244" t="s">
        <v>138</v>
      </c>
      <c r="E870" s="40"/>
      <c r="F870" s="245" t="s">
        <v>938</v>
      </c>
      <c r="G870" s="40"/>
      <c r="H870" s="40"/>
      <c r="I870" s="140"/>
      <c r="J870" s="40"/>
      <c r="K870" s="40"/>
      <c r="L870" s="44"/>
      <c r="M870" s="246"/>
      <c r="N870" s="247"/>
      <c r="O870" s="91"/>
      <c r="P870" s="91"/>
      <c r="Q870" s="91"/>
      <c r="R870" s="91"/>
      <c r="S870" s="91"/>
      <c r="T870" s="92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T870" s="17" t="s">
        <v>138</v>
      </c>
      <c r="AU870" s="17" t="s">
        <v>87</v>
      </c>
    </row>
    <row r="871" s="13" customFormat="1">
      <c r="A871" s="13"/>
      <c r="B871" s="248"/>
      <c r="C871" s="249"/>
      <c r="D871" s="244" t="s">
        <v>140</v>
      </c>
      <c r="E871" s="250" t="s">
        <v>1</v>
      </c>
      <c r="F871" s="251" t="s">
        <v>939</v>
      </c>
      <c r="G871" s="249"/>
      <c r="H871" s="250" t="s">
        <v>1</v>
      </c>
      <c r="I871" s="252"/>
      <c r="J871" s="249"/>
      <c r="K871" s="249"/>
      <c r="L871" s="253"/>
      <c r="M871" s="254"/>
      <c r="N871" s="255"/>
      <c r="O871" s="255"/>
      <c r="P871" s="255"/>
      <c r="Q871" s="255"/>
      <c r="R871" s="255"/>
      <c r="S871" s="255"/>
      <c r="T871" s="25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7" t="s">
        <v>140</v>
      </c>
      <c r="AU871" s="257" t="s">
        <v>87</v>
      </c>
      <c r="AV871" s="13" t="s">
        <v>85</v>
      </c>
      <c r="AW871" s="13" t="s">
        <v>35</v>
      </c>
      <c r="AX871" s="13" t="s">
        <v>78</v>
      </c>
      <c r="AY871" s="257" t="s">
        <v>129</v>
      </c>
    </row>
    <row r="872" s="14" customFormat="1">
      <c r="A872" s="14"/>
      <c r="B872" s="258"/>
      <c r="C872" s="259"/>
      <c r="D872" s="244" t="s">
        <v>140</v>
      </c>
      <c r="E872" s="260" t="s">
        <v>1</v>
      </c>
      <c r="F872" s="261" t="s">
        <v>940</v>
      </c>
      <c r="G872" s="259"/>
      <c r="H872" s="262">
        <v>500</v>
      </c>
      <c r="I872" s="263"/>
      <c r="J872" s="259"/>
      <c r="K872" s="259"/>
      <c r="L872" s="264"/>
      <c r="M872" s="265"/>
      <c r="N872" s="266"/>
      <c r="O872" s="266"/>
      <c r="P872" s="266"/>
      <c r="Q872" s="266"/>
      <c r="R872" s="266"/>
      <c r="S872" s="266"/>
      <c r="T872" s="267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8" t="s">
        <v>140</v>
      </c>
      <c r="AU872" s="268" t="s">
        <v>87</v>
      </c>
      <c r="AV872" s="14" t="s">
        <v>87</v>
      </c>
      <c r="AW872" s="14" t="s">
        <v>35</v>
      </c>
      <c r="AX872" s="14" t="s">
        <v>78</v>
      </c>
      <c r="AY872" s="268" t="s">
        <v>129</v>
      </c>
    </row>
    <row r="873" s="15" customFormat="1">
      <c r="A873" s="15"/>
      <c r="B873" s="269"/>
      <c r="C873" s="270"/>
      <c r="D873" s="244" t="s">
        <v>140</v>
      </c>
      <c r="E873" s="271" t="s">
        <v>1</v>
      </c>
      <c r="F873" s="272" t="s">
        <v>143</v>
      </c>
      <c r="G873" s="270"/>
      <c r="H873" s="273">
        <v>500</v>
      </c>
      <c r="I873" s="274"/>
      <c r="J873" s="270"/>
      <c r="K873" s="270"/>
      <c r="L873" s="275"/>
      <c r="M873" s="276"/>
      <c r="N873" s="277"/>
      <c r="O873" s="277"/>
      <c r="P873" s="277"/>
      <c r="Q873" s="277"/>
      <c r="R873" s="277"/>
      <c r="S873" s="277"/>
      <c r="T873" s="278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79" t="s">
        <v>140</v>
      </c>
      <c r="AU873" s="279" t="s">
        <v>87</v>
      </c>
      <c r="AV873" s="15" t="s">
        <v>136</v>
      </c>
      <c r="AW873" s="15" t="s">
        <v>35</v>
      </c>
      <c r="AX873" s="15" t="s">
        <v>85</v>
      </c>
      <c r="AY873" s="279" t="s">
        <v>129</v>
      </c>
    </row>
    <row r="874" s="2" customFormat="1" ht="16.5" customHeight="1">
      <c r="A874" s="38"/>
      <c r="B874" s="39"/>
      <c r="C874" s="280" t="s">
        <v>941</v>
      </c>
      <c r="D874" s="280" t="s">
        <v>320</v>
      </c>
      <c r="E874" s="281" t="s">
        <v>942</v>
      </c>
      <c r="F874" s="282" t="s">
        <v>943</v>
      </c>
      <c r="G874" s="283" t="s">
        <v>134</v>
      </c>
      <c r="H874" s="284">
        <v>2</v>
      </c>
      <c r="I874" s="285"/>
      <c r="J874" s="286">
        <f>ROUND(I874*H874,2)</f>
        <v>0</v>
      </c>
      <c r="K874" s="282" t="s">
        <v>1</v>
      </c>
      <c r="L874" s="287"/>
      <c r="M874" s="288" t="s">
        <v>1</v>
      </c>
      <c r="N874" s="289" t="s">
        <v>43</v>
      </c>
      <c r="O874" s="91"/>
      <c r="P874" s="240">
        <f>O874*H874</f>
        <v>0</v>
      </c>
      <c r="Q874" s="240">
        <v>0.25</v>
      </c>
      <c r="R874" s="240">
        <f>Q874*H874</f>
        <v>0.5</v>
      </c>
      <c r="S874" s="240">
        <v>0</v>
      </c>
      <c r="T874" s="241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42" t="s">
        <v>319</v>
      </c>
      <c r="AT874" s="242" t="s">
        <v>320</v>
      </c>
      <c r="AU874" s="242" t="s">
        <v>87</v>
      </c>
      <c r="AY874" s="17" t="s">
        <v>129</v>
      </c>
      <c r="BE874" s="243">
        <f>IF(N874="základní",J874,0)</f>
        <v>0</v>
      </c>
      <c r="BF874" s="243">
        <f>IF(N874="snížená",J874,0)</f>
        <v>0</v>
      </c>
      <c r="BG874" s="243">
        <f>IF(N874="zákl. přenesená",J874,0)</f>
        <v>0</v>
      </c>
      <c r="BH874" s="243">
        <f>IF(N874="sníž. přenesená",J874,0)</f>
        <v>0</v>
      </c>
      <c r="BI874" s="243">
        <f>IF(N874="nulová",J874,0)</f>
        <v>0</v>
      </c>
      <c r="BJ874" s="17" t="s">
        <v>85</v>
      </c>
      <c r="BK874" s="243">
        <f>ROUND(I874*H874,2)</f>
        <v>0</v>
      </c>
      <c r="BL874" s="17" t="s">
        <v>229</v>
      </c>
      <c r="BM874" s="242" t="s">
        <v>944</v>
      </c>
    </row>
    <row r="875" s="2" customFormat="1">
      <c r="A875" s="38"/>
      <c r="B875" s="39"/>
      <c r="C875" s="40"/>
      <c r="D875" s="244" t="s">
        <v>138</v>
      </c>
      <c r="E875" s="40"/>
      <c r="F875" s="245" t="s">
        <v>945</v>
      </c>
      <c r="G875" s="40"/>
      <c r="H875" s="40"/>
      <c r="I875" s="140"/>
      <c r="J875" s="40"/>
      <c r="K875" s="40"/>
      <c r="L875" s="44"/>
      <c r="M875" s="246"/>
      <c r="N875" s="247"/>
      <c r="O875" s="91"/>
      <c r="P875" s="91"/>
      <c r="Q875" s="91"/>
      <c r="R875" s="91"/>
      <c r="S875" s="91"/>
      <c r="T875" s="92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T875" s="17" t="s">
        <v>138</v>
      </c>
      <c r="AU875" s="17" t="s">
        <v>87</v>
      </c>
    </row>
    <row r="876" s="14" customFormat="1">
      <c r="A876" s="14"/>
      <c r="B876" s="258"/>
      <c r="C876" s="259"/>
      <c r="D876" s="244" t="s">
        <v>140</v>
      </c>
      <c r="E876" s="260" t="s">
        <v>1</v>
      </c>
      <c r="F876" s="261" t="s">
        <v>87</v>
      </c>
      <c r="G876" s="259"/>
      <c r="H876" s="262">
        <v>2</v>
      </c>
      <c r="I876" s="263"/>
      <c r="J876" s="259"/>
      <c r="K876" s="259"/>
      <c r="L876" s="264"/>
      <c r="M876" s="265"/>
      <c r="N876" s="266"/>
      <c r="O876" s="266"/>
      <c r="P876" s="266"/>
      <c r="Q876" s="266"/>
      <c r="R876" s="266"/>
      <c r="S876" s="266"/>
      <c r="T876" s="267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8" t="s">
        <v>140</v>
      </c>
      <c r="AU876" s="268" t="s">
        <v>87</v>
      </c>
      <c r="AV876" s="14" t="s">
        <v>87</v>
      </c>
      <c r="AW876" s="14" t="s">
        <v>35</v>
      </c>
      <c r="AX876" s="14" t="s">
        <v>78</v>
      </c>
      <c r="AY876" s="268" t="s">
        <v>129</v>
      </c>
    </row>
    <row r="877" s="15" customFormat="1">
      <c r="A877" s="15"/>
      <c r="B877" s="269"/>
      <c r="C877" s="270"/>
      <c r="D877" s="244" t="s">
        <v>140</v>
      </c>
      <c r="E877" s="271" t="s">
        <v>1</v>
      </c>
      <c r="F877" s="272" t="s">
        <v>143</v>
      </c>
      <c r="G877" s="270"/>
      <c r="H877" s="273">
        <v>2</v>
      </c>
      <c r="I877" s="274"/>
      <c r="J877" s="270"/>
      <c r="K877" s="270"/>
      <c r="L877" s="275"/>
      <c r="M877" s="276"/>
      <c r="N877" s="277"/>
      <c r="O877" s="277"/>
      <c r="P877" s="277"/>
      <c r="Q877" s="277"/>
      <c r="R877" s="277"/>
      <c r="S877" s="277"/>
      <c r="T877" s="278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79" t="s">
        <v>140</v>
      </c>
      <c r="AU877" s="279" t="s">
        <v>87</v>
      </c>
      <c r="AV877" s="15" t="s">
        <v>136</v>
      </c>
      <c r="AW877" s="15" t="s">
        <v>35</v>
      </c>
      <c r="AX877" s="15" t="s">
        <v>85</v>
      </c>
      <c r="AY877" s="279" t="s">
        <v>129</v>
      </c>
    </row>
    <row r="878" s="2" customFormat="1" ht="16.5" customHeight="1">
      <c r="A878" s="38"/>
      <c r="B878" s="39"/>
      <c r="C878" s="231" t="s">
        <v>946</v>
      </c>
      <c r="D878" s="231" t="s">
        <v>131</v>
      </c>
      <c r="E878" s="232" t="s">
        <v>947</v>
      </c>
      <c r="F878" s="233" t="s">
        <v>948</v>
      </c>
      <c r="G878" s="234" t="s">
        <v>337</v>
      </c>
      <c r="H878" s="235">
        <v>64.852999999999994</v>
      </c>
      <c r="I878" s="236"/>
      <c r="J878" s="237">
        <f>ROUND(I878*H878,2)</f>
        <v>0</v>
      </c>
      <c r="K878" s="233" t="s">
        <v>1</v>
      </c>
      <c r="L878" s="44"/>
      <c r="M878" s="238" t="s">
        <v>1</v>
      </c>
      <c r="N878" s="239" t="s">
        <v>43</v>
      </c>
      <c r="O878" s="91"/>
      <c r="P878" s="240">
        <f>O878*H878</f>
        <v>0</v>
      </c>
      <c r="Q878" s="240">
        <v>0</v>
      </c>
      <c r="R878" s="240">
        <f>Q878*H878</f>
        <v>0</v>
      </c>
      <c r="S878" s="240">
        <v>0</v>
      </c>
      <c r="T878" s="241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42" t="s">
        <v>229</v>
      </c>
      <c r="AT878" s="242" t="s">
        <v>131</v>
      </c>
      <c r="AU878" s="242" t="s">
        <v>87</v>
      </c>
      <c r="AY878" s="17" t="s">
        <v>129</v>
      </c>
      <c r="BE878" s="243">
        <f>IF(N878="základní",J878,0)</f>
        <v>0</v>
      </c>
      <c r="BF878" s="243">
        <f>IF(N878="snížená",J878,0)</f>
        <v>0</v>
      </c>
      <c r="BG878" s="243">
        <f>IF(N878="zákl. přenesená",J878,0)</f>
        <v>0</v>
      </c>
      <c r="BH878" s="243">
        <f>IF(N878="sníž. přenesená",J878,0)</f>
        <v>0</v>
      </c>
      <c r="BI878" s="243">
        <f>IF(N878="nulová",J878,0)</f>
        <v>0</v>
      </c>
      <c r="BJ878" s="17" t="s">
        <v>85</v>
      </c>
      <c r="BK878" s="243">
        <f>ROUND(I878*H878,2)</f>
        <v>0</v>
      </c>
      <c r="BL878" s="17" t="s">
        <v>229</v>
      </c>
      <c r="BM878" s="242" t="s">
        <v>949</v>
      </c>
    </row>
    <row r="879" s="2" customFormat="1">
      <c r="A879" s="38"/>
      <c r="B879" s="39"/>
      <c r="C879" s="40"/>
      <c r="D879" s="244" t="s">
        <v>138</v>
      </c>
      <c r="E879" s="40"/>
      <c r="F879" s="245" t="s">
        <v>948</v>
      </c>
      <c r="G879" s="40"/>
      <c r="H879" s="40"/>
      <c r="I879" s="140"/>
      <c r="J879" s="40"/>
      <c r="K879" s="40"/>
      <c r="L879" s="44"/>
      <c r="M879" s="246"/>
      <c r="N879" s="247"/>
      <c r="O879" s="91"/>
      <c r="P879" s="91"/>
      <c r="Q879" s="91"/>
      <c r="R879" s="91"/>
      <c r="S879" s="91"/>
      <c r="T879" s="92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T879" s="17" t="s">
        <v>138</v>
      </c>
      <c r="AU879" s="17" t="s">
        <v>87</v>
      </c>
    </row>
    <row r="880" s="13" customFormat="1">
      <c r="A880" s="13"/>
      <c r="B880" s="248"/>
      <c r="C880" s="249"/>
      <c r="D880" s="244" t="s">
        <v>140</v>
      </c>
      <c r="E880" s="250" t="s">
        <v>1</v>
      </c>
      <c r="F880" s="251" t="s">
        <v>931</v>
      </c>
      <c r="G880" s="249"/>
      <c r="H880" s="250" t="s">
        <v>1</v>
      </c>
      <c r="I880" s="252"/>
      <c r="J880" s="249"/>
      <c r="K880" s="249"/>
      <c r="L880" s="253"/>
      <c r="M880" s="254"/>
      <c r="N880" s="255"/>
      <c r="O880" s="255"/>
      <c r="P880" s="255"/>
      <c r="Q880" s="255"/>
      <c r="R880" s="255"/>
      <c r="S880" s="255"/>
      <c r="T880" s="256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7" t="s">
        <v>140</v>
      </c>
      <c r="AU880" s="257" t="s">
        <v>87</v>
      </c>
      <c r="AV880" s="13" t="s">
        <v>85</v>
      </c>
      <c r="AW880" s="13" t="s">
        <v>35</v>
      </c>
      <c r="AX880" s="13" t="s">
        <v>78</v>
      </c>
      <c r="AY880" s="257" t="s">
        <v>129</v>
      </c>
    </row>
    <row r="881" s="14" customFormat="1">
      <c r="A881" s="14"/>
      <c r="B881" s="258"/>
      <c r="C881" s="259"/>
      <c r="D881" s="244" t="s">
        <v>140</v>
      </c>
      <c r="E881" s="260" t="s">
        <v>1</v>
      </c>
      <c r="F881" s="261" t="s">
        <v>932</v>
      </c>
      <c r="G881" s="259"/>
      <c r="H881" s="262">
        <v>22.869</v>
      </c>
      <c r="I881" s="263"/>
      <c r="J881" s="259"/>
      <c r="K881" s="259"/>
      <c r="L881" s="264"/>
      <c r="M881" s="265"/>
      <c r="N881" s="266"/>
      <c r="O881" s="266"/>
      <c r="P881" s="266"/>
      <c r="Q881" s="266"/>
      <c r="R881" s="266"/>
      <c r="S881" s="266"/>
      <c r="T881" s="267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8" t="s">
        <v>140</v>
      </c>
      <c r="AU881" s="268" t="s">
        <v>87</v>
      </c>
      <c r="AV881" s="14" t="s">
        <v>87</v>
      </c>
      <c r="AW881" s="14" t="s">
        <v>35</v>
      </c>
      <c r="AX881" s="14" t="s">
        <v>78</v>
      </c>
      <c r="AY881" s="268" t="s">
        <v>129</v>
      </c>
    </row>
    <row r="882" s="14" customFormat="1">
      <c r="A882" s="14"/>
      <c r="B882" s="258"/>
      <c r="C882" s="259"/>
      <c r="D882" s="244" t="s">
        <v>140</v>
      </c>
      <c r="E882" s="260" t="s">
        <v>1</v>
      </c>
      <c r="F882" s="261" t="s">
        <v>933</v>
      </c>
      <c r="G882" s="259"/>
      <c r="H882" s="262">
        <v>41.984000000000002</v>
      </c>
      <c r="I882" s="263"/>
      <c r="J882" s="259"/>
      <c r="K882" s="259"/>
      <c r="L882" s="264"/>
      <c r="M882" s="265"/>
      <c r="N882" s="266"/>
      <c r="O882" s="266"/>
      <c r="P882" s="266"/>
      <c r="Q882" s="266"/>
      <c r="R882" s="266"/>
      <c r="S882" s="266"/>
      <c r="T882" s="267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8" t="s">
        <v>140</v>
      </c>
      <c r="AU882" s="268" t="s">
        <v>87</v>
      </c>
      <c r="AV882" s="14" t="s">
        <v>87</v>
      </c>
      <c r="AW882" s="14" t="s">
        <v>35</v>
      </c>
      <c r="AX882" s="14" t="s">
        <v>78</v>
      </c>
      <c r="AY882" s="268" t="s">
        <v>129</v>
      </c>
    </row>
    <row r="883" s="15" customFormat="1">
      <c r="A883" s="15"/>
      <c r="B883" s="269"/>
      <c r="C883" s="270"/>
      <c r="D883" s="244" t="s">
        <v>140</v>
      </c>
      <c r="E883" s="271" t="s">
        <v>1</v>
      </c>
      <c r="F883" s="272" t="s">
        <v>143</v>
      </c>
      <c r="G883" s="270"/>
      <c r="H883" s="273">
        <v>64.853000000000009</v>
      </c>
      <c r="I883" s="274"/>
      <c r="J883" s="270"/>
      <c r="K883" s="270"/>
      <c r="L883" s="275"/>
      <c r="M883" s="276"/>
      <c r="N883" s="277"/>
      <c r="O883" s="277"/>
      <c r="P883" s="277"/>
      <c r="Q883" s="277"/>
      <c r="R883" s="277"/>
      <c r="S883" s="277"/>
      <c r="T883" s="278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79" t="s">
        <v>140</v>
      </c>
      <c r="AU883" s="279" t="s">
        <v>87</v>
      </c>
      <c r="AV883" s="15" t="s">
        <v>136</v>
      </c>
      <c r="AW883" s="15" t="s">
        <v>35</v>
      </c>
      <c r="AX883" s="15" t="s">
        <v>85</v>
      </c>
      <c r="AY883" s="279" t="s">
        <v>129</v>
      </c>
    </row>
    <row r="884" s="2" customFormat="1" ht="16.5" customHeight="1">
      <c r="A884" s="38"/>
      <c r="B884" s="39"/>
      <c r="C884" s="231" t="s">
        <v>950</v>
      </c>
      <c r="D884" s="231" t="s">
        <v>131</v>
      </c>
      <c r="E884" s="232" t="s">
        <v>951</v>
      </c>
      <c r="F884" s="233" t="s">
        <v>952</v>
      </c>
      <c r="G884" s="234" t="s">
        <v>323</v>
      </c>
      <c r="H884" s="235">
        <v>0.58799999999999997</v>
      </c>
      <c r="I884" s="236"/>
      <c r="J884" s="237">
        <f>ROUND(I884*H884,2)</f>
        <v>0</v>
      </c>
      <c r="K884" s="233" t="s">
        <v>135</v>
      </c>
      <c r="L884" s="44"/>
      <c r="M884" s="238" t="s">
        <v>1</v>
      </c>
      <c r="N884" s="239" t="s">
        <v>43</v>
      </c>
      <c r="O884" s="91"/>
      <c r="P884" s="240">
        <f>O884*H884</f>
        <v>0</v>
      </c>
      <c r="Q884" s="240">
        <v>0</v>
      </c>
      <c r="R884" s="240">
        <f>Q884*H884</f>
        <v>0</v>
      </c>
      <c r="S884" s="240">
        <v>0</v>
      </c>
      <c r="T884" s="241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42" t="s">
        <v>229</v>
      </c>
      <c r="AT884" s="242" t="s">
        <v>131</v>
      </c>
      <c r="AU884" s="242" t="s">
        <v>87</v>
      </c>
      <c r="AY884" s="17" t="s">
        <v>129</v>
      </c>
      <c r="BE884" s="243">
        <f>IF(N884="základní",J884,0)</f>
        <v>0</v>
      </c>
      <c r="BF884" s="243">
        <f>IF(N884="snížená",J884,0)</f>
        <v>0</v>
      </c>
      <c r="BG884" s="243">
        <f>IF(N884="zákl. přenesená",J884,0)</f>
        <v>0</v>
      </c>
      <c r="BH884" s="243">
        <f>IF(N884="sníž. přenesená",J884,0)</f>
        <v>0</v>
      </c>
      <c r="BI884" s="243">
        <f>IF(N884="nulová",J884,0)</f>
        <v>0</v>
      </c>
      <c r="BJ884" s="17" t="s">
        <v>85</v>
      </c>
      <c r="BK884" s="243">
        <f>ROUND(I884*H884,2)</f>
        <v>0</v>
      </c>
      <c r="BL884" s="17" t="s">
        <v>229</v>
      </c>
      <c r="BM884" s="242" t="s">
        <v>953</v>
      </c>
    </row>
    <row r="885" s="2" customFormat="1">
      <c r="A885" s="38"/>
      <c r="B885" s="39"/>
      <c r="C885" s="40"/>
      <c r="D885" s="244" t="s">
        <v>138</v>
      </c>
      <c r="E885" s="40"/>
      <c r="F885" s="245" t="s">
        <v>954</v>
      </c>
      <c r="G885" s="40"/>
      <c r="H885" s="40"/>
      <c r="I885" s="140"/>
      <c r="J885" s="40"/>
      <c r="K885" s="40"/>
      <c r="L885" s="44"/>
      <c r="M885" s="246"/>
      <c r="N885" s="247"/>
      <c r="O885" s="91"/>
      <c r="P885" s="91"/>
      <c r="Q885" s="91"/>
      <c r="R885" s="91"/>
      <c r="S885" s="91"/>
      <c r="T885" s="92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T885" s="17" t="s">
        <v>138</v>
      </c>
      <c r="AU885" s="17" t="s">
        <v>87</v>
      </c>
    </row>
    <row r="886" s="14" customFormat="1">
      <c r="A886" s="14"/>
      <c r="B886" s="258"/>
      <c r="C886" s="259"/>
      <c r="D886" s="244" t="s">
        <v>140</v>
      </c>
      <c r="E886" s="260" t="s">
        <v>1</v>
      </c>
      <c r="F886" s="261" t="s">
        <v>955</v>
      </c>
      <c r="G886" s="259"/>
      <c r="H886" s="262">
        <v>0.58799999999999997</v>
      </c>
      <c r="I886" s="263"/>
      <c r="J886" s="259"/>
      <c r="K886" s="259"/>
      <c r="L886" s="264"/>
      <c r="M886" s="265"/>
      <c r="N886" s="266"/>
      <c r="O886" s="266"/>
      <c r="P886" s="266"/>
      <c r="Q886" s="266"/>
      <c r="R886" s="266"/>
      <c r="S886" s="266"/>
      <c r="T886" s="267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8" t="s">
        <v>140</v>
      </c>
      <c r="AU886" s="268" t="s">
        <v>87</v>
      </c>
      <c r="AV886" s="14" t="s">
        <v>87</v>
      </c>
      <c r="AW886" s="14" t="s">
        <v>35</v>
      </c>
      <c r="AX886" s="14" t="s">
        <v>85</v>
      </c>
      <c r="AY886" s="268" t="s">
        <v>129</v>
      </c>
    </row>
    <row r="887" s="12" customFormat="1" ht="25.92" customHeight="1">
      <c r="A887" s="12"/>
      <c r="B887" s="215"/>
      <c r="C887" s="216"/>
      <c r="D887" s="217" t="s">
        <v>77</v>
      </c>
      <c r="E887" s="218" t="s">
        <v>320</v>
      </c>
      <c r="F887" s="218" t="s">
        <v>956</v>
      </c>
      <c r="G887" s="216"/>
      <c r="H887" s="216"/>
      <c r="I887" s="219"/>
      <c r="J887" s="220">
        <f>BK887</f>
        <v>0</v>
      </c>
      <c r="K887" s="216"/>
      <c r="L887" s="221"/>
      <c r="M887" s="222"/>
      <c r="N887" s="223"/>
      <c r="O887" s="223"/>
      <c r="P887" s="224">
        <f>P888</f>
        <v>0</v>
      </c>
      <c r="Q887" s="223"/>
      <c r="R887" s="224">
        <f>R888</f>
        <v>0.22761000000000004</v>
      </c>
      <c r="S887" s="223"/>
      <c r="T887" s="225">
        <f>T888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26" t="s">
        <v>148</v>
      </c>
      <c r="AT887" s="227" t="s">
        <v>77</v>
      </c>
      <c r="AU887" s="227" t="s">
        <v>78</v>
      </c>
      <c r="AY887" s="226" t="s">
        <v>129</v>
      </c>
      <c r="BK887" s="228">
        <f>BK888</f>
        <v>0</v>
      </c>
    </row>
    <row r="888" s="12" customFormat="1" ht="22.8" customHeight="1">
      <c r="A888" s="12"/>
      <c r="B888" s="215"/>
      <c r="C888" s="216"/>
      <c r="D888" s="217" t="s">
        <v>77</v>
      </c>
      <c r="E888" s="229" t="s">
        <v>957</v>
      </c>
      <c r="F888" s="229" t="s">
        <v>958</v>
      </c>
      <c r="G888" s="216"/>
      <c r="H888" s="216"/>
      <c r="I888" s="219"/>
      <c r="J888" s="230">
        <f>BK888</f>
        <v>0</v>
      </c>
      <c r="K888" s="216"/>
      <c r="L888" s="221"/>
      <c r="M888" s="222"/>
      <c r="N888" s="223"/>
      <c r="O888" s="223"/>
      <c r="P888" s="224">
        <f>SUM(P889:P1008)</f>
        <v>0</v>
      </c>
      <c r="Q888" s="223"/>
      <c r="R888" s="224">
        <f>SUM(R889:R1008)</f>
        <v>0.22761000000000004</v>
      </c>
      <c r="S888" s="223"/>
      <c r="T888" s="225">
        <f>SUM(T889:T1008)</f>
        <v>0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26" t="s">
        <v>148</v>
      </c>
      <c r="AT888" s="227" t="s">
        <v>77</v>
      </c>
      <c r="AU888" s="227" t="s">
        <v>85</v>
      </c>
      <c r="AY888" s="226" t="s">
        <v>129</v>
      </c>
      <c r="BK888" s="228">
        <f>SUM(BK889:BK1008)</f>
        <v>0</v>
      </c>
    </row>
    <row r="889" s="2" customFormat="1" ht="16.5" customHeight="1">
      <c r="A889" s="38"/>
      <c r="B889" s="39"/>
      <c r="C889" s="231" t="s">
        <v>959</v>
      </c>
      <c r="D889" s="231" t="s">
        <v>131</v>
      </c>
      <c r="E889" s="232" t="s">
        <v>960</v>
      </c>
      <c r="F889" s="233" t="s">
        <v>961</v>
      </c>
      <c r="G889" s="234" t="s">
        <v>196</v>
      </c>
      <c r="H889" s="235">
        <v>63.600000000000001</v>
      </c>
      <c r="I889" s="236"/>
      <c r="J889" s="237">
        <f>ROUND(I889*H889,2)</f>
        <v>0</v>
      </c>
      <c r="K889" s="233" t="s">
        <v>135</v>
      </c>
      <c r="L889" s="44"/>
      <c r="M889" s="238" t="s">
        <v>1</v>
      </c>
      <c r="N889" s="239" t="s">
        <v>43</v>
      </c>
      <c r="O889" s="91"/>
      <c r="P889" s="240">
        <f>O889*H889</f>
        <v>0</v>
      </c>
      <c r="Q889" s="240">
        <v>0</v>
      </c>
      <c r="R889" s="240">
        <f>Q889*H889</f>
        <v>0</v>
      </c>
      <c r="S889" s="240">
        <v>0</v>
      </c>
      <c r="T889" s="241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42" t="s">
        <v>540</v>
      </c>
      <c r="AT889" s="242" t="s">
        <v>131</v>
      </c>
      <c r="AU889" s="242" t="s">
        <v>87</v>
      </c>
      <c r="AY889" s="17" t="s">
        <v>129</v>
      </c>
      <c r="BE889" s="243">
        <f>IF(N889="základní",J889,0)</f>
        <v>0</v>
      </c>
      <c r="BF889" s="243">
        <f>IF(N889="snížená",J889,0)</f>
        <v>0</v>
      </c>
      <c r="BG889" s="243">
        <f>IF(N889="zákl. přenesená",J889,0)</f>
        <v>0</v>
      </c>
      <c r="BH889" s="243">
        <f>IF(N889="sníž. přenesená",J889,0)</f>
        <v>0</v>
      </c>
      <c r="BI889" s="243">
        <f>IF(N889="nulová",J889,0)</f>
        <v>0</v>
      </c>
      <c r="BJ889" s="17" t="s">
        <v>85</v>
      </c>
      <c r="BK889" s="243">
        <f>ROUND(I889*H889,2)</f>
        <v>0</v>
      </c>
      <c r="BL889" s="17" t="s">
        <v>540</v>
      </c>
      <c r="BM889" s="242" t="s">
        <v>962</v>
      </c>
    </row>
    <row r="890" s="2" customFormat="1">
      <c r="A890" s="38"/>
      <c r="B890" s="39"/>
      <c r="C890" s="40"/>
      <c r="D890" s="244" t="s">
        <v>138</v>
      </c>
      <c r="E890" s="40"/>
      <c r="F890" s="245" t="s">
        <v>963</v>
      </c>
      <c r="G890" s="40"/>
      <c r="H890" s="40"/>
      <c r="I890" s="140"/>
      <c r="J890" s="40"/>
      <c r="K890" s="40"/>
      <c r="L890" s="44"/>
      <c r="M890" s="246"/>
      <c r="N890" s="247"/>
      <c r="O890" s="91"/>
      <c r="P890" s="91"/>
      <c r="Q890" s="91"/>
      <c r="R890" s="91"/>
      <c r="S890" s="91"/>
      <c r="T890" s="92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17" t="s">
        <v>138</v>
      </c>
      <c r="AU890" s="17" t="s">
        <v>87</v>
      </c>
    </row>
    <row r="891" s="13" customFormat="1">
      <c r="A891" s="13"/>
      <c r="B891" s="248"/>
      <c r="C891" s="249"/>
      <c r="D891" s="244" t="s">
        <v>140</v>
      </c>
      <c r="E891" s="250" t="s">
        <v>1</v>
      </c>
      <c r="F891" s="251" t="s">
        <v>234</v>
      </c>
      <c r="G891" s="249"/>
      <c r="H891" s="250" t="s">
        <v>1</v>
      </c>
      <c r="I891" s="252"/>
      <c r="J891" s="249"/>
      <c r="K891" s="249"/>
      <c r="L891" s="253"/>
      <c r="M891" s="254"/>
      <c r="N891" s="255"/>
      <c r="O891" s="255"/>
      <c r="P891" s="255"/>
      <c r="Q891" s="255"/>
      <c r="R891" s="255"/>
      <c r="S891" s="255"/>
      <c r="T891" s="256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7" t="s">
        <v>140</v>
      </c>
      <c r="AU891" s="257" t="s">
        <v>87</v>
      </c>
      <c r="AV891" s="13" t="s">
        <v>85</v>
      </c>
      <c r="AW891" s="13" t="s">
        <v>35</v>
      </c>
      <c r="AX891" s="13" t="s">
        <v>78</v>
      </c>
      <c r="AY891" s="257" t="s">
        <v>129</v>
      </c>
    </row>
    <row r="892" s="14" customFormat="1">
      <c r="A892" s="14"/>
      <c r="B892" s="258"/>
      <c r="C892" s="259"/>
      <c r="D892" s="244" t="s">
        <v>140</v>
      </c>
      <c r="E892" s="260" t="s">
        <v>1</v>
      </c>
      <c r="F892" s="261" t="s">
        <v>964</v>
      </c>
      <c r="G892" s="259"/>
      <c r="H892" s="262">
        <v>40.600000000000001</v>
      </c>
      <c r="I892" s="263"/>
      <c r="J892" s="259"/>
      <c r="K892" s="259"/>
      <c r="L892" s="264"/>
      <c r="M892" s="265"/>
      <c r="N892" s="266"/>
      <c r="O892" s="266"/>
      <c r="P892" s="266"/>
      <c r="Q892" s="266"/>
      <c r="R892" s="266"/>
      <c r="S892" s="266"/>
      <c r="T892" s="26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8" t="s">
        <v>140</v>
      </c>
      <c r="AU892" s="268" t="s">
        <v>87</v>
      </c>
      <c r="AV892" s="14" t="s">
        <v>87</v>
      </c>
      <c r="AW892" s="14" t="s">
        <v>35</v>
      </c>
      <c r="AX892" s="14" t="s">
        <v>78</v>
      </c>
      <c r="AY892" s="268" t="s">
        <v>129</v>
      </c>
    </row>
    <row r="893" s="14" customFormat="1">
      <c r="A893" s="14"/>
      <c r="B893" s="258"/>
      <c r="C893" s="259"/>
      <c r="D893" s="244" t="s">
        <v>140</v>
      </c>
      <c r="E893" s="260" t="s">
        <v>1</v>
      </c>
      <c r="F893" s="261" t="s">
        <v>965</v>
      </c>
      <c r="G893" s="259"/>
      <c r="H893" s="262">
        <v>23</v>
      </c>
      <c r="I893" s="263"/>
      <c r="J893" s="259"/>
      <c r="K893" s="259"/>
      <c r="L893" s="264"/>
      <c r="M893" s="265"/>
      <c r="N893" s="266"/>
      <c r="O893" s="266"/>
      <c r="P893" s="266"/>
      <c r="Q893" s="266"/>
      <c r="R893" s="266"/>
      <c r="S893" s="266"/>
      <c r="T893" s="26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8" t="s">
        <v>140</v>
      </c>
      <c r="AU893" s="268" t="s">
        <v>87</v>
      </c>
      <c r="AV893" s="14" t="s">
        <v>87</v>
      </c>
      <c r="AW893" s="14" t="s">
        <v>35</v>
      </c>
      <c r="AX893" s="14" t="s">
        <v>78</v>
      </c>
      <c r="AY893" s="268" t="s">
        <v>129</v>
      </c>
    </row>
    <row r="894" s="15" customFormat="1">
      <c r="A894" s="15"/>
      <c r="B894" s="269"/>
      <c r="C894" s="270"/>
      <c r="D894" s="244" t="s">
        <v>140</v>
      </c>
      <c r="E894" s="271" t="s">
        <v>1</v>
      </c>
      <c r="F894" s="272" t="s">
        <v>143</v>
      </c>
      <c r="G894" s="270"/>
      <c r="H894" s="273">
        <v>63.600000000000001</v>
      </c>
      <c r="I894" s="274"/>
      <c r="J894" s="270"/>
      <c r="K894" s="270"/>
      <c r="L894" s="275"/>
      <c r="M894" s="276"/>
      <c r="N894" s="277"/>
      <c r="O894" s="277"/>
      <c r="P894" s="277"/>
      <c r="Q894" s="277"/>
      <c r="R894" s="277"/>
      <c r="S894" s="277"/>
      <c r="T894" s="278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9" t="s">
        <v>140</v>
      </c>
      <c r="AU894" s="279" t="s">
        <v>87</v>
      </c>
      <c r="AV894" s="15" t="s">
        <v>136</v>
      </c>
      <c r="AW894" s="15" t="s">
        <v>35</v>
      </c>
      <c r="AX894" s="15" t="s">
        <v>85</v>
      </c>
      <c r="AY894" s="279" t="s">
        <v>129</v>
      </c>
    </row>
    <row r="895" s="2" customFormat="1" ht="16.5" customHeight="1">
      <c r="A895" s="38"/>
      <c r="B895" s="39"/>
      <c r="C895" s="280" t="s">
        <v>966</v>
      </c>
      <c r="D895" s="280" t="s">
        <v>320</v>
      </c>
      <c r="E895" s="281" t="s">
        <v>967</v>
      </c>
      <c r="F895" s="282" t="s">
        <v>968</v>
      </c>
      <c r="G895" s="283" t="s">
        <v>196</v>
      </c>
      <c r="H895" s="284">
        <v>69.959999999999994</v>
      </c>
      <c r="I895" s="285"/>
      <c r="J895" s="286">
        <f>ROUND(I895*H895,2)</f>
        <v>0</v>
      </c>
      <c r="K895" s="282" t="s">
        <v>1</v>
      </c>
      <c r="L895" s="287"/>
      <c r="M895" s="288" t="s">
        <v>1</v>
      </c>
      <c r="N895" s="289" t="s">
        <v>43</v>
      </c>
      <c r="O895" s="91"/>
      <c r="P895" s="240">
        <f>O895*H895</f>
        <v>0</v>
      </c>
      <c r="Q895" s="240">
        <v>0</v>
      </c>
      <c r="R895" s="240">
        <f>Q895*H895</f>
        <v>0</v>
      </c>
      <c r="S895" s="240">
        <v>0</v>
      </c>
      <c r="T895" s="241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42" t="s">
        <v>920</v>
      </c>
      <c r="AT895" s="242" t="s">
        <v>320</v>
      </c>
      <c r="AU895" s="242" t="s">
        <v>87</v>
      </c>
      <c r="AY895" s="17" t="s">
        <v>129</v>
      </c>
      <c r="BE895" s="243">
        <f>IF(N895="základní",J895,0)</f>
        <v>0</v>
      </c>
      <c r="BF895" s="243">
        <f>IF(N895="snížená",J895,0)</f>
        <v>0</v>
      </c>
      <c r="BG895" s="243">
        <f>IF(N895="zákl. přenesená",J895,0)</f>
        <v>0</v>
      </c>
      <c r="BH895" s="243">
        <f>IF(N895="sníž. přenesená",J895,0)</f>
        <v>0</v>
      </c>
      <c r="BI895" s="243">
        <f>IF(N895="nulová",J895,0)</f>
        <v>0</v>
      </c>
      <c r="BJ895" s="17" t="s">
        <v>85</v>
      </c>
      <c r="BK895" s="243">
        <f>ROUND(I895*H895,2)</f>
        <v>0</v>
      </c>
      <c r="BL895" s="17" t="s">
        <v>920</v>
      </c>
      <c r="BM895" s="242" t="s">
        <v>969</v>
      </c>
    </row>
    <row r="896" s="2" customFormat="1">
      <c r="A896" s="38"/>
      <c r="B896" s="39"/>
      <c r="C896" s="40"/>
      <c r="D896" s="244" t="s">
        <v>138</v>
      </c>
      <c r="E896" s="40"/>
      <c r="F896" s="245" t="s">
        <v>968</v>
      </c>
      <c r="G896" s="40"/>
      <c r="H896" s="40"/>
      <c r="I896" s="140"/>
      <c r="J896" s="40"/>
      <c r="K896" s="40"/>
      <c r="L896" s="44"/>
      <c r="M896" s="246"/>
      <c r="N896" s="247"/>
      <c r="O896" s="91"/>
      <c r="P896" s="91"/>
      <c r="Q896" s="91"/>
      <c r="R896" s="91"/>
      <c r="S896" s="91"/>
      <c r="T896" s="92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T896" s="17" t="s">
        <v>138</v>
      </c>
      <c r="AU896" s="17" t="s">
        <v>87</v>
      </c>
    </row>
    <row r="897" s="13" customFormat="1">
      <c r="A897" s="13"/>
      <c r="B897" s="248"/>
      <c r="C897" s="249"/>
      <c r="D897" s="244" t="s">
        <v>140</v>
      </c>
      <c r="E897" s="250" t="s">
        <v>1</v>
      </c>
      <c r="F897" s="251" t="s">
        <v>234</v>
      </c>
      <c r="G897" s="249"/>
      <c r="H897" s="250" t="s">
        <v>1</v>
      </c>
      <c r="I897" s="252"/>
      <c r="J897" s="249"/>
      <c r="K897" s="249"/>
      <c r="L897" s="253"/>
      <c r="M897" s="254"/>
      <c r="N897" s="255"/>
      <c r="O897" s="255"/>
      <c r="P897" s="255"/>
      <c r="Q897" s="255"/>
      <c r="R897" s="255"/>
      <c r="S897" s="255"/>
      <c r="T897" s="256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7" t="s">
        <v>140</v>
      </c>
      <c r="AU897" s="257" t="s">
        <v>87</v>
      </c>
      <c r="AV897" s="13" t="s">
        <v>85</v>
      </c>
      <c r="AW897" s="13" t="s">
        <v>35</v>
      </c>
      <c r="AX897" s="13" t="s">
        <v>78</v>
      </c>
      <c r="AY897" s="257" t="s">
        <v>129</v>
      </c>
    </row>
    <row r="898" s="14" customFormat="1">
      <c r="A898" s="14"/>
      <c r="B898" s="258"/>
      <c r="C898" s="259"/>
      <c r="D898" s="244" t="s">
        <v>140</v>
      </c>
      <c r="E898" s="260" t="s">
        <v>1</v>
      </c>
      <c r="F898" s="261" t="s">
        <v>970</v>
      </c>
      <c r="G898" s="259"/>
      <c r="H898" s="262">
        <v>44.659999999999997</v>
      </c>
      <c r="I898" s="263"/>
      <c r="J898" s="259"/>
      <c r="K898" s="259"/>
      <c r="L898" s="264"/>
      <c r="M898" s="265"/>
      <c r="N898" s="266"/>
      <c r="O898" s="266"/>
      <c r="P898" s="266"/>
      <c r="Q898" s="266"/>
      <c r="R898" s="266"/>
      <c r="S898" s="266"/>
      <c r="T898" s="26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8" t="s">
        <v>140</v>
      </c>
      <c r="AU898" s="268" t="s">
        <v>87</v>
      </c>
      <c r="AV898" s="14" t="s">
        <v>87</v>
      </c>
      <c r="AW898" s="14" t="s">
        <v>35</v>
      </c>
      <c r="AX898" s="14" t="s">
        <v>78</v>
      </c>
      <c r="AY898" s="268" t="s">
        <v>129</v>
      </c>
    </row>
    <row r="899" s="14" customFormat="1">
      <c r="A899" s="14"/>
      <c r="B899" s="258"/>
      <c r="C899" s="259"/>
      <c r="D899" s="244" t="s">
        <v>140</v>
      </c>
      <c r="E899" s="260" t="s">
        <v>1</v>
      </c>
      <c r="F899" s="261" t="s">
        <v>971</v>
      </c>
      <c r="G899" s="259"/>
      <c r="H899" s="262">
        <v>25.300000000000001</v>
      </c>
      <c r="I899" s="263"/>
      <c r="J899" s="259"/>
      <c r="K899" s="259"/>
      <c r="L899" s="264"/>
      <c r="M899" s="265"/>
      <c r="N899" s="266"/>
      <c r="O899" s="266"/>
      <c r="P899" s="266"/>
      <c r="Q899" s="266"/>
      <c r="R899" s="266"/>
      <c r="S899" s="266"/>
      <c r="T899" s="26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8" t="s">
        <v>140</v>
      </c>
      <c r="AU899" s="268" t="s">
        <v>87</v>
      </c>
      <c r="AV899" s="14" t="s">
        <v>87</v>
      </c>
      <c r="AW899" s="14" t="s">
        <v>35</v>
      </c>
      <c r="AX899" s="14" t="s">
        <v>78</v>
      </c>
      <c r="AY899" s="268" t="s">
        <v>129</v>
      </c>
    </row>
    <row r="900" s="15" customFormat="1">
      <c r="A900" s="15"/>
      <c r="B900" s="269"/>
      <c r="C900" s="270"/>
      <c r="D900" s="244" t="s">
        <v>140</v>
      </c>
      <c r="E900" s="271" t="s">
        <v>1</v>
      </c>
      <c r="F900" s="272" t="s">
        <v>143</v>
      </c>
      <c r="G900" s="270"/>
      <c r="H900" s="273">
        <v>69.959999999999994</v>
      </c>
      <c r="I900" s="274"/>
      <c r="J900" s="270"/>
      <c r="K900" s="270"/>
      <c r="L900" s="275"/>
      <c r="M900" s="276"/>
      <c r="N900" s="277"/>
      <c r="O900" s="277"/>
      <c r="P900" s="277"/>
      <c r="Q900" s="277"/>
      <c r="R900" s="277"/>
      <c r="S900" s="277"/>
      <c r="T900" s="278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9" t="s">
        <v>140</v>
      </c>
      <c r="AU900" s="279" t="s">
        <v>87</v>
      </c>
      <c r="AV900" s="15" t="s">
        <v>136</v>
      </c>
      <c r="AW900" s="15" t="s">
        <v>35</v>
      </c>
      <c r="AX900" s="15" t="s">
        <v>85</v>
      </c>
      <c r="AY900" s="279" t="s">
        <v>129</v>
      </c>
    </row>
    <row r="901" s="2" customFormat="1" ht="16.5" customHeight="1">
      <c r="A901" s="38"/>
      <c r="B901" s="39"/>
      <c r="C901" s="231" t="s">
        <v>972</v>
      </c>
      <c r="D901" s="231" t="s">
        <v>131</v>
      </c>
      <c r="E901" s="232" t="s">
        <v>973</v>
      </c>
      <c r="F901" s="233" t="s">
        <v>974</v>
      </c>
      <c r="G901" s="234" t="s">
        <v>134</v>
      </c>
      <c r="H901" s="235">
        <v>11</v>
      </c>
      <c r="I901" s="236"/>
      <c r="J901" s="237">
        <f>ROUND(I901*H901,2)</f>
        <v>0</v>
      </c>
      <c r="K901" s="233" t="s">
        <v>135</v>
      </c>
      <c r="L901" s="44"/>
      <c r="M901" s="238" t="s">
        <v>1</v>
      </c>
      <c r="N901" s="239" t="s">
        <v>43</v>
      </c>
      <c r="O901" s="91"/>
      <c r="P901" s="240">
        <f>O901*H901</f>
        <v>0</v>
      </c>
      <c r="Q901" s="240">
        <v>0</v>
      </c>
      <c r="R901" s="240">
        <f>Q901*H901</f>
        <v>0</v>
      </c>
      <c r="S901" s="240">
        <v>0</v>
      </c>
      <c r="T901" s="241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42" t="s">
        <v>540</v>
      </c>
      <c r="AT901" s="242" t="s">
        <v>131</v>
      </c>
      <c r="AU901" s="242" t="s">
        <v>87</v>
      </c>
      <c r="AY901" s="17" t="s">
        <v>129</v>
      </c>
      <c r="BE901" s="243">
        <f>IF(N901="základní",J901,0)</f>
        <v>0</v>
      </c>
      <c r="BF901" s="243">
        <f>IF(N901="snížená",J901,0)</f>
        <v>0</v>
      </c>
      <c r="BG901" s="243">
        <f>IF(N901="zákl. přenesená",J901,0)</f>
        <v>0</v>
      </c>
      <c r="BH901" s="243">
        <f>IF(N901="sníž. přenesená",J901,0)</f>
        <v>0</v>
      </c>
      <c r="BI901" s="243">
        <f>IF(N901="nulová",J901,0)</f>
        <v>0</v>
      </c>
      <c r="BJ901" s="17" t="s">
        <v>85</v>
      </c>
      <c r="BK901" s="243">
        <f>ROUND(I901*H901,2)</f>
        <v>0</v>
      </c>
      <c r="BL901" s="17" t="s">
        <v>540</v>
      </c>
      <c r="BM901" s="242" t="s">
        <v>975</v>
      </c>
    </row>
    <row r="902" s="2" customFormat="1">
      <c r="A902" s="38"/>
      <c r="B902" s="39"/>
      <c r="C902" s="40"/>
      <c r="D902" s="244" t="s">
        <v>138</v>
      </c>
      <c r="E902" s="40"/>
      <c r="F902" s="245" t="s">
        <v>976</v>
      </c>
      <c r="G902" s="40"/>
      <c r="H902" s="40"/>
      <c r="I902" s="140"/>
      <c r="J902" s="40"/>
      <c r="K902" s="40"/>
      <c r="L902" s="44"/>
      <c r="M902" s="246"/>
      <c r="N902" s="247"/>
      <c r="O902" s="91"/>
      <c r="P902" s="91"/>
      <c r="Q902" s="91"/>
      <c r="R902" s="91"/>
      <c r="S902" s="91"/>
      <c r="T902" s="92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T902" s="17" t="s">
        <v>138</v>
      </c>
      <c r="AU902" s="17" t="s">
        <v>87</v>
      </c>
    </row>
    <row r="903" s="13" customFormat="1">
      <c r="A903" s="13"/>
      <c r="B903" s="248"/>
      <c r="C903" s="249"/>
      <c r="D903" s="244" t="s">
        <v>140</v>
      </c>
      <c r="E903" s="250" t="s">
        <v>1</v>
      </c>
      <c r="F903" s="251" t="s">
        <v>977</v>
      </c>
      <c r="G903" s="249"/>
      <c r="H903" s="250" t="s">
        <v>1</v>
      </c>
      <c r="I903" s="252"/>
      <c r="J903" s="249"/>
      <c r="K903" s="249"/>
      <c r="L903" s="253"/>
      <c r="M903" s="254"/>
      <c r="N903" s="255"/>
      <c r="O903" s="255"/>
      <c r="P903" s="255"/>
      <c r="Q903" s="255"/>
      <c r="R903" s="255"/>
      <c r="S903" s="255"/>
      <c r="T903" s="256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7" t="s">
        <v>140</v>
      </c>
      <c r="AU903" s="257" t="s">
        <v>87</v>
      </c>
      <c r="AV903" s="13" t="s">
        <v>85</v>
      </c>
      <c r="AW903" s="13" t="s">
        <v>35</v>
      </c>
      <c r="AX903" s="13" t="s">
        <v>78</v>
      </c>
      <c r="AY903" s="257" t="s">
        <v>129</v>
      </c>
    </row>
    <row r="904" s="14" customFormat="1">
      <c r="A904" s="14"/>
      <c r="B904" s="258"/>
      <c r="C904" s="259"/>
      <c r="D904" s="244" t="s">
        <v>140</v>
      </c>
      <c r="E904" s="260" t="s">
        <v>1</v>
      </c>
      <c r="F904" s="261" t="s">
        <v>897</v>
      </c>
      <c r="G904" s="259"/>
      <c r="H904" s="262">
        <v>7</v>
      </c>
      <c r="I904" s="263"/>
      <c r="J904" s="259"/>
      <c r="K904" s="259"/>
      <c r="L904" s="264"/>
      <c r="M904" s="265"/>
      <c r="N904" s="266"/>
      <c r="O904" s="266"/>
      <c r="P904" s="266"/>
      <c r="Q904" s="266"/>
      <c r="R904" s="266"/>
      <c r="S904" s="266"/>
      <c r="T904" s="26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8" t="s">
        <v>140</v>
      </c>
      <c r="AU904" s="268" t="s">
        <v>87</v>
      </c>
      <c r="AV904" s="14" t="s">
        <v>87</v>
      </c>
      <c r="AW904" s="14" t="s">
        <v>35</v>
      </c>
      <c r="AX904" s="14" t="s">
        <v>78</v>
      </c>
      <c r="AY904" s="268" t="s">
        <v>129</v>
      </c>
    </row>
    <row r="905" s="14" customFormat="1">
      <c r="A905" s="14"/>
      <c r="B905" s="258"/>
      <c r="C905" s="259"/>
      <c r="D905" s="244" t="s">
        <v>140</v>
      </c>
      <c r="E905" s="260" t="s">
        <v>1</v>
      </c>
      <c r="F905" s="261" t="s">
        <v>898</v>
      </c>
      <c r="G905" s="259"/>
      <c r="H905" s="262">
        <v>4</v>
      </c>
      <c r="I905" s="263"/>
      <c r="J905" s="259"/>
      <c r="K905" s="259"/>
      <c r="L905" s="264"/>
      <c r="M905" s="265"/>
      <c r="N905" s="266"/>
      <c r="O905" s="266"/>
      <c r="P905" s="266"/>
      <c r="Q905" s="266"/>
      <c r="R905" s="266"/>
      <c r="S905" s="266"/>
      <c r="T905" s="267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8" t="s">
        <v>140</v>
      </c>
      <c r="AU905" s="268" t="s">
        <v>87</v>
      </c>
      <c r="AV905" s="14" t="s">
        <v>87</v>
      </c>
      <c r="AW905" s="14" t="s">
        <v>35</v>
      </c>
      <c r="AX905" s="14" t="s">
        <v>78</v>
      </c>
      <c r="AY905" s="268" t="s">
        <v>129</v>
      </c>
    </row>
    <row r="906" s="15" customFormat="1">
      <c r="A906" s="15"/>
      <c r="B906" s="269"/>
      <c r="C906" s="270"/>
      <c r="D906" s="244" t="s">
        <v>140</v>
      </c>
      <c r="E906" s="271" t="s">
        <v>1</v>
      </c>
      <c r="F906" s="272" t="s">
        <v>143</v>
      </c>
      <c r="G906" s="270"/>
      <c r="H906" s="273">
        <v>11</v>
      </c>
      <c r="I906" s="274"/>
      <c r="J906" s="270"/>
      <c r="K906" s="270"/>
      <c r="L906" s="275"/>
      <c r="M906" s="276"/>
      <c r="N906" s="277"/>
      <c r="O906" s="277"/>
      <c r="P906" s="277"/>
      <c r="Q906" s="277"/>
      <c r="R906" s="277"/>
      <c r="S906" s="277"/>
      <c r="T906" s="278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9" t="s">
        <v>140</v>
      </c>
      <c r="AU906" s="279" t="s">
        <v>87</v>
      </c>
      <c r="AV906" s="15" t="s">
        <v>136</v>
      </c>
      <c r="AW906" s="15" t="s">
        <v>35</v>
      </c>
      <c r="AX906" s="15" t="s">
        <v>85</v>
      </c>
      <c r="AY906" s="279" t="s">
        <v>129</v>
      </c>
    </row>
    <row r="907" s="2" customFormat="1" ht="16.5" customHeight="1">
      <c r="A907" s="38"/>
      <c r="B907" s="39"/>
      <c r="C907" s="231" t="s">
        <v>978</v>
      </c>
      <c r="D907" s="231" t="s">
        <v>131</v>
      </c>
      <c r="E907" s="232" t="s">
        <v>979</v>
      </c>
      <c r="F907" s="233" t="s">
        <v>980</v>
      </c>
      <c r="G907" s="234" t="s">
        <v>134</v>
      </c>
      <c r="H907" s="235">
        <v>11</v>
      </c>
      <c r="I907" s="236"/>
      <c r="J907" s="237">
        <f>ROUND(I907*H907,2)</f>
        <v>0</v>
      </c>
      <c r="K907" s="233" t="s">
        <v>135</v>
      </c>
      <c r="L907" s="44"/>
      <c r="M907" s="238" t="s">
        <v>1</v>
      </c>
      <c r="N907" s="239" t="s">
        <v>43</v>
      </c>
      <c r="O907" s="91"/>
      <c r="P907" s="240">
        <f>O907*H907</f>
        <v>0</v>
      </c>
      <c r="Q907" s="240">
        <v>0</v>
      </c>
      <c r="R907" s="240">
        <f>Q907*H907</f>
        <v>0</v>
      </c>
      <c r="S907" s="240">
        <v>0</v>
      </c>
      <c r="T907" s="241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42" t="s">
        <v>540</v>
      </c>
      <c r="AT907" s="242" t="s">
        <v>131</v>
      </c>
      <c r="AU907" s="242" t="s">
        <v>87</v>
      </c>
      <c r="AY907" s="17" t="s">
        <v>129</v>
      </c>
      <c r="BE907" s="243">
        <f>IF(N907="základní",J907,0)</f>
        <v>0</v>
      </c>
      <c r="BF907" s="243">
        <f>IF(N907="snížená",J907,0)</f>
        <v>0</v>
      </c>
      <c r="BG907" s="243">
        <f>IF(N907="zákl. přenesená",J907,0)</f>
        <v>0</v>
      </c>
      <c r="BH907" s="243">
        <f>IF(N907="sníž. přenesená",J907,0)</f>
        <v>0</v>
      </c>
      <c r="BI907" s="243">
        <f>IF(N907="nulová",J907,0)</f>
        <v>0</v>
      </c>
      <c r="BJ907" s="17" t="s">
        <v>85</v>
      </c>
      <c r="BK907" s="243">
        <f>ROUND(I907*H907,2)</f>
        <v>0</v>
      </c>
      <c r="BL907" s="17" t="s">
        <v>540</v>
      </c>
      <c r="BM907" s="242" t="s">
        <v>981</v>
      </c>
    </row>
    <row r="908" s="2" customFormat="1">
      <c r="A908" s="38"/>
      <c r="B908" s="39"/>
      <c r="C908" s="40"/>
      <c r="D908" s="244" t="s">
        <v>138</v>
      </c>
      <c r="E908" s="40"/>
      <c r="F908" s="245" t="s">
        <v>982</v>
      </c>
      <c r="G908" s="40"/>
      <c r="H908" s="40"/>
      <c r="I908" s="140"/>
      <c r="J908" s="40"/>
      <c r="K908" s="40"/>
      <c r="L908" s="44"/>
      <c r="M908" s="246"/>
      <c r="N908" s="247"/>
      <c r="O908" s="91"/>
      <c r="P908" s="91"/>
      <c r="Q908" s="91"/>
      <c r="R908" s="91"/>
      <c r="S908" s="91"/>
      <c r="T908" s="92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T908" s="17" t="s">
        <v>138</v>
      </c>
      <c r="AU908" s="17" t="s">
        <v>87</v>
      </c>
    </row>
    <row r="909" s="13" customFormat="1">
      <c r="A909" s="13"/>
      <c r="B909" s="248"/>
      <c r="C909" s="249"/>
      <c r="D909" s="244" t="s">
        <v>140</v>
      </c>
      <c r="E909" s="250" t="s">
        <v>1</v>
      </c>
      <c r="F909" s="251" t="s">
        <v>977</v>
      </c>
      <c r="G909" s="249"/>
      <c r="H909" s="250" t="s">
        <v>1</v>
      </c>
      <c r="I909" s="252"/>
      <c r="J909" s="249"/>
      <c r="K909" s="249"/>
      <c r="L909" s="253"/>
      <c r="M909" s="254"/>
      <c r="N909" s="255"/>
      <c r="O909" s="255"/>
      <c r="P909" s="255"/>
      <c r="Q909" s="255"/>
      <c r="R909" s="255"/>
      <c r="S909" s="255"/>
      <c r="T909" s="256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7" t="s">
        <v>140</v>
      </c>
      <c r="AU909" s="257" t="s">
        <v>87</v>
      </c>
      <c r="AV909" s="13" t="s">
        <v>85</v>
      </c>
      <c r="AW909" s="13" t="s">
        <v>35</v>
      </c>
      <c r="AX909" s="13" t="s">
        <v>78</v>
      </c>
      <c r="AY909" s="257" t="s">
        <v>129</v>
      </c>
    </row>
    <row r="910" s="14" customFormat="1">
      <c r="A910" s="14"/>
      <c r="B910" s="258"/>
      <c r="C910" s="259"/>
      <c r="D910" s="244" t="s">
        <v>140</v>
      </c>
      <c r="E910" s="260" t="s">
        <v>1</v>
      </c>
      <c r="F910" s="261" t="s">
        <v>897</v>
      </c>
      <c r="G910" s="259"/>
      <c r="H910" s="262">
        <v>7</v>
      </c>
      <c r="I910" s="263"/>
      <c r="J910" s="259"/>
      <c r="K910" s="259"/>
      <c r="L910" s="264"/>
      <c r="M910" s="265"/>
      <c r="N910" s="266"/>
      <c r="O910" s="266"/>
      <c r="P910" s="266"/>
      <c r="Q910" s="266"/>
      <c r="R910" s="266"/>
      <c r="S910" s="266"/>
      <c r="T910" s="267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8" t="s">
        <v>140</v>
      </c>
      <c r="AU910" s="268" t="s">
        <v>87</v>
      </c>
      <c r="AV910" s="14" t="s">
        <v>87</v>
      </c>
      <c r="AW910" s="14" t="s">
        <v>35</v>
      </c>
      <c r="AX910" s="14" t="s">
        <v>78</v>
      </c>
      <c r="AY910" s="268" t="s">
        <v>129</v>
      </c>
    </row>
    <row r="911" s="14" customFormat="1">
      <c r="A911" s="14"/>
      <c r="B911" s="258"/>
      <c r="C911" s="259"/>
      <c r="D911" s="244" t="s">
        <v>140</v>
      </c>
      <c r="E911" s="260" t="s">
        <v>1</v>
      </c>
      <c r="F911" s="261" t="s">
        <v>898</v>
      </c>
      <c r="G911" s="259"/>
      <c r="H911" s="262">
        <v>4</v>
      </c>
      <c r="I911" s="263"/>
      <c r="J911" s="259"/>
      <c r="K911" s="259"/>
      <c r="L911" s="264"/>
      <c r="M911" s="265"/>
      <c r="N911" s="266"/>
      <c r="O911" s="266"/>
      <c r="P911" s="266"/>
      <c r="Q911" s="266"/>
      <c r="R911" s="266"/>
      <c r="S911" s="266"/>
      <c r="T911" s="267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8" t="s">
        <v>140</v>
      </c>
      <c r="AU911" s="268" t="s">
        <v>87</v>
      </c>
      <c r="AV911" s="14" t="s">
        <v>87</v>
      </c>
      <c r="AW911" s="14" t="s">
        <v>35</v>
      </c>
      <c r="AX911" s="14" t="s">
        <v>78</v>
      </c>
      <c r="AY911" s="268" t="s">
        <v>129</v>
      </c>
    </row>
    <row r="912" s="15" customFormat="1">
      <c r="A912" s="15"/>
      <c r="B912" s="269"/>
      <c r="C912" s="270"/>
      <c r="D912" s="244" t="s">
        <v>140</v>
      </c>
      <c r="E912" s="271" t="s">
        <v>1</v>
      </c>
      <c r="F912" s="272" t="s">
        <v>143</v>
      </c>
      <c r="G912" s="270"/>
      <c r="H912" s="273">
        <v>11</v>
      </c>
      <c r="I912" s="274"/>
      <c r="J912" s="270"/>
      <c r="K912" s="270"/>
      <c r="L912" s="275"/>
      <c r="M912" s="276"/>
      <c r="N912" s="277"/>
      <c r="O912" s="277"/>
      <c r="P912" s="277"/>
      <c r="Q912" s="277"/>
      <c r="R912" s="277"/>
      <c r="S912" s="277"/>
      <c r="T912" s="278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9" t="s">
        <v>140</v>
      </c>
      <c r="AU912" s="279" t="s">
        <v>87</v>
      </c>
      <c r="AV912" s="15" t="s">
        <v>136</v>
      </c>
      <c r="AW912" s="15" t="s">
        <v>35</v>
      </c>
      <c r="AX912" s="15" t="s">
        <v>85</v>
      </c>
      <c r="AY912" s="279" t="s">
        <v>129</v>
      </c>
    </row>
    <row r="913" s="2" customFormat="1" ht="16.5" customHeight="1">
      <c r="A913" s="38"/>
      <c r="B913" s="39"/>
      <c r="C913" s="231" t="s">
        <v>983</v>
      </c>
      <c r="D913" s="231" t="s">
        <v>131</v>
      </c>
      <c r="E913" s="232" t="s">
        <v>984</v>
      </c>
      <c r="F913" s="233" t="s">
        <v>985</v>
      </c>
      <c r="G913" s="234" t="s">
        <v>134</v>
      </c>
      <c r="H913" s="235">
        <v>10</v>
      </c>
      <c r="I913" s="236"/>
      <c r="J913" s="237">
        <f>ROUND(I913*H913,2)</f>
        <v>0</v>
      </c>
      <c r="K913" s="233" t="s">
        <v>135</v>
      </c>
      <c r="L913" s="44"/>
      <c r="M913" s="238" t="s">
        <v>1</v>
      </c>
      <c r="N913" s="239" t="s">
        <v>43</v>
      </c>
      <c r="O913" s="91"/>
      <c r="P913" s="240">
        <f>O913*H913</f>
        <v>0</v>
      </c>
      <c r="Q913" s="240">
        <v>0</v>
      </c>
      <c r="R913" s="240">
        <f>Q913*H913</f>
        <v>0</v>
      </c>
      <c r="S913" s="240">
        <v>0</v>
      </c>
      <c r="T913" s="241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42" t="s">
        <v>540</v>
      </c>
      <c r="AT913" s="242" t="s">
        <v>131</v>
      </c>
      <c r="AU913" s="242" t="s">
        <v>87</v>
      </c>
      <c r="AY913" s="17" t="s">
        <v>129</v>
      </c>
      <c r="BE913" s="243">
        <f>IF(N913="základní",J913,0)</f>
        <v>0</v>
      </c>
      <c r="BF913" s="243">
        <f>IF(N913="snížená",J913,0)</f>
        <v>0</v>
      </c>
      <c r="BG913" s="243">
        <f>IF(N913="zákl. přenesená",J913,0)</f>
        <v>0</v>
      </c>
      <c r="BH913" s="243">
        <f>IF(N913="sníž. přenesená",J913,0)</f>
        <v>0</v>
      </c>
      <c r="BI913" s="243">
        <f>IF(N913="nulová",J913,0)</f>
        <v>0</v>
      </c>
      <c r="BJ913" s="17" t="s">
        <v>85</v>
      </c>
      <c r="BK913" s="243">
        <f>ROUND(I913*H913,2)</f>
        <v>0</v>
      </c>
      <c r="BL913" s="17" t="s">
        <v>540</v>
      </c>
      <c r="BM913" s="242" t="s">
        <v>986</v>
      </c>
    </row>
    <row r="914" s="2" customFormat="1">
      <c r="A914" s="38"/>
      <c r="B914" s="39"/>
      <c r="C914" s="40"/>
      <c r="D914" s="244" t="s">
        <v>138</v>
      </c>
      <c r="E914" s="40"/>
      <c r="F914" s="245" t="s">
        <v>987</v>
      </c>
      <c r="G914" s="40"/>
      <c r="H914" s="40"/>
      <c r="I914" s="140"/>
      <c r="J914" s="40"/>
      <c r="K914" s="40"/>
      <c r="L914" s="44"/>
      <c r="M914" s="246"/>
      <c r="N914" s="247"/>
      <c r="O914" s="91"/>
      <c r="P914" s="91"/>
      <c r="Q914" s="91"/>
      <c r="R914" s="91"/>
      <c r="S914" s="91"/>
      <c r="T914" s="92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T914" s="17" t="s">
        <v>138</v>
      </c>
      <c r="AU914" s="17" t="s">
        <v>87</v>
      </c>
    </row>
    <row r="915" s="13" customFormat="1">
      <c r="A915" s="13"/>
      <c r="B915" s="248"/>
      <c r="C915" s="249"/>
      <c r="D915" s="244" t="s">
        <v>140</v>
      </c>
      <c r="E915" s="250" t="s">
        <v>1</v>
      </c>
      <c r="F915" s="251" t="s">
        <v>988</v>
      </c>
      <c r="G915" s="249"/>
      <c r="H915" s="250" t="s">
        <v>1</v>
      </c>
      <c r="I915" s="252"/>
      <c r="J915" s="249"/>
      <c r="K915" s="249"/>
      <c r="L915" s="253"/>
      <c r="M915" s="254"/>
      <c r="N915" s="255"/>
      <c r="O915" s="255"/>
      <c r="P915" s="255"/>
      <c r="Q915" s="255"/>
      <c r="R915" s="255"/>
      <c r="S915" s="255"/>
      <c r="T915" s="256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7" t="s">
        <v>140</v>
      </c>
      <c r="AU915" s="257" t="s">
        <v>87</v>
      </c>
      <c r="AV915" s="13" t="s">
        <v>85</v>
      </c>
      <c r="AW915" s="13" t="s">
        <v>35</v>
      </c>
      <c r="AX915" s="13" t="s">
        <v>78</v>
      </c>
      <c r="AY915" s="257" t="s">
        <v>129</v>
      </c>
    </row>
    <row r="916" s="14" customFormat="1">
      <c r="A916" s="14"/>
      <c r="B916" s="258"/>
      <c r="C916" s="259"/>
      <c r="D916" s="244" t="s">
        <v>140</v>
      </c>
      <c r="E916" s="260" t="s">
        <v>1</v>
      </c>
      <c r="F916" s="261" t="s">
        <v>989</v>
      </c>
      <c r="G916" s="259"/>
      <c r="H916" s="262">
        <v>6</v>
      </c>
      <c r="I916" s="263"/>
      <c r="J916" s="259"/>
      <c r="K916" s="259"/>
      <c r="L916" s="264"/>
      <c r="M916" s="265"/>
      <c r="N916" s="266"/>
      <c r="O916" s="266"/>
      <c r="P916" s="266"/>
      <c r="Q916" s="266"/>
      <c r="R916" s="266"/>
      <c r="S916" s="266"/>
      <c r="T916" s="26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8" t="s">
        <v>140</v>
      </c>
      <c r="AU916" s="268" t="s">
        <v>87</v>
      </c>
      <c r="AV916" s="14" t="s">
        <v>87</v>
      </c>
      <c r="AW916" s="14" t="s">
        <v>35</v>
      </c>
      <c r="AX916" s="14" t="s">
        <v>78</v>
      </c>
      <c r="AY916" s="268" t="s">
        <v>129</v>
      </c>
    </row>
    <row r="917" s="14" customFormat="1">
      <c r="A917" s="14"/>
      <c r="B917" s="258"/>
      <c r="C917" s="259"/>
      <c r="D917" s="244" t="s">
        <v>140</v>
      </c>
      <c r="E917" s="260" t="s">
        <v>1</v>
      </c>
      <c r="F917" s="261" t="s">
        <v>898</v>
      </c>
      <c r="G917" s="259"/>
      <c r="H917" s="262">
        <v>4</v>
      </c>
      <c r="I917" s="263"/>
      <c r="J917" s="259"/>
      <c r="K917" s="259"/>
      <c r="L917" s="264"/>
      <c r="M917" s="265"/>
      <c r="N917" s="266"/>
      <c r="O917" s="266"/>
      <c r="P917" s="266"/>
      <c r="Q917" s="266"/>
      <c r="R917" s="266"/>
      <c r="S917" s="266"/>
      <c r="T917" s="267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8" t="s">
        <v>140</v>
      </c>
      <c r="AU917" s="268" t="s">
        <v>87</v>
      </c>
      <c r="AV917" s="14" t="s">
        <v>87</v>
      </c>
      <c r="AW917" s="14" t="s">
        <v>35</v>
      </c>
      <c r="AX917" s="14" t="s">
        <v>78</v>
      </c>
      <c r="AY917" s="268" t="s">
        <v>129</v>
      </c>
    </row>
    <row r="918" s="15" customFormat="1">
      <c r="A918" s="15"/>
      <c r="B918" s="269"/>
      <c r="C918" s="270"/>
      <c r="D918" s="244" t="s">
        <v>140</v>
      </c>
      <c r="E918" s="271" t="s">
        <v>1</v>
      </c>
      <c r="F918" s="272" t="s">
        <v>143</v>
      </c>
      <c r="G918" s="270"/>
      <c r="H918" s="273">
        <v>10</v>
      </c>
      <c r="I918" s="274"/>
      <c r="J918" s="270"/>
      <c r="K918" s="270"/>
      <c r="L918" s="275"/>
      <c r="M918" s="276"/>
      <c r="N918" s="277"/>
      <c r="O918" s="277"/>
      <c r="P918" s="277"/>
      <c r="Q918" s="277"/>
      <c r="R918" s="277"/>
      <c r="S918" s="277"/>
      <c r="T918" s="278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79" t="s">
        <v>140</v>
      </c>
      <c r="AU918" s="279" t="s">
        <v>87</v>
      </c>
      <c r="AV918" s="15" t="s">
        <v>136</v>
      </c>
      <c r="AW918" s="15" t="s">
        <v>35</v>
      </c>
      <c r="AX918" s="15" t="s">
        <v>85</v>
      </c>
      <c r="AY918" s="279" t="s">
        <v>129</v>
      </c>
    </row>
    <row r="919" s="2" customFormat="1" ht="16.5" customHeight="1">
      <c r="A919" s="38"/>
      <c r="B919" s="39"/>
      <c r="C919" s="280" t="s">
        <v>990</v>
      </c>
      <c r="D919" s="280" t="s">
        <v>320</v>
      </c>
      <c r="E919" s="281" t="s">
        <v>991</v>
      </c>
      <c r="F919" s="282" t="s">
        <v>992</v>
      </c>
      <c r="G919" s="283" t="s">
        <v>134</v>
      </c>
      <c r="H919" s="284">
        <v>10</v>
      </c>
      <c r="I919" s="285"/>
      <c r="J919" s="286">
        <f>ROUND(I919*H919,2)</f>
        <v>0</v>
      </c>
      <c r="K919" s="282" t="s">
        <v>1</v>
      </c>
      <c r="L919" s="287"/>
      <c r="M919" s="288" t="s">
        <v>1</v>
      </c>
      <c r="N919" s="289" t="s">
        <v>43</v>
      </c>
      <c r="O919" s="91"/>
      <c r="P919" s="240">
        <f>O919*H919</f>
        <v>0</v>
      </c>
      <c r="Q919" s="240">
        <v>0</v>
      </c>
      <c r="R919" s="240">
        <f>Q919*H919</f>
        <v>0</v>
      </c>
      <c r="S919" s="240">
        <v>0</v>
      </c>
      <c r="T919" s="241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42" t="s">
        <v>993</v>
      </c>
      <c r="AT919" s="242" t="s">
        <v>320</v>
      </c>
      <c r="AU919" s="242" t="s">
        <v>87</v>
      </c>
      <c r="AY919" s="17" t="s">
        <v>129</v>
      </c>
      <c r="BE919" s="243">
        <f>IF(N919="základní",J919,0)</f>
        <v>0</v>
      </c>
      <c r="BF919" s="243">
        <f>IF(N919="snížená",J919,0)</f>
        <v>0</v>
      </c>
      <c r="BG919" s="243">
        <f>IF(N919="zákl. přenesená",J919,0)</f>
        <v>0</v>
      </c>
      <c r="BH919" s="243">
        <f>IF(N919="sníž. přenesená",J919,0)</f>
        <v>0</v>
      </c>
      <c r="BI919" s="243">
        <f>IF(N919="nulová",J919,0)</f>
        <v>0</v>
      </c>
      <c r="BJ919" s="17" t="s">
        <v>85</v>
      </c>
      <c r="BK919" s="243">
        <f>ROUND(I919*H919,2)</f>
        <v>0</v>
      </c>
      <c r="BL919" s="17" t="s">
        <v>540</v>
      </c>
      <c r="BM919" s="242" t="s">
        <v>994</v>
      </c>
    </row>
    <row r="920" s="13" customFormat="1">
      <c r="A920" s="13"/>
      <c r="B920" s="248"/>
      <c r="C920" s="249"/>
      <c r="D920" s="244" t="s">
        <v>140</v>
      </c>
      <c r="E920" s="250" t="s">
        <v>1</v>
      </c>
      <c r="F920" s="251" t="s">
        <v>988</v>
      </c>
      <c r="G920" s="249"/>
      <c r="H920" s="250" t="s">
        <v>1</v>
      </c>
      <c r="I920" s="252"/>
      <c r="J920" s="249"/>
      <c r="K920" s="249"/>
      <c r="L920" s="253"/>
      <c r="M920" s="254"/>
      <c r="N920" s="255"/>
      <c r="O920" s="255"/>
      <c r="P920" s="255"/>
      <c r="Q920" s="255"/>
      <c r="R920" s="255"/>
      <c r="S920" s="255"/>
      <c r="T920" s="256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7" t="s">
        <v>140</v>
      </c>
      <c r="AU920" s="257" t="s">
        <v>87</v>
      </c>
      <c r="AV920" s="13" t="s">
        <v>85</v>
      </c>
      <c r="AW920" s="13" t="s">
        <v>35</v>
      </c>
      <c r="AX920" s="13" t="s">
        <v>78</v>
      </c>
      <c r="AY920" s="257" t="s">
        <v>129</v>
      </c>
    </row>
    <row r="921" s="14" customFormat="1">
      <c r="A921" s="14"/>
      <c r="B921" s="258"/>
      <c r="C921" s="259"/>
      <c r="D921" s="244" t="s">
        <v>140</v>
      </c>
      <c r="E921" s="260" t="s">
        <v>1</v>
      </c>
      <c r="F921" s="261" t="s">
        <v>989</v>
      </c>
      <c r="G921" s="259"/>
      <c r="H921" s="262">
        <v>6</v>
      </c>
      <c r="I921" s="263"/>
      <c r="J921" s="259"/>
      <c r="K921" s="259"/>
      <c r="L921" s="264"/>
      <c r="M921" s="265"/>
      <c r="N921" s="266"/>
      <c r="O921" s="266"/>
      <c r="P921" s="266"/>
      <c r="Q921" s="266"/>
      <c r="R921" s="266"/>
      <c r="S921" s="266"/>
      <c r="T921" s="267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8" t="s">
        <v>140</v>
      </c>
      <c r="AU921" s="268" t="s">
        <v>87</v>
      </c>
      <c r="AV921" s="14" t="s">
        <v>87</v>
      </c>
      <c r="AW921" s="14" t="s">
        <v>35</v>
      </c>
      <c r="AX921" s="14" t="s">
        <v>78</v>
      </c>
      <c r="AY921" s="268" t="s">
        <v>129</v>
      </c>
    </row>
    <row r="922" s="14" customFormat="1">
      <c r="A922" s="14"/>
      <c r="B922" s="258"/>
      <c r="C922" s="259"/>
      <c r="D922" s="244" t="s">
        <v>140</v>
      </c>
      <c r="E922" s="260" t="s">
        <v>1</v>
      </c>
      <c r="F922" s="261" t="s">
        <v>898</v>
      </c>
      <c r="G922" s="259"/>
      <c r="H922" s="262">
        <v>4</v>
      </c>
      <c r="I922" s="263"/>
      <c r="J922" s="259"/>
      <c r="K922" s="259"/>
      <c r="L922" s="264"/>
      <c r="M922" s="265"/>
      <c r="N922" s="266"/>
      <c r="O922" s="266"/>
      <c r="P922" s="266"/>
      <c r="Q922" s="266"/>
      <c r="R922" s="266"/>
      <c r="S922" s="266"/>
      <c r="T922" s="267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8" t="s">
        <v>140</v>
      </c>
      <c r="AU922" s="268" t="s">
        <v>87</v>
      </c>
      <c r="AV922" s="14" t="s">
        <v>87</v>
      </c>
      <c r="AW922" s="14" t="s">
        <v>35</v>
      </c>
      <c r="AX922" s="14" t="s">
        <v>78</v>
      </c>
      <c r="AY922" s="268" t="s">
        <v>129</v>
      </c>
    </row>
    <row r="923" s="15" customFormat="1">
      <c r="A923" s="15"/>
      <c r="B923" s="269"/>
      <c r="C923" s="270"/>
      <c r="D923" s="244" t="s">
        <v>140</v>
      </c>
      <c r="E923" s="271" t="s">
        <v>1</v>
      </c>
      <c r="F923" s="272" t="s">
        <v>143</v>
      </c>
      <c r="G923" s="270"/>
      <c r="H923" s="273">
        <v>10</v>
      </c>
      <c r="I923" s="274"/>
      <c r="J923" s="270"/>
      <c r="K923" s="270"/>
      <c r="L923" s="275"/>
      <c r="M923" s="276"/>
      <c r="N923" s="277"/>
      <c r="O923" s="277"/>
      <c r="P923" s="277"/>
      <c r="Q923" s="277"/>
      <c r="R923" s="277"/>
      <c r="S923" s="277"/>
      <c r="T923" s="278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79" t="s">
        <v>140</v>
      </c>
      <c r="AU923" s="279" t="s">
        <v>87</v>
      </c>
      <c r="AV923" s="15" t="s">
        <v>136</v>
      </c>
      <c r="AW923" s="15" t="s">
        <v>35</v>
      </c>
      <c r="AX923" s="15" t="s">
        <v>85</v>
      </c>
      <c r="AY923" s="279" t="s">
        <v>129</v>
      </c>
    </row>
    <row r="924" s="2" customFormat="1" ht="16.5" customHeight="1">
      <c r="A924" s="38"/>
      <c r="B924" s="39"/>
      <c r="C924" s="231" t="s">
        <v>995</v>
      </c>
      <c r="D924" s="231" t="s">
        <v>131</v>
      </c>
      <c r="E924" s="232" t="s">
        <v>996</v>
      </c>
      <c r="F924" s="233" t="s">
        <v>997</v>
      </c>
      <c r="G924" s="234" t="s">
        <v>134</v>
      </c>
      <c r="H924" s="235">
        <v>1</v>
      </c>
      <c r="I924" s="236"/>
      <c r="J924" s="237">
        <f>ROUND(I924*H924,2)</f>
        <v>0</v>
      </c>
      <c r="K924" s="233" t="s">
        <v>135</v>
      </c>
      <c r="L924" s="44"/>
      <c r="M924" s="238" t="s">
        <v>1</v>
      </c>
      <c r="N924" s="239" t="s">
        <v>43</v>
      </c>
      <c r="O924" s="91"/>
      <c r="P924" s="240">
        <f>O924*H924</f>
        <v>0</v>
      </c>
      <c r="Q924" s="240">
        <v>0</v>
      </c>
      <c r="R924" s="240">
        <f>Q924*H924</f>
        <v>0</v>
      </c>
      <c r="S924" s="240">
        <v>0</v>
      </c>
      <c r="T924" s="241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42" t="s">
        <v>540</v>
      </c>
      <c r="AT924" s="242" t="s">
        <v>131</v>
      </c>
      <c r="AU924" s="242" t="s">
        <v>87</v>
      </c>
      <c r="AY924" s="17" t="s">
        <v>129</v>
      </c>
      <c r="BE924" s="243">
        <f>IF(N924="základní",J924,0)</f>
        <v>0</v>
      </c>
      <c r="BF924" s="243">
        <f>IF(N924="snížená",J924,0)</f>
        <v>0</v>
      </c>
      <c r="BG924" s="243">
        <f>IF(N924="zákl. přenesená",J924,0)</f>
        <v>0</v>
      </c>
      <c r="BH924" s="243">
        <f>IF(N924="sníž. přenesená",J924,0)</f>
        <v>0</v>
      </c>
      <c r="BI924" s="243">
        <f>IF(N924="nulová",J924,0)</f>
        <v>0</v>
      </c>
      <c r="BJ924" s="17" t="s">
        <v>85</v>
      </c>
      <c r="BK924" s="243">
        <f>ROUND(I924*H924,2)</f>
        <v>0</v>
      </c>
      <c r="BL924" s="17" t="s">
        <v>540</v>
      </c>
      <c r="BM924" s="242" t="s">
        <v>998</v>
      </c>
    </row>
    <row r="925" s="2" customFormat="1">
      <c r="A925" s="38"/>
      <c r="B925" s="39"/>
      <c r="C925" s="40"/>
      <c r="D925" s="244" t="s">
        <v>138</v>
      </c>
      <c r="E925" s="40"/>
      <c r="F925" s="245" t="s">
        <v>999</v>
      </c>
      <c r="G925" s="40"/>
      <c r="H925" s="40"/>
      <c r="I925" s="140"/>
      <c r="J925" s="40"/>
      <c r="K925" s="40"/>
      <c r="L925" s="44"/>
      <c r="M925" s="246"/>
      <c r="N925" s="247"/>
      <c r="O925" s="91"/>
      <c r="P925" s="91"/>
      <c r="Q925" s="91"/>
      <c r="R925" s="91"/>
      <c r="S925" s="91"/>
      <c r="T925" s="92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T925" s="17" t="s">
        <v>138</v>
      </c>
      <c r="AU925" s="17" t="s">
        <v>87</v>
      </c>
    </row>
    <row r="926" s="13" customFormat="1">
      <c r="A926" s="13"/>
      <c r="B926" s="248"/>
      <c r="C926" s="249"/>
      <c r="D926" s="244" t="s">
        <v>140</v>
      </c>
      <c r="E926" s="250" t="s">
        <v>1</v>
      </c>
      <c r="F926" s="251" t="s">
        <v>988</v>
      </c>
      <c r="G926" s="249"/>
      <c r="H926" s="250" t="s">
        <v>1</v>
      </c>
      <c r="I926" s="252"/>
      <c r="J926" s="249"/>
      <c r="K926" s="249"/>
      <c r="L926" s="253"/>
      <c r="M926" s="254"/>
      <c r="N926" s="255"/>
      <c r="O926" s="255"/>
      <c r="P926" s="255"/>
      <c r="Q926" s="255"/>
      <c r="R926" s="255"/>
      <c r="S926" s="255"/>
      <c r="T926" s="256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7" t="s">
        <v>140</v>
      </c>
      <c r="AU926" s="257" t="s">
        <v>87</v>
      </c>
      <c r="AV926" s="13" t="s">
        <v>85</v>
      </c>
      <c r="AW926" s="13" t="s">
        <v>35</v>
      </c>
      <c r="AX926" s="13" t="s">
        <v>78</v>
      </c>
      <c r="AY926" s="257" t="s">
        <v>129</v>
      </c>
    </row>
    <row r="927" s="14" customFormat="1">
      <c r="A927" s="14"/>
      <c r="B927" s="258"/>
      <c r="C927" s="259"/>
      <c r="D927" s="244" t="s">
        <v>140</v>
      </c>
      <c r="E927" s="260" t="s">
        <v>1</v>
      </c>
      <c r="F927" s="261" t="s">
        <v>1000</v>
      </c>
      <c r="G927" s="259"/>
      <c r="H927" s="262">
        <v>1</v>
      </c>
      <c r="I927" s="263"/>
      <c r="J927" s="259"/>
      <c r="K927" s="259"/>
      <c r="L927" s="264"/>
      <c r="M927" s="265"/>
      <c r="N927" s="266"/>
      <c r="O927" s="266"/>
      <c r="P927" s="266"/>
      <c r="Q927" s="266"/>
      <c r="R927" s="266"/>
      <c r="S927" s="266"/>
      <c r="T927" s="267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8" t="s">
        <v>140</v>
      </c>
      <c r="AU927" s="268" t="s">
        <v>87</v>
      </c>
      <c r="AV927" s="14" t="s">
        <v>87</v>
      </c>
      <c r="AW927" s="14" t="s">
        <v>35</v>
      </c>
      <c r="AX927" s="14" t="s">
        <v>78</v>
      </c>
      <c r="AY927" s="268" t="s">
        <v>129</v>
      </c>
    </row>
    <row r="928" s="15" customFormat="1">
      <c r="A928" s="15"/>
      <c r="B928" s="269"/>
      <c r="C928" s="270"/>
      <c r="D928" s="244" t="s">
        <v>140</v>
      </c>
      <c r="E928" s="271" t="s">
        <v>1</v>
      </c>
      <c r="F928" s="272" t="s">
        <v>143</v>
      </c>
      <c r="G928" s="270"/>
      <c r="H928" s="273">
        <v>1</v>
      </c>
      <c r="I928" s="274"/>
      <c r="J928" s="270"/>
      <c r="K928" s="270"/>
      <c r="L928" s="275"/>
      <c r="M928" s="276"/>
      <c r="N928" s="277"/>
      <c r="O928" s="277"/>
      <c r="P928" s="277"/>
      <c r="Q928" s="277"/>
      <c r="R928" s="277"/>
      <c r="S928" s="277"/>
      <c r="T928" s="278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9" t="s">
        <v>140</v>
      </c>
      <c r="AU928" s="279" t="s">
        <v>87</v>
      </c>
      <c r="AV928" s="15" t="s">
        <v>136</v>
      </c>
      <c r="AW928" s="15" t="s">
        <v>35</v>
      </c>
      <c r="AX928" s="15" t="s">
        <v>85</v>
      </c>
      <c r="AY928" s="279" t="s">
        <v>129</v>
      </c>
    </row>
    <row r="929" s="2" customFormat="1" ht="16.5" customHeight="1">
      <c r="A929" s="38"/>
      <c r="B929" s="39"/>
      <c r="C929" s="280" t="s">
        <v>1001</v>
      </c>
      <c r="D929" s="280" t="s">
        <v>320</v>
      </c>
      <c r="E929" s="281" t="s">
        <v>1002</v>
      </c>
      <c r="F929" s="282" t="s">
        <v>1003</v>
      </c>
      <c r="G929" s="283" t="s">
        <v>134</v>
      </c>
      <c r="H929" s="284">
        <v>1</v>
      </c>
      <c r="I929" s="285"/>
      <c r="J929" s="286">
        <f>ROUND(I929*H929,2)</f>
        <v>0</v>
      </c>
      <c r="K929" s="282" t="s">
        <v>1</v>
      </c>
      <c r="L929" s="287"/>
      <c r="M929" s="288" t="s">
        <v>1</v>
      </c>
      <c r="N929" s="289" t="s">
        <v>43</v>
      </c>
      <c r="O929" s="91"/>
      <c r="P929" s="240">
        <f>O929*H929</f>
        <v>0</v>
      </c>
      <c r="Q929" s="240">
        <v>0</v>
      </c>
      <c r="R929" s="240">
        <f>Q929*H929</f>
        <v>0</v>
      </c>
      <c r="S929" s="240">
        <v>0</v>
      </c>
      <c r="T929" s="241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42" t="s">
        <v>993</v>
      </c>
      <c r="AT929" s="242" t="s">
        <v>320</v>
      </c>
      <c r="AU929" s="242" t="s">
        <v>87</v>
      </c>
      <c r="AY929" s="17" t="s">
        <v>129</v>
      </c>
      <c r="BE929" s="243">
        <f>IF(N929="základní",J929,0)</f>
        <v>0</v>
      </c>
      <c r="BF929" s="243">
        <f>IF(N929="snížená",J929,0)</f>
        <v>0</v>
      </c>
      <c r="BG929" s="243">
        <f>IF(N929="zákl. přenesená",J929,0)</f>
        <v>0</v>
      </c>
      <c r="BH929" s="243">
        <f>IF(N929="sníž. přenesená",J929,0)</f>
        <v>0</v>
      </c>
      <c r="BI929" s="243">
        <f>IF(N929="nulová",J929,0)</f>
        <v>0</v>
      </c>
      <c r="BJ929" s="17" t="s">
        <v>85</v>
      </c>
      <c r="BK929" s="243">
        <f>ROUND(I929*H929,2)</f>
        <v>0</v>
      </c>
      <c r="BL929" s="17" t="s">
        <v>540</v>
      </c>
      <c r="BM929" s="242" t="s">
        <v>1004</v>
      </c>
    </row>
    <row r="930" s="13" customFormat="1">
      <c r="A930" s="13"/>
      <c r="B930" s="248"/>
      <c r="C930" s="249"/>
      <c r="D930" s="244" t="s">
        <v>140</v>
      </c>
      <c r="E930" s="250" t="s">
        <v>1</v>
      </c>
      <c r="F930" s="251" t="s">
        <v>988</v>
      </c>
      <c r="G930" s="249"/>
      <c r="H930" s="250" t="s">
        <v>1</v>
      </c>
      <c r="I930" s="252"/>
      <c r="J930" s="249"/>
      <c r="K930" s="249"/>
      <c r="L930" s="253"/>
      <c r="M930" s="254"/>
      <c r="N930" s="255"/>
      <c r="O930" s="255"/>
      <c r="P930" s="255"/>
      <c r="Q930" s="255"/>
      <c r="R930" s="255"/>
      <c r="S930" s="255"/>
      <c r="T930" s="256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7" t="s">
        <v>140</v>
      </c>
      <c r="AU930" s="257" t="s">
        <v>87</v>
      </c>
      <c r="AV930" s="13" t="s">
        <v>85</v>
      </c>
      <c r="AW930" s="13" t="s">
        <v>35</v>
      </c>
      <c r="AX930" s="13" t="s">
        <v>78</v>
      </c>
      <c r="AY930" s="257" t="s">
        <v>129</v>
      </c>
    </row>
    <row r="931" s="14" customFormat="1">
      <c r="A931" s="14"/>
      <c r="B931" s="258"/>
      <c r="C931" s="259"/>
      <c r="D931" s="244" t="s">
        <v>140</v>
      </c>
      <c r="E931" s="260" t="s">
        <v>1</v>
      </c>
      <c r="F931" s="261" t="s">
        <v>1000</v>
      </c>
      <c r="G931" s="259"/>
      <c r="H931" s="262">
        <v>1</v>
      </c>
      <c r="I931" s="263"/>
      <c r="J931" s="259"/>
      <c r="K931" s="259"/>
      <c r="L931" s="264"/>
      <c r="M931" s="265"/>
      <c r="N931" s="266"/>
      <c r="O931" s="266"/>
      <c r="P931" s="266"/>
      <c r="Q931" s="266"/>
      <c r="R931" s="266"/>
      <c r="S931" s="266"/>
      <c r="T931" s="26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8" t="s">
        <v>140</v>
      </c>
      <c r="AU931" s="268" t="s">
        <v>87</v>
      </c>
      <c r="AV931" s="14" t="s">
        <v>87</v>
      </c>
      <c r="AW931" s="14" t="s">
        <v>35</v>
      </c>
      <c r="AX931" s="14" t="s">
        <v>78</v>
      </c>
      <c r="AY931" s="268" t="s">
        <v>129</v>
      </c>
    </row>
    <row r="932" s="15" customFormat="1">
      <c r="A932" s="15"/>
      <c r="B932" s="269"/>
      <c r="C932" s="270"/>
      <c r="D932" s="244" t="s">
        <v>140</v>
      </c>
      <c r="E932" s="271" t="s">
        <v>1</v>
      </c>
      <c r="F932" s="272" t="s">
        <v>143</v>
      </c>
      <c r="G932" s="270"/>
      <c r="H932" s="273">
        <v>1</v>
      </c>
      <c r="I932" s="274"/>
      <c r="J932" s="270"/>
      <c r="K932" s="270"/>
      <c r="L932" s="275"/>
      <c r="M932" s="276"/>
      <c r="N932" s="277"/>
      <c r="O932" s="277"/>
      <c r="P932" s="277"/>
      <c r="Q932" s="277"/>
      <c r="R932" s="277"/>
      <c r="S932" s="277"/>
      <c r="T932" s="278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9" t="s">
        <v>140</v>
      </c>
      <c r="AU932" s="279" t="s">
        <v>87</v>
      </c>
      <c r="AV932" s="15" t="s">
        <v>136</v>
      </c>
      <c r="AW932" s="15" t="s">
        <v>35</v>
      </c>
      <c r="AX932" s="15" t="s">
        <v>85</v>
      </c>
      <c r="AY932" s="279" t="s">
        <v>129</v>
      </c>
    </row>
    <row r="933" s="2" customFormat="1" ht="16.5" customHeight="1">
      <c r="A933" s="38"/>
      <c r="B933" s="39"/>
      <c r="C933" s="231" t="s">
        <v>1005</v>
      </c>
      <c r="D933" s="231" t="s">
        <v>131</v>
      </c>
      <c r="E933" s="232" t="s">
        <v>1006</v>
      </c>
      <c r="F933" s="233" t="s">
        <v>1007</v>
      </c>
      <c r="G933" s="234" t="s">
        <v>134</v>
      </c>
      <c r="H933" s="235">
        <v>2</v>
      </c>
      <c r="I933" s="236"/>
      <c r="J933" s="237">
        <f>ROUND(I933*H933,2)</f>
        <v>0</v>
      </c>
      <c r="K933" s="233" t="s">
        <v>1</v>
      </c>
      <c r="L933" s="44"/>
      <c r="M933" s="238" t="s">
        <v>1</v>
      </c>
      <c r="N933" s="239" t="s">
        <v>43</v>
      </c>
      <c r="O933" s="91"/>
      <c r="P933" s="240">
        <f>O933*H933</f>
        <v>0</v>
      </c>
      <c r="Q933" s="240">
        <v>0</v>
      </c>
      <c r="R933" s="240">
        <f>Q933*H933</f>
        <v>0</v>
      </c>
      <c r="S933" s="240">
        <v>0</v>
      </c>
      <c r="T933" s="241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42" t="s">
        <v>540</v>
      </c>
      <c r="AT933" s="242" t="s">
        <v>131</v>
      </c>
      <c r="AU933" s="242" t="s">
        <v>87</v>
      </c>
      <c r="AY933" s="17" t="s">
        <v>129</v>
      </c>
      <c r="BE933" s="243">
        <f>IF(N933="základní",J933,0)</f>
        <v>0</v>
      </c>
      <c r="BF933" s="243">
        <f>IF(N933="snížená",J933,0)</f>
        <v>0</v>
      </c>
      <c r="BG933" s="243">
        <f>IF(N933="zákl. přenesená",J933,0)</f>
        <v>0</v>
      </c>
      <c r="BH933" s="243">
        <f>IF(N933="sníž. přenesená",J933,0)</f>
        <v>0</v>
      </c>
      <c r="BI933" s="243">
        <f>IF(N933="nulová",J933,0)</f>
        <v>0</v>
      </c>
      <c r="BJ933" s="17" t="s">
        <v>85</v>
      </c>
      <c r="BK933" s="243">
        <f>ROUND(I933*H933,2)</f>
        <v>0</v>
      </c>
      <c r="BL933" s="17" t="s">
        <v>540</v>
      </c>
      <c r="BM933" s="242" t="s">
        <v>1008</v>
      </c>
    </row>
    <row r="934" s="2" customFormat="1">
      <c r="A934" s="38"/>
      <c r="B934" s="39"/>
      <c r="C934" s="40"/>
      <c r="D934" s="244" t="s">
        <v>138</v>
      </c>
      <c r="E934" s="40"/>
      <c r="F934" s="245" t="s">
        <v>1009</v>
      </c>
      <c r="G934" s="40"/>
      <c r="H934" s="40"/>
      <c r="I934" s="140"/>
      <c r="J934" s="40"/>
      <c r="K934" s="40"/>
      <c r="L934" s="44"/>
      <c r="M934" s="246"/>
      <c r="N934" s="247"/>
      <c r="O934" s="91"/>
      <c r="P934" s="91"/>
      <c r="Q934" s="91"/>
      <c r="R934" s="91"/>
      <c r="S934" s="91"/>
      <c r="T934" s="92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T934" s="17" t="s">
        <v>138</v>
      </c>
      <c r="AU934" s="17" t="s">
        <v>87</v>
      </c>
    </row>
    <row r="935" s="14" customFormat="1">
      <c r="A935" s="14"/>
      <c r="B935" s="258"/>
      <c r="C935" s="259"/>
      <c r="D935" s="244" t="s">
        <v>140</v>
      </c>
      <c r="E935" s="260" t="s">
        <v>1</v>
      </c>
      <c r="F935" s="261" t="s">
        <v>87</v>
      </c>
      <c r="G935" s="259"/>
      <c r="H935" s="262">
        <v>2</v>
      </c>
      <c r="I935" s="263"/>
      <c r="J935" s="259"/>
      <c r="K935" s="259"/>
      <c r="L935" s="264"/>
      <c r="M935" s="265"/>
      <c r="N935" s="266"/>
      <c r="O935" s="266"/>
      <c r="P935" s="266"/>
      <c r="Q935" s="266"/>
      <c r="R935" s="266"/>
      <c r="S935" s="266"/>
      <c r="T935" s="26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8" t="s">
        <v>140</v>
      </c>
      <c r="AU935" s="268" t="s">
        <v>87</v>
      </c>
      <c r="AV935" s="14" t="s">
        <v>87</v>
      </c>
      <c r="AW935" s="14" t="s">
        <v>35</v>
      </c>
      <c r="AX935" s="14" t="s">
        <v>78</v>
      </c>
      <c r="AY935" s="268" t="s">
        <v>129</v>
      </c>
    </row>
    <row r="936" s="15" customFormat="1">
      <c r="A936" s="15"/>
      <c r="B936" s="269"/>
      <c r="C936" s="270"/>
      <c r="D936" s="244" t="s">
        <v>140</v>
      </c>
      <c r="E936" s="271" t="s">
        <v>1</v>
      </c>
      <c r="F936" s="272" t="s">
        <v>143</v>
      </c>
      <c r="G936" s="270"/>
      <c r="H936" s="273">
        <v>2</v>
      </c>
      <c r="I936" s="274"/>
      <c r="J936" s="270"/>
      <c r="K936" s="270"/>
      <c r="L936" s="275"/>
      <c r="M936" s="276"/>
      <c r="N936" s="277"/>
      <c r="O936" s="277"/>
      <c r="P936" s="277"/>
      <c r="Q936" s="277"/>
      <c r="R936" s="277"/>
      <c r="S936" s="277"/>
      <c r="T936" s="278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9" t="s">
        <v>140</v>
      </c>
      <c r="AU936" s="279" t="s">
        <v>87</v>
      </c>
      <c r="AV936" s="15" t="s">
        <v>136</v>
      </c>
      <c r="AW936" s="15" t="s">
        <v>35</v>
      </c>
      <c r="AX936" s="15" t="s">
        <v>85</v>
      </c>
      <c r="AY936" s="279" t="s">
        <v>129</v>
      </c>
    </row>
    <row r="937" s="2" customFormat="1" ht="16.5" customHeight="1">
      <c r="A937" s="38"/>
      <c r="B937" s="39"/>
      <c r="C937" s="231" t="s">
        <v>1010</v>
      </c>
      <c r="D937" s="231" t="s">
        <v>131</v>
      </c>
      <c r="E937" s="232" t="s">
        <v>1011</v>
      </c>
      <c r="F937" s="233" t="s">
        <v>1012</v>
      </c>
      <c r="G937" s="234" t="s">
        <v>196</v>
      </c>
      <c r="H937" s="235">
        <v>63.600000000000001</v>
      </c>
      <c r="I937" s="236"/>
      <c r="J937" s="237">
        <f>ROUND(I937*H937,2)</f>
        <v>0</v>
      </c>
      <c r="K937" s="233" t="s">
        <v>135</v>
      </c>
      <c r="L937" s="44"/>
      <c r="M937" s="238" t="s">
        <v>1</v>
      </c>
      <c r="N937" s="239" t="s">
        <v>43</v>
      </c>
      <c r="O937" s="91"/>
      <c r="P937" s="240">
        <f>O937*H937</f>
        <v>0</v>
      </c>
      <c r="Q937" s="240">
        <v>0</v>
      </c>
      <c r="R937" s="240">
        <f>Q937*H937</f>
        <v>0</v>
      </c>
      <c r="S937" s="240">
        <v>0</v>
      </c>
      <c r="T937" s="241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42" t="s">
        <v>540</v>
      </c>
      <c r="AT937" s="242" t="s">
        <v>131</v>
      </c>
      <c r="AU937" s="242" t="s">
        <v>87</v>
      </c>
      <c r="AY937" s="17" t="s">
        <v>129</v>
      </c>
      <c r="BE937" s="243">
        <f>IF(N937="základní",J937,0)</f>
        <v>0</v>
      </c>
      <c r="BF937" s="243">
        <f>IF(N937="snížená",J937,0)</f>
        <v>0</v>
      </c>
      <c r="BG937" s="243">
        <f>IF(N937="zákl. přenesená",J937,0)</f>
        <v>0</v>
      </c>
      <c r="BH937" s="243">
        <f>IF(N937="sníž. přenesená",J937,0)</f>
        <v>0</v>
      </c>
      <c r="BI937" s="243">
        <f>IF(N937="nulová",J937,0)</f>
        <v>0</v>
      </c>
      <c r="BJ937" s="17" t="s">
        <v>85</v>
      </c>
      <c r="BK937" s="243">
        <f>ROUND(I937*H937,2)</f>
        <v>0</v>
      </c>
      <c r="BL937" s="17" t="s">
        <v>540</v>
      </c>
      <c r="BM937" s="242" t="s">
        <v>1013</v>
      </c>
    </row>
    <row r="938" s="2" customFormat="1">
      <c r="A938" s="38"/>
      <c r="B938" s="39"/>
      <c r="C938" s="40"/>
      <c r="D938" s="244" t="s">
        <v>138</v>
      </c>
      <c r="E938" s="40"/>
      <c r="F938" s="245" t="s">
        <v>1014</v>
      </c>
      <c r="G938" s="40"/>
      <c r="H938" s="40"/>
      <c r="I938" s="140"/>
      <c r="J938" s="40"/>
      <c r="K938" s="40"/>
      <c r="L938" s="44"/>
      <c r="M938" s="246"/>
      <c r="N938" s="247"/>
      <c r="O938" s="91"/>
      <c r="P938" s="91"/>
      <c r="Q938" s="91"/>
      <c r="R938" s="91"/>
      <c r="S938" s="91"/>
      <c r="T938" s="92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T938" s="17" t="s">
        <v>138</v>
      </c>
      <c r="AU938" s="17" t="s">
        <v>87</v>
      </c>
    </row>
    <row r="939" s="13" customFormat="1">
      <c r="A939" s="13"/>
      <c r="B939" s="248"/>
      <c r="C939" s="249"/>
      <c r="D939" s="244" t="s">
        <v>140</v>
      </c>
      <c r="E939" s="250" t="s">
        <v>1</v>
      </c>
      <c r="F939" s="251" t="s">
        <v>234</v>
      </c>
      <c r="G939" s="249"/>
      <c r="H939" s="250" t="s">
        <v>1</v>
      </c>
      <c r="I939" s="252"/>
      <c r="J939" s="249"/>
      <c r="K939" s="249"/>
      <c r="L939" s="253"/>
      <c r="M939" s="254"/>
      <c r="N939" s="255"/>
      <c r="O939" s="255"/>
      <c r="P939" s="255"/>
      <c r="Q939" s="255"/>
      <c r="R939" s="255"/>
      <c r="S939" s="255"/>
      <c r="T939" s="256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7" t="s">
        <v>140</v>
      </c>
      <c r="AU939" s="257" t="s">
        <v>87</v>
      </c>
      <c r="AV939" s="13" t="s">
        <v>85</v>
      </c>
      <c r="AW939" s="13" t="s">
        <v>35</v>
      </c>
      <c r="AX939" s="13" t="s">
        <v>78</v>
      </c>
      <c r="AY939" s="257" t="s">
        <v>129</v>
      </c>
    </row>
    <row r="940" s="14" customFormat="1">
      <c r="A940" s="14"/>
      <c r="B940" s="258"/>
      <c r="C940" s="259"/>
      <c r="D940" s="244" t="s">
        <v>140</v>
      </c>
      <c r="E940" s="260" t="s">
        <v>1</v>
      </c>
      <c r="F940" s="261" t="s">
        <v>964</v>
      </c>
      <c r="G940" s="259"/>
      <c r="H940" s="262">
        <v>40.600000000000001</v>
      </c>
      <c r="I940" s="263"/>
      <c r="J940" s="259"/>
      <c r="K940" s="259"/>
      <c r="L940" s="264"/>
      <c r="M940" s="265"/>
      <c r="N940" s="266"/>
      <c r="O940" s="266"/>
      <c r="P940" s="266"/>
      <c r="Q940" s="266"/>
      <c r="R940" s="266"/>
      <c r="S940" s="266"/>
      <c r="T940" s="267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8" t="s">
        <v>140</v>
      </c>
      <c r="AU940" s="268" t="s">
        <v>87</v>
      </c>
      <c r="AV940" s="14" t="s">
        <v>87</v>
      </c>
      <c r="AW940" s="14" t="s">
        <v>35</v>
      </c>
      <c r="AX940" s="14" t="s">
        <v>78</v>
      </c>
      <c r="AY940" s="268" t="s">
        <v>129</v>
      </c>
    </row>
    <row r="941" s="14" customFormat="1">
      <c r="A941" s="14"/>
      <c r="B941" s="258"/>
      <c r="C941" s="259"/>
      <c r="D941" s="244" t="s">
        <v>140</v>
      </c>
      <c r="E941" s="260" t="s">
        <v>1</v>
      </c>
      <c r="F941" s="261" t="s">
        <v>965</v>
      </c>
      <c r="G941" s="259"/>
      <c r="H941" s="262">
        <v>23</v>
      </c>
      <c r="I941" s="263"/>
      <c r="J941" s="259"/>
      <c r="K941" s="259"/>
      <c r="L941" s="264"/>
      <c r="M941" s="265"/>
      <c r="N941" s="266"/>
      <c r="O941" s="266"/>
      <c r="P941" s="266"/>
      <c r="Q941" s="266"/>
      <c r="R941" s="266"/>
      <c r="S941" s="266"/>
      <c r="T941" s="267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8" t="s">
        <v>140</v>
      </c>
      <c r="AU941" s="268" t="s">
        <v>87</v>
      </c>
      <c r="AV941" s="14" t="s">
        <v>87</v>
      </c>
      <c r="AW941" s="14" t="s">
        <v>35</v>
      </c>
      <c r="AX941" s="14" t="s">
        <v>78</v>
      </c>
      <c r="AY941" s="268" t="s">
        <v>129</v>
      </c>
    </row>
    <row r="942" s="15" customFormat="1">
      <c r="A942" s="15"/>
      <c r="B942" s="269"/>
      <c r="C942" s="270"/>
      <c r="D942" s="244" t="s">
        <v>140</v>
      </c>
      <c r="E942" s="271" t="s">
        <v>1</v>
      </c>
      <c r="F942" s="272" t="s">
        <v>143</v>
      </c>
      <c r="G942" s="270"/>
      <c r="H942" s="273">
        <v>63.600000000000001</v>
      </c>
      <c r="I942" s="274"/>
      <c r="J942" s="270"/>
      <c r="K942" s="270"/>
      <c r="L942" s="275"/>
      <c r="M942" s="276"/>
      <c r="N942" s="277"/>
      <c r="O942" s="277"/>
      <c r="P942" s="277"/>
      <c r="Q942" s="277"/>
      <c r="R942" s="277"/>
      <c r="S942" s="277"/>
      <c r="T942" s="278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9" t="s">
        <v>140</v>
      </c>
      <c r="AU942" s="279" t="s">
        <v>87</v>
      </c>
      <c r="AV942" s="15" t="s">
        <v>136</v>
      </c>
      <c r="AW942" s="15" t="s">
        <v>35</v>
      </c>
      <c r="AX942" s="15" t="s">
        <v>85</v>
      </c>
      <c r="AY942" s="279" t="s">
        <v>129</v>
      </c>
    </row>
    <row r="943" s="2" customFormat="1" ht="16.5" customHeight="1">
      <c r="A943" s="38"/>
      <c r="B943" s="39"/>
      <c r="C943" s="280" t="s">
        <v>1015</v>
      </c>
      <c r="D943" s="280" t="s">
        <v>320</v>
      </c>
      <c r="E943" s="281" t="s">
        <v>1016</v>
      </c>
      <c r="F943" s="282" t="s">
        <v>1017</v>
      </c>
      <c r="G943" s="283" t="s">
        <v>337</v>
      </c>
      <c r="H943" s="284">
        <v>72.683000000000007</v>
      </c>
      <c r="I943" s="285"/>
      <c r="J943" s="286">
        <f>ROUND(I943*H943,2)</f>
        <v>0</v>
      </c>
      <c r="K943" s="282" t="s">
        <v>135</v>
      </c>
      <c r="L943" s="287"/>
      <c r="M943" s="288" t="s">
        <v>1</v>
      </c>
      <c r="N943" s="289" t="s">
        <v>43</v>
      </c>
      <c r="O943" s="91"/>
      <c r="P943" s="240">
        <f>O943*H943</f>
        <v>0</v>
      </c>
      <c r="Q943" s="240">
        <v>0.001</v>
      </c>
      <c r="R943" s="240">
        <f>Q943*H943</f>
        <v>0.072683000000000011</v>
      </c>
      <c r="S943" s="240">
        <v>0</v>
      </c>
      <c r="T943" s="241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42" t="s">
        <v>920</v>
      </c>
      <c r="AT943" s="242" t="s">
        <v>320</v>
      </c>
      <c r="AU943" s="242" t="s">
        <v>87</v>
      </c>
      <c r="AY943" s="17" t="s">
        <v>129</v>
      </c>
      <c r="BE943" s="243">
        <f>IF(N943="základní",J943,0)</f>
        <v>0</v>
      </c>
      <c r="BF943" s="243">
        <f>IF(N943="snížená",J943,0)</f>
        <v>0</v>
      </c>
      <c r="BG943" s="243">
        <f>IF(N943="zákl. přenesená",J943,0)</f>
        <v>0</v>
      </c>
      <c r="BH943" s="243">
        <f>IF(N943="sníž. přenesená",J943,0)</f>
        <v>0</v>
      </c>
      <c r="BI943" s="243">
        <f>IF(N943="nulová",J943,0)</f>
        <v>0</v>
      </c>
      <c r="BJ943" s="17" t="s">
        <v>85</v>
      </c>
      <c r="BK943" s="243">
        <f>ROUND(I943*H943,2)</f>
        <v>0</v>
      </c>
      <c r="BL943" s="17" t="s">
        <v>920</v>
      </c>
      <c r="BM943" s="242" t="s">
        <v>1018</v>
      </c>
    </row>
    <row r="944" s="2" customFormat="1">
      <c r="A944" s="38"/>
      <c r="B944" s="39"/>
      <c r="C944" s="40"/>
      <c r="D944" s="244" t="s">
        <v>138</v>
      </c>
      <c r="E944" s="40"/>
      <c r="F944" s="245" t="s">
        <v>1017</v>
      </c>
      <c r="G944" s="40"/>
      <c r="H944" s="40"/>
      <c r="I944" s="140"/>
      <c r="J944" s="40"/>
      <c r="K944" s="40"/>
      <c r="L944" s="44"/>
      <c r="M944" s="246"/>
      <c r="N944" s="247"/>
      <c r="O944" s="91"/>
      <c r="P944" s="91"/>
      <c r="Q944" s="91"/>
      <c r="R944" s="91"/>
      <c r="S944" s="91"/>
      <c r="T944" s="92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T944" s="17" t="s">
        <v>138</v>
      </c>
      <c r="AU944" s="17" t="s">
        <v>87</v>
      </c>
    </row>
    <row r="945" s="13" customFormat="1">
      <c r="A945" s="13"/>
      <c r="B945" s="248"/>
      <c r="C945" s="249"/>
      <c r="D945" s="244" t="s">
        <v>140</v>
      </c>
      <c r="E945" s="250" t="s">
        <v>1</v>
      </c>
      <c r="F945" s="251" t="s">
        <v>234</v>
      </c>
      <c r="G945" s="249"/>
      <c r="H945" s="250" t="s">
        <v>1</v>
      </c>
      <c r="I945" s="252"/>
      <c r="J945" s="249"/>
      <c r="K945" s="249"/>
      <c r="L945" s="253"/>
      <c r="M945" s="254"/>
      <c r="N945" s="255"/>
      <c r="O945" s="255"/>
      <c r="P945" s="255"/>
      <c r="Q945" s="255"/>
      <c r="R945" s="255"/>
      <c r="S945" s="255"/>
      <c r="T945" s="256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7" t="s">
        <v>140</v>
      </c>
      <c r="AU945" s="257" t="s">
        <v>87</v>
      </c>
      <c r="AV945" s="13" t="s">
        <v>85</v>
      </c>
      <c r="AW945" s="13" t="s">
        <v>35</v>
      </c>
      <c r="AX945" s="13" t="s">
        <v>78</v>
      </c>
      <c r="AY945" s="257" t="s">
        <v>129</v>
      </c>
    </row>
    <row r="946" s="14" customFormat="1">
      <c r="A946" s="14"/>
      <c r="B946" s="258"/>
      <c r="C946" s="259"/>
      <c r="D946" s="244" t="s">
        <v>140</v>
      </c>
      <c r="E946" s="260" t="s">
        <v>1</v>
      </c>
      <c r="F946" s="261" t="s">
        <v>1019</v>
      </c>
      <c r="G946" s="259"/>
      <c r="H946" s="262">
        <v>46.893000000000001</v>
      </c>
      <c r="I946" s="263"/>
      <c r="J946" s="259"/>
      <c r="K946" s="259"/>
      <c r="L946" s="264"/>
      <c r="M946" s="265"/>
      <c r="N946" s="266"/>
      <c r="O946" s="266"/>
      <c r="P946" s="266"/>
      <c r="Q946" s="266"/>
      <c r="R946" s="266"/>
      <c r="S946" s="266"/>
      <c r="T946" s="267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8" t="s">
        <v>140</v>
      </c>
      <c r="AU946" s="268" t="s">
        <v>87</v>
      </c>
      <c r="AV946" s="14" t="s">
        <v>87</v>
      </c>
      <c r="AW946" s="14" t="s">
        <v>35</v>
      </c>
      <c r="AX946" s="14" t="s">
        <v>78</v>
      </c>
      <c r="AY946" s="268" t="s">
        <v>129</v>
      </c>
    </row>
    <row r="947" s="14" customFormat="1">
      <c r="A947" s="14"/>
      <c r="B947" s="258"/>
      <c r="C947" s="259"/>
      <c r="D947" s="244" t="s">
        <v>140</v>
      </c>
      <c r="E947" s="260" t="s">
        <v>1</v>
      </c>
      <c r="F947" s="261" t="s">
        <v>1020</v>
      </c>
      <c r="G947" s="259"/>
      <c r="H947" s="262">
        <v>25.789999999999999</v>
      </c>
      <c r="I947" s="263"/>
      <c r="J947" s="259"/>
      <c r="K947" s="259"/>
      <c r="L947" s="264"/>
      <c r="M947" s="265"/>
      <c r="N947" s="266"/>
      <c r="O947" s="266"/>
      <c r="P947" s="266"/>
      <c r="Q947" s="266"/>
      <c r="R947" s="266"/>
      <c r="S947" s="266"/>
      <c r="T947" s="267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8" t="s">
        <v>140</v>
      </c>
      <c r="AU947" s="268" t="s">
        <v>87</v>
      </c>
      <c r="AV947" s="14" t="s">
        <v>87</v>
      </c>
      <c r="AW947" s="14" t="s">
        <v>35</v>
      </c>
      <c r="AX947" s="14" t="s">
        <v>78</v>
      </c>
      <c r="AY947" s="268" t="s">
        <v>129</v>
      </c>
    </row>
    <row r="948" s="15" customFormat="1">
      <c r="A948" s="15"/>
      <c r="B948" s="269"/>
      <c r="C948" s="270"/>
      <c r="D948" s="244" t="s">
        <v>140</v>
      </c>
      <c r="E948" s="271" t="s">
        <v>1</v>
      </c>
      <c r="F948" s="272" t="s">
        <v>143</v>
      </c>
      <c r="G948" s="270"/>
      <c r="H948" s="273">
        <v>72.682999999999993</v>
      </c>
      <c r="I948" s="274"/>
      <c r="J948" s="270"/>
      <c r="K948" s="270"/>
      <c r="L948" s="275"/>
      <c r="M948" s="276"/>
      <c r="N948" s="277"/>
      <c r="O948" s="277"/>
      <c r="P948" s="277"/>
      <c r="Q948" s="277"/>
      <c r="R948" s="277"/>
      <c r="S948" s="277"/>
      <c r="T948" s="278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9" t="s">
        <v>140</v>
      </c>
      <c r="AU948" s="279" t="s">
        <v>87</v>
      </c>
      <c r="AV948" s="15" t="s">
        <v>136</v>
      </c>
      <c r="AW948" s="15" t="s">
        <v>35</v>
      </c>
      <c r="AX948" s="15" t="s">
        <v>85</v>
      </c>
      <c r="AY948" s="279" t="s">
        <v>129</v>
      </c>
    </row>
    <row r="949" s="2" customFormat="1" ht="16.5" customHeight="1">
      <c r="A949" s="38"/>
      <c r="B949" s="39"/>
      <c r="C949" s="280" t="s">
        <v>1021</v>
      </c>
      <c r="D949" s="280" t="s">
        <v>320</v>
      </c>
      <c r="E949" s="281" t="s">
        <v>1022</v>
      </c>
      <c r="F949" s="282" t="s">
        <v>1023</v>
      </c>
      <c r="G949" s="283" t="s">
        <v>134</v>
      </c>
      <c r="H949" s="284">
        <v>24</v>
      </c>
      <c r="I949" s="285"/>
      <c r="J949" s="286">
        <f>ROUND(I949*H949,2)</f>
        <v>0</v>
      </c>
      <c r="K949" s="282" t="s">
        <v>135</v>
      </c>
      <c r="L949" s="287"/>
      <c r="M949" s="288" t="s">
        <v>1</v>
      </c>
      <c r="N949" s="289" t="s">
        <v>43</v>
      </c>
      <c r="O949" s="91"/>
      <c r="P949" s="240">
        <f>O949*H949</f>
        <v>0</v>
      </c>
      <c r="Q949" s="240">
        <v>0.00016000000000000001</v>
      </c>
      <c r="R949" s="240">
        <f>Q949*H949</f>
        <v>0.0038400000000000005</v>
      </c>
      <c r="S949" s="240">
        <v>0</v>
      </c>
      <c r="T949" s="241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42" t="s">
        <v>920</v>
      </c>
      <c r="AT949" s="242" t="s">
        <v>320</v>
      </c>
      <c r="AU949" s="242" t="s">
        <v>87</v>
      </c>
      <c r="AY949" s="17" t="s">
        <v>129</v>
      </c>
      <c r="BE949" s="243">
        <f>IF(N949="základní",J949,0)</f>
        <v>0</v>
      </c>
      <c r="BF949" s="243">
        <f>IF(N949="snížená",J949,0)</f>
        <v>0</v>
      </c>
      <c r="BG949" s="243">
        <f>IF(N949="zákl. přenesená",J949,0)</f>
        <v>0</v>
      </c>
      <c r="BH949" s="243">
        <f>IF(N949="sníž. přenesená",J949,0)</f>
        <v>0</v>
      </c>
      <c r="BI949" s="243">
        <f>IF(N949="nulová",J949,0)</f>
        <v>0</v>
      </c>
      <c r="BJ949" s="17" t="s">
        <v>85</v>
      </c>
      <c r="BK949" s="243">
        <f>ROUND(I949*H949,2)</f>
        <v>0</v>
      </c>
      <c r="BL949" s="17" t="s">
        <v>920</v>
      </c>
      <c r="BM949" s="242" t="s">
        <v>1024</v>
      </c>
    </row>
    <row r="950" s="2" customFormat="1">
      <c r="A950" s="38"/>
      <c r="B950" s="39"/>
      <c r="C950" s="40"/>
      <c r="D950" s="244" t="s">
        <v>138</v>
      </c>
      <c r="E950" s="40"/>
      <c r="F950" s="245" t="s">
        <v>1023</v>
      </c>
      <c r="G950" s="40"/>
      <c r="H950" s="40"/>
      <c r="I950" s="140"/>
      <c r="J950" s="40"/>
      <c r="K950" s="40"/>
      <c r="L950" s="44"/>
      <c r="M950" s="246"/>
      <c r="N950" s="247"/>
      <c r="O950" s="91"/>
      <c r="P950" s="91"/>
      <c r="Q950" s="91"/>
      <c r="R950" s="91"/>
      <c r="S950" s="91"/>
      <c r="T950" s="92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T950" s="17" t="s">
        <v>138</v>
      </c>
      <c r="AU950" s="17" t="s">
        <v>87</v>
      </c>
    </row>
    <row r="951" s="13" customFormat="1">
      <c r="A951" s="13"/>
      <c r="B951" s="248"/>
      <c r="C951" s="249"/>
      <c r="D951" s="244" t="s">
        <v>140</v>
      </c>
      <c r="E951" s="250" t="s">
        <v>1</v>
      </c>
      <c r="F951" s="251" t="s">
        <v>988</v>
      </c>
      <c r="G951" s="249"/>
      <c r="H951" s="250" t="s">
        <v>1</v>
      </c>
      <c r="I951" s="252"/>
      <c r="J951" s="249"/>
      <c r="K951" s="249"/>
      <c r="L951" s="253"/>
      <c r="M951" s="254"/>
      <c r="N951" s="255"/>
      <c r="O951" s="255"/>
      <c r="P951" s="255"/>
      <c r="Q951" s="255"/>
      <c r="R951" s="255"/>
      <c r="S951" s="255"/>
      <c r="T951" s="256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7" t="s">
        <v>140</v>
      </c>
      <c r="AU951" s="257" t="s">
        <v>87</v>
      </c>
      <c r="AV951" s="13" t="s">
        <v>85</v>
      </c>
      <c r="AW951" s="13" t="s">
        <v>35</v>
      </c>
      <c r="AX951" s="13" t="s">
        <v>78</v>
      </c>
      <c r="AY951" s="257" t="s">
        <v>129</v>
      </c>
    </row>
    <row r="952" s="14" customFormat="1">
      <c r="A952" s="14"/>
      <c r="B952" s="258"/>
      <c r="C952" s="259"/>
      <c r="D952" s="244" t="s">
        <v>140</v>
      </c>
      <c r="E952" s="260" t="s">
        <v>1</v>
      </c>
      <c r="F952" s="261" t="s">
        <v>1025</v>
      </c>
      <c r="G952" s="259"/>
      <c r="H952" s="262">
        <v>14</v>
      </c>
      <c r="I952" s="263"/>
      <c r="J952" s="259"/>
      <c r="K952" s="259"/>
      <c r="L952" s="264"/>
      <c r="M952" s="265"/>
      <c r="N952" s="266"/>
      <c r="O952" s="266"/>
      <c r="P952" s="266"/>
      <c r="Q952" s="266"/>
      <c r="R952" s="266"/>
      <c r="S952" s="266"/>
      <c r="T952" s="267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8" t="s">
        <v>140</v>
      </c>
      <c r="AU952" s="268" t="s">
        <v>87</v>
      </c>
      <c r="AV952" s="14" t="s">
        <v>87</v>
      </c>
      <c r="AW952" s="14" t="s">
        <v>35</v>
      </c>
      <c r="AX952" s="14" t="s">
        <v>78</v>
      </c>
      <c r="AY952" s="268" t="s">
        <v>129</v>
      </c>
    </row>
    <row r="953" s="14" customFormat="1">
      <c r="A953" s="14"/>
      <c r="B953" s="258"/>
      <c r="C953" s="259"/>
      <c r="D953" s="244" t="s">
        <v>140</v>
      </c>
      <c r="E953" s="260" t="s">
        <v>1</v>
      </c>
      <c r="F953" s="261" t="s">
        <v>1026</v>
      </c>
      <c r="G953" s="259"/>
      <c r="H953" s="262">
        <v>8</v>
      </c>
      <c r="I953" s="263"/>
      <c r="J953" s="259"/>
      <c r="K953" s="259"/>
      <c r="L953" s="264"/>
      <c r="M953" s="265"/>
      <c r="N953" s="266"/>
      <c r="O953" s="266"/>
      <c r="P953" s="266"/>
      <c r="Q953" s="266"/>
      <c r="R953" s="266"/>
      <c r="S953" s="266"/>
      <c r="T953" s="26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8" t="s">
        <v>140</v>
      </c>
      <c r="AU953" s="268" t="s">
        <v>87</v>
      </c>
      <c r="AV953" s="14" t="s">
        <v>87</v>
      </c>
      <c r="AW953" s="14" t="s">
        <v>35</v>
      </c>
      <c r="AX953" s="14" t="s">
        <v>78</v>
      </c>
      <c r="AY953" s="268" t="s">
        <v>129</v>
      </c>
    </row>
    <row r="954" s="14" customFormat="1">
      <c r="A954" s="14"/>
      <c r="B954" s="258"/>
      <c r="C954" s="259"/>
      <c r="D954" s="244" t="s">
        <v>140</v>
      </c>
      <c r="E954" s="260" t="s">
        <v>1</v>
      </c>
      <c r="F954" s="261" t="s">
        <v>1027</v>
      </c>
      <c r="G954" s="259"/>
      <c r="H954" s="262">
        <v>2</v>
      </c>
      <c r="I954" s="263"/>
      <c r="J954" s="259"/>
      <c r="K954" s="259"/>
      <c r="L954" s="264"/>
      <c r="M954" s="265"/>
      <c r="N954" s="266"/>
      <c r="O954" s="266"/>
      <c r="P954" s="266"/>
      <c r="Q954" s="266"/>
      <c r="R954" s="266"/>
      <c r="S954" s="266"/>
      <c r="T954" s="267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8" t="s">
        <v>140</v>
      </c>
      <c r="AU954" s="268" t="s">
        <v>87</v>
      </c>
      <c r="AV954" s="14" t="s">
        <v>87</v>
      </c>
      <c r="AW954" s="14" t="s">
        <v>35</v>
      </c>
      <c r="AX954" s="14" t="s">
        <v>78</v>
      </c>
      <c r="AY954" s="268" t="s">
        <v>129</v>
      </c>
    </row>
    <row r="955" s="15" customFormat="1">
      <c r="A955" s="15"/>
      <c r="B955" s="269"/>
      <c r="C955" s="270"/>
      <c r="D955" s="244" t="s">
        <v>140</v>
      </c>
      <c r="E955" s="271" t="s">
        <v>1</v>
      </c>
      <c r="F955" s="272" t="s">
        <v>143</v>
      </c>
      <c r="G955" s="270"/>
      <c r="H955" s="273">
        <v>24</v>
      </c>
      <c r="I955" s="274"/>
      <c r="J955" s="270"/>
      <c r="K955" s="270"/>
      <c r="L955" s="275"/>
      <c r="M955" s="276"/>
      <c r="N955" s="277"/>
      <c r="O955" s="277"/>
      <c r="P955" s="277"/>
      <c r="Q955" s="277"/>
      <c r="R955" s="277"/>
      <c r="S955" s="277"/>
      <c r="T955" s="278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79" t="s">
        <v>140</v>
      </c>
      <c r="AU955" s="279" t="s">
        <v>87</v>
      </c>
      <c r="AV955" s="15" t="s">
        <v>136</v>
      </c>
      <c r="AW955" s="15" t="s">
        <v>35</v>
      </c>
      <c r="AX955" s="15" t="s">
        <v>85</v>
      </c>
      <c r="AY955" s="279" t="s">
        <v>129</v>
      </c>
    </row>
    <row r="956" s="2" customFormat="1" ht="16.5" customHeight="1">
      <c r="A956" s="38"/>
      <c r="B956" s="39"/>
      <c r="C956" s="231" t="s">
        <v>1028</v>
      </c>
      <c r="D956" s="231" t="s">
        <v>131</v>
      </c>
      <c r="E956" s="232" t="s">
        <v>1029</v>
      </c>
      <c r="F956" s="233" t="s">
        <v>1030</v>
      </c>
      <c r="G956" s="234" t="s">
        <v>196</v>
      </c>
      <c r="H956" s="235">
        <v>26</v>
      </c>
      <c r="I956" s="236"/>
      <c r="J956" s="237">
        <f>ROUND(I956*H956,2)</f>
        <v>0</v>
      </c>
      <c r="K956" s="233" t="s">
        <v>135</v>
      </c>
      <c r="L956" s="44"/>
      <c r="M956" s="238" t="s">
        <v>1</v>
      </c>
      <c r="N956" s="239" t="s">
        <v>43</v>
      </c>
      <c r="O956" s="91"/>
      <c r="P956" s="240">
        <f>O956*H956</f>
        <v>0</v>
      </c>
      <c r="Q956" s="240">
        <v>0</v>
      </c>
      <c r="R956" s="240">
        <f>Q956*H956</f>
        <v>0</v>
      </c>
      <c r="S956" s="240">
        <v>0</v>
      </c>
      <c r="T956" s="241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42" t="s">
        <v>540</v>
      </c>
      <c r="AT956" s="242" t="s">
        <v>131</v>
      </c>
      <c r="AU956" s="242" t="s">
        <v>87</v>
      </c>
      <c r="AY956" s="17" t="s">
        <v>129</v>
      </c>
      <c r="BE956" s="243">
        <f>IF(N956="základní",J956,0)</f>
        <v>0</v>
      </c>
      <c r="BF956" s="243">
        <f>IF(N956="snížená",J956,0)</f>
        <v>0</v>
      </c>
      <c r="BG956" s="243">
        <f>IF(N956="zákl. přenesená",J956,0)</f>
        <v>0</v>
      </c>
      <c r="BH956" s="243">
        <f>IF(N956="sníž. přenesená",J956,0)</f>
        <v>0</v>
      </c>
      <c r="BI956" s="243">
        <f>IF(N956="nulová",J956,0)</f>
        <v>0</v>
      </c>
      <c r="BJ956" s="17" t="s">
        <v>85</v>
      </c>
      <c r="BK956" s="243">
        <f>ROUND(I956*H956,2)</f>
        <v>0</v>
      </c>
      <c r="BL956" s="17" t="s">
        <v>540</v>
      </c>
      <c r="BM956" s="242" t="s">
        <v>1031</v>
      </c>
    </row>
    <row r="957" s="2" customFormat="1">
      <c r="A957" s="38"/>
      <c r="B957" s="39"/>
      <c r="C957" s="40"/>
      <c r="D957" s="244" t="s">
        <v>138</v>
      </c>
      <c r="E957" s="40"/>
      <c r="F957" s="245" t="s">
        <v>1032</v>
      </c>
      <c r="G957" s="40"/>
      <c r="H957" s="40"/>
      <c r="I957" s="140"/>
      <c r="J957" s="40"/>
      <c r="K957" s="40"/>
      <c r="L957" s="44"/>
      <c r="M957" s="246"/>
      <c r="N957" s="247"/>
      <c r="O957" s="91"/>
      <c r="P957" s="91"/>
      <c r="Q957" s="91"/>
      <c r="R957" s="91"/>
      <c r="S957" s="91"/>
      <c r="T957" s="92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T957" s="17" t="s">
        <v>138</v>
      </c>
      <c r="AU957" s="17" t="s">
        <v>87</v>
      </c>
    </row>
    <row r="958" s="13" customFormat="1">
      <c r="A958" s="13"/>
      <c r="B958" s="248"/>
      <c r="C958" s="249"/>
      <c r="D958" s="244" t="s">
        <v>140</v>
      </c>
      <c r="E958" s="250" t="s">
        <v>1</v>
      </c>
      <c r="F958" s="251" t="s">
        <v>988</v>
      </c>
      <c r="G958" s="249"/>
      <c r="H958" s="250" t="s">
        <v>1</v>
      </c>
      <c r="I958" s="252"/>
      <c r="J958" s="249"/>
      <c r="K958" s="249"/>
      <c r="L958" s="253"/>
      <c r="M958" s="254"/>
      <c r="N958" s="255"/>
      <c r="O958" s="255"/>
      <c r="P958" s="255"/>
      <c r="Q958" s="255"/>
      <c r="R958" s="255"/>
      <c r="S958" s="255"/>
      <c r="T958" s="25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7" t="s">
        <v>140</v>
      </c>
      <c r="AU958" s="257" t="s">
        <v>87</v>
      </c>
      <c r="AV958" s="13" t="s">
        <v>85</v>
      </c>
      <c r="AW958" s="13" t="s">
        <v>35</v>
      </c>
      <c r="AX958" s="13" t="s">
        <v>78</v>
      </c>
      <c r="AY958" s="257" t="s">
        <v>129</v>
      </c>
    </row>
    <row r="959" s="14" customFormat="1">
      <c r="A959" s="14"/>
      <c r="B959" s="258"/>
      <c r="C959" s="259"/>
      <c r="D959" s="244" t="s">
        <v>140</v>
      </c>
      <c r="E959" s="260" t="s">
        <v>1</v>
      </c>
      <c r="F959" s="261" t="s">
        <v>1033</v>
      </c>
      <c r="G959" s="259"/>
      <c r="H959" s="262">
        <v>14</v>
      </c>
      <c r="I959" s="263"/>
      <c r="J959" s="259"/>
      <c r="K959" s="259"/>
      <c r="L959" s="264"/>
      <c r="M959" s="265"/>
      <c r="N959" s="266"/>
      <c r="O959" s="266"/>
      <c r="P959" s="266"/>
      <c r="Q959" s="266"/>
      <c r="R959" s="266"/>
      <c r="S959" s="266"/>
      <c r="T959" s="26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8" t="s">
        <v>140</v>
      </c>
      <c r="AU959" s="268" t="s">
        <v>87</v>
      </c>
      <c r="AV959" s="14" t="s">
        <v>87</v>
      </c>
      <c r="AW959" s="14" t="s">
        <v>35</v>
      </c>
      <c r="AX959" s="14" t="s">
        <v>78</v>
      </c>
      <c r="AY959" s="268" t="s">
        <v>129</v>
      </c>
    </row>
    <row r="960" s="14" customFormat="1">
      <c r="A960" s="14"/>
      <c r="B960" s="258"/>
      <c r="C960" s="259"/>
      <c r="D960" s="244" t="s">
        <v>140</v>
      </c>
      <c r="E960" s="260" t="s">
        <v>1</v>
      </c>
      <c r="F960" s="261" t="s">
        <v>1034</v>
      </c>
      <c r="G960" s="259"/>
      <c r="H960" s="262">
        <v>8</v>
      </c>
      <c r="I960" s="263"/>
      <c r="J960" s="259"/>
      <c r="K960" s="259"/>
      <c r="L960" s="264"/>
      <c r="M960" s="265"/>
      <c r="N960" s="266"/>
      <c r="O960" s="266"/>
      <c r="P960" s="266"/>
      <c r="Q960" s="266"/>
      <c r="R960" s="266"/>
      <c r="S960" s="266"/>
      <c r="T960" s="267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8" t="s">
        <v>140</v>
      </c>
      <c r="AU960" s="268" t="s">
        <v>87</v>
      </c>
      <c r="AV960" s="14" t="s">
        <v>87</v>
      </c>
      <c r="AW960" s="14" t="s">
        <v>35</v>
      </c>
      <c r="AX960" s="14" t="s">
        <v>78</v>
      </c>
      <c r="AY960" s="268" t="s">
        <v>129</v>
      </c>
    </row>
    <row r="961" s="14" customFormat="1">
      <c r="A961" s="14"/>
      <c r="B961" s="258"/>
      <c r="C961" s="259"/>
      <c r="D961" s="244" t="s">
        <v>140</v>
      </c>
      <c r="E961" s="260" t="s">
        <v>1</v>
      </c>
      <c r="F961" s="261" t="s">
        <v>1035</v>
      </c>
      <c r="G961" s="259"/>
      <c r="H961" s="262">
        <v>4</v>
      </c>
      <c r="I961" s="263"/>
      <c r="J961" s="259"/>
      <c r="K961" s="259"/>
      <c r="L961" s="264"/>
      <c r="M961" s="265"/>
      <c r="N961" s="266"/>
      <c r="O961" s="266"/>
      <c r="P961" s="266"/>
      <c r="Q961" s="266"/>
      <c r="R961" s="266"/>
      <c r="S961" s="266"/>
      <c r="T961" s="267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8" t="s">
        <v>140</v>
      </c>
      <c r="AU961" s="268" t="s">
        <v>87</v>
      </c>
      <c r="AV961" s="14" t="s">
        <v>87</v>
      </c>
      <c r="AW961" s="14" t="s">
        <v>35</v>
      </c>
      <c r="AX961" s="14" t="s">
        <v>78</v>
      </c>
      <c r="AY961" s="268" t="s">
        <v>129</v>
      </c>
    </row>
    <row r="962" s="15" customFormat="1">
      <c r="A962" s="15"/>
      <c r="B962" s="269"/>
      <c r="C962" s="270"/>
      <c r="D962" s="244" t="s">
        <v>140</v>
      </c>
      <c r="E962" s="271" t="s">
        <v>1</v>
      </c>
      <c r="F962" s="272" t="s">
        <v>143</v>
      </c>
      <c r="G962" s="270"/>
      <c r="H962" s="273">
        <v>26</v>
      </c>
      <c r="I962" s="274"/>
      <c r="J962" s="270"/>
      <c r="K962" s="270"/>
      <c r="L962" s="275"/>
      <c r="M962" s="276"/>
      <c r="N962" s="277"/>
      <c r="O962" s="277"/>
      <c r="P962" s="277"/>
      <c r="Q962" s="277"/>
      <c r="R962" s="277"/>
      <c r="S962" s="277"/>
      <c r="T962" s="278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79" t="s">
        <v>140</v>
      </c>
      <c r="AU962" s="279" t="s">
        <v>87</v>
      </c>
      <c r="AV962" s="15" t="s">
        <v>136</v>
      </c>
      <c r="AW962" s="15" t="s">
        <v>35</v>
      </c>
      <c r="AX962" s="15" t="s">
        <v>85</v>
      </c>
      <c r="AY962" s="279" t="s">
        <v>129</v>
      </c>
    </row>
    <row r="963" s="2" customFormat="1" ht="16.5" customHeight="1">
      <c r="A963" s="38"/>
      <c r="B963" s="39"/>
      <c r="C963" s="280" t="s">
        <v>1036</v>
      </c>
      <c r="D963" s="280" t="s">
        <v>320</v>
      </c>
      <c r="E963" s="281" t="s">
        <v>1037</v>
      </c>
      <c r="F963" s="282" t="s">
        <v>1038</v>
      </c>
      <c r="G963" s="283" t="s">
        <v>337</v>
      </c>
      <c r="H963" s="284">
        <v>16.335999999999999</v>
      </c>
      <c r="I963" s="285"/>
      <c r="J963" s="286">
        <f>ROUND(I963*H963,2)</f>
        <v>0</v>
      </c>
      <c r="K963" s="282" t="s">
        <v>1</v>
      </c>
      <c r="L963" s="287"/>
      <c r="M963" s="288" t="s">
        <v>1</v>
      </c>
      <c r="N963" s="289" t="s">
        <v>43</v>
      </c>
      <c r="O963" s="91"/>
      <c r="P963" s="240">
        <f>O963*H963</f>
        <v>0</v>
      </c>
      <c r="Q963" s="240">
        <v>0.001</v>
      </c>
      <c r="R963" s="240">
        <f>Q963*H963</f>
        <v>0.016336</v>
      </c>
      <c r="S963" s="240">
        <v>0</v>
      </c>
      <c r="T963" s="241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42" t="s">
        <v>920</v>
      </c>
      <c r="AT963" s="242" t="s">
        <v>320</v>
      </c>
      <c r="AU963" s="242" t="s">
        <v>87</v>
      </c>
      <c r="AY963" s="17" t="s">
        <v>129</v>
      </c>
      <c r="BE963" s="243">
        <f>IF(N963="základní",J963,0)</f>
        <v>0</v>
      </c>
      <c r="BF963" s="243">
        <f>IF(N963="snížená",J963,0)</f>
        <v>0</v>
      </c>
      <c r="BG963" s="243">
        <f>IF(N963="zákl. přenesená",J963,0)</f>
        <v>0</v>
      </c>
      <c r="BH963" s="243">
        <f>IF(N963="sníž. přenesená",J963,0)</f>
        <v>0</v>
      </c>
      <c r="BI963" s="243">
        <f>IF(N963="nulová",J963,0)</f>
        <v>0</v>
      </c>
      <c r="BJ963" s="17" t="s">
        <v>85</v>
      </c>
      <c r="BK963" s="243">
        <f>ROUND(I963*H963,2)</f>
        <v>0</v>
      </c>
      <c r="BL963" s="17" t="s">
        <v>920</v>
      </c>
      <c r="BM963" s="242" t="s">
        <v>1039</v>
      </c>
    </row>
    <row r="964" s="2" customFormat="1">
      <c r="A964" s="38"/>
      <c r="B964" s="39"/>
      <c r="C964" s="40"/>
      <c r="D964" s="244" t="s">
        <v>138</v>
      </c>
      <c r="E964" s="40"/>
      <c r="F964" s="245" t="s">
        <v>1038</v>
      </c>
      <c r="G964" s="40"/>
      <c r="H964" s="40"/>
      <c r="I964" s="140"/>
      <c r="J964" s="40"/>
      <c r="K964" s="40"/>
      <c r="L964" s="44"/>
      <c r="M964" s="246"/>
      <c r="N964" s="247"/>
      <c r="O964" s="91"/>
      <c r="P964" s="91"/>
      <c r="Q964" s="91"/>
      <c r="R964" s="91"/>
      <c r="S964" s="91"/>
      <c r="T964" s="92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T964" s="17" t="s">
        <v>138</v>
      </c>
      <c r="AU964" s="17" t="s">
        <v>87</v>
      </c>
    </row>
    <row r="965" s="13" customFormat="1">
      <c r="A965" s="13"/>
      <c r="B965" s="248"/>
      <c r="C965" s="249"/>
      <c r="D965" s="244" t="s">
        <v>140</v>
      </c>
      <c r="E965" s="250" t="s">
        <v>1</v>
      </c>
      <c r="F965" s="251" t="s">
        <v>365</v>
      </c>
      <c r="G965" s="249"/>
      <c r="H965" s="250" t="s">
        <v>1</v>
      </c>
      <c r="I965" s="252"/>
      <c r="J965" s="249"/>
      <c r="K965" s="249"/>
      <c r="L965" s="253"/>
      <c r="M965" s="254"/>
      <c r="N965" s="255"/>
      <c r="O965" s="255"/>
      <c r="P965" s="255"/>
      <c r="Q965" s="255"/>
      <c r="R965" s="255"/>
      <c r="S965" s="255"/>
      <c r="T965" s="256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7" t="s">
        <v>140</v>
      </c>
      <c r="AU965" s="257" t="s">
        <v>87</v>
      </c>
      <c r="AV965" s="13" t="s">
        <v>85</v>
      </c>
      <c r="AW965" s="13" t="s">
        <v>35</v>
      </c>
      <c r="AX965" s="13" t="s">
        <v>78</v>
      </c>
      <c r="AY965" s="257" t="s">
        <v>129</v>
      </c>
    </row>
    <row r="966" s="14" customFormat="1">
      <c r="A966" s="14"/>
      <c r="B966" s="258"/>
      <c r="C966" s="259"/>
      <c r="D966" s="244" t="s">
        <v>140</v>
      </c>
      <c r="E966" s="260" t="s">
        <v>1</v>
      </c>
      <c r="F966" s="261" t="s">
        <v>1040</v>
      </c>
      <c r="G966" s="259"/>
      <c r="H966" s="262">
        <v>13.823</v>
      </c>
      <c r="I966" s="263"/>
      <c r="J966" s="259"/>
      <c r="K966" s="259"/>
      <c r="L966" s="264"/>
      <c r="M966" s="265"/>
      <c r="N966" s="266"/>
      <c r="O966" s="266"/>
      <c r="P966" s="266"/>
      <c r="Q966" s="266"/>
      <c r="R966" s="266"/>
      <c r="S966" s="266"/>
      <c r="T966" s="26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8" t="s">
        <v>140</v>
      </c>
      <c r="AU966" s="268" t="s">
        <v>87</v>
      </c>
      <c r="AV966" s="14" t="s">
        <v>87</v>
      </c>
      <c r="AW966" s="14" t="s">
        <v>35</v>
      </c>
      <c r="AX966" s="14" t="s">
        <v>78</v>
      </c>
      <c r="AY966" s="268" t="s">
        <v>129</v>
      </c>
    </row>
    <row r="967" s="14" customFormat="1">
      <c r="A967" s="14"/>
      <c r="B967" s="258"/>
      <c r="C967" s="259"/>
      <c r="D967" s="244" t="s">
        <v>140</v>
      </c>
      <c r="E967" s="260" t="s">
        <v>1</v>
      </c>
      <c r="F967" s="261" t="s">
        <v>1041</v>
      </c>
      <c r="G967" s="259"/>
      <c r="H967" s="262">
        <v>2.5129999999999999</v>
      </c>
      <c r="I967" s="263"/>
      <c r="J967" s="259"/>
      <c r="K967" s="259"/>
      <c r="L967" s="264"/>
      <c r="M967" s="265"/>
      <c r="N967" s="266"/>
      <c r="O967" s="266"/>
      <c r="P967" s="266"/>
      <c r="Q967" s="266"/>
      <c r="R967" s="266"/>
      <c r="S967" s="266"/>
      <c r="T967" s="26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8" t="s">
        <v>140</v>
      </c>
      <c r="AU967" s="268" t="s">
        <v>87</v>
      </c>
      <c r="AV967" s="14" t="s">
        <v>87</v>
      </c>
      <c r="AW967" s="14" t="s">
        <v>35</v>
      </c>
      <c r="AX967" s="14" t="s">
        <v>78</v>
      </c>
      <c r="AY967" s="268" t="s">
        <v>129</v>
      </c>
    </row>
    <row r="968" s="15" customFormat="1">
      <c r="A968" s="15"/>
      <c r="B968" s="269"/>
      <c r="C968" s="270"/>
      <c r="D968" s="244" t="s">
        <v>140</v>
      </c>
      <c r="E968" s="271" t="s">
        <v>1</v>
      </c>
      <c r="F968" s="272" t="s">
        <v>143</v>
      </c>
      <c r="G968" s="270"/>
      <c r="H968" s="273">
        <v>16.335999999999999</v>
      </c>
      <c r="I968" s="274"/>
      <c r="J968" s="270"/>
      <c r="K968" s="270"/>
      <c r="L968" s="275"/>
      <c r="M968" s="276"/>
      <c r="N968" s="277"/>
      <c r="O968" s="277"/>
      <c r="P968" s="277"/>
      <c r="Q968" s="277"/>
      <c r="R968" s="277"/>
      <c r="S968" s="277"/>
      <c r="T968" s="278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79" t="s">
        <v>140</v>
      </c>
      <c r="AU968" s="279" t="s">
        <v>87</v>
      </c>
      <c r="AV968" s="15" t="s">
        <v>136</v>
      </c>
      <c r="AW968" s="15" t="s">
        <v>35</v>
      </c>
      <c r="AX968" s="15" t="s">
        <v>85</v>
      </c>
      <c r="AY968" s="279" t="s">
        <v>129</v>
      </c>
    </row>
    <row r="969" s="2" customFormat="1" ht="16.5" customHeight="1">
      <c r="A969" s="38"/>
      <c r="B969" s="39"/>
      <c r="C969" s="280" t="s">
        <v>1042</v>
      </c>
      <c r="D969" s="280" t="s">
        <v>320</v>
      </c>
      <c r="E969" s="281" t="s">
        <v>1043</v>
      </c>
      <c r="F969" s="282" t="s">
        <v>1044</v>
      </c>
      <c r="G969" s="283" t="s">
        <v>1045</v>
      </c>
      <c r="H969" s="284">
        <v>13</v>
      </c>
      <c r="I969" s="285"/>
      <c r="J969" s="286">
        <f>ROUND(I969*H969,2)</f>
        <v>0</v>
      </c>
      <c r="K969" s="282" t="s">
        <v>1</v>
      </c>
      <c r="L969" s="287"/>
      <c r="M969" s="288" t="s">
        <v>1</v>
      </c>
      <c r="N969" s="289" t="s">
        <v>43</v>
      </c>
      <c r="O969" s="91"/>
      <c r="P969" s="240">
        <f>O969*H969</f>
        <v>0</v>
      </c>
      <c r="Q969" s="240">
        <v>0</v>
      </c>
      <c r="R969" s="240">
        <f>Q969*H969</f>
        <v>0</v>
      </c>
      <c r="S969" s="240">
        <v>0</v>
      </c>
      <c r="T969" s="241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42" t="s">
        <v>920</v>
      </c>
      <c r="AT969" s="242" t="s">
        <v>320</v>
      </c>
      <c r="AU969" s="242" t="s">
        <v>87</v>
      </c>
      <c r="AY969" s="17" t="s">
        <v>129</v>
      </c>
      <c r="BE969" s="243">
        <f>IF(N969="základní",J969,0)</f>
        <v>0</v>
      </c>
      <c r="BF969" s="243">
        <f>IF(N969="snížená",J969,0)</f>
        <v>0</v>
      </c>
      <c r="BG969" s="243">
        <f>IF(N969="zákl. přenesená",J969,0)</f>
        <v>0</v>
      </c>
      <c r="BH969" s="243">
        <f>IF(N969="sníž. přenesená",J969,0)</f>
        <v>0</v>
      </c>
      <c r="BI969" s="243">
        <f>IF(N969="nulová",J969,0)</f>
        <v>0</v>
      </c>
      <c r="BJ969" s="17" t="s">
        <v>85</v>
      </c>
      <c r="BK969" s="243">
        <f>ROUND(I969*H969,2)</f>
        <v>0</v>
      </c>
      <c r="BL969" s="17" t="s">
        <v>920</v>
      </c>
      <c r="BM969" s="242" t="s">
        <v>1046</v>
      </c>
    </row>
    <row r="970" s="2" customFormat="1">
      <c r="A970" s="38"/>
      <c r="B970" s="39"/>
      <c r="C970" s="40"/>
      <c r="D970" s="244" t="s">
        <v>138</v>
      </c>
      <c r="E970" s="40"/>
      <c r="F970" s="245" t="s">
        <v>1044</v>
      </c>
      <c r="G970" s="40"/>
      <c r="H970" s="40"/>
      <c r="I970" s="140"/>
      <c r="J970" s="40"/>
      <c r="K970" s="40"/>
      <c r="L970" s="44"/>
      <c r="M970" s="246"/>
      <c r="N970" s="247"/>
      <c r="O970" s="91"/>
      <c r="P970" s="91"/>
      <c r="Q970" s="91"/>
      <c r="R970" s="91"/>
      <c r="S970" s="91"/>
      <c r="T970" s="92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T970" s="17" t="s">
        <v>138</v>
      </c>
      <c r="AU970" s="17" t="s">
        <v>87</v>
      </c>
    </row>
    <row r="971" s="13" customFormat="1">
      <c r="A971" s="13"/>
      <c r="B971" s="248"/>
      <c r="C971" s="249"/>
      <c r="D971" s="244" t="s">
        <v>140</v>
      </c>
      <c r="E971" s="250" t="s">
        <v>1</v>
      </c>
      <c r="F971" s="251" t="s">
        <v>365</v>
      </c>
      <c r="G971" s="249"/>
      <c r="H971" s="250" t="s">
        <v>1</v>
      </c>
      <c r="I971" s="252"/>
      <c r="J971" s="249"/>
      <c r="K971" s="249"/>
      <c r="L971" s="253"/>
      <c r="M971" s="254"/>
      <c r="N971" s="255"/>
      <c r="O971" s="255"/>
      <c r="P971" s="255"/>
      <c r="Q971" s="255"/>
      <c r="R971" s="255"/>
      <c r="S971" s="255"/>
      <c r="T971" s="256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7" t="s">
        <v>140</v>
      </c>
      <c r="AU971" s="257" t="s">
        <v>87</v>
      </c>
      <c r="AV971" s="13" t="s">
        <v>85</v>
      </c>
      <c r="AW971" s="13" t="s">
        <v>35</v>
      </c>
      <c r="AX971" s="13" t="s">
        <v>78</v>
      </c>
      <c r="AY971" s="257" t="s">
        <v>129</v>
      </c>
    </row>
    <row r="972" s="14" customFormat="1">
      <c r="A972" s="14"/>
      <c r="B972" s="258"/>
      <c r="C972" s="259"/>
      <c r="D972" s="244" t="s">
        <v>140</v>
      </c>
      <c r="E972" s="260" t="s">
        <v>1</v>
      </c>
      <c r="F972" s="261" t="s">
        <v>193</v>
      </c>
      <c r="G972" s="259"/>
      <c r="H972" s="262">
        <v>11</v>
      </c>
      <c r="I972" s="263"/>
      <c r="J972" s="259"/>
      <c r="K972" s="259"/>
      <c r="L972" s="264"/>
      <c r="M972" s="265"/>
      <c r="N972" s="266"/>
      <c r="O972" s="266"/>
      <c r="P972" s="266"/>
      <c r="Q972" s="266"/>
      <c r="R972" s="266"/>
      <c r="S972" s="266"/>
      <c r="T972" s="267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8" t="s">
        <v>140</v>
      </c>
      <c r="AU972" s="268" t="s">
        <v>87</v>
      </c>
      <c r="AV972" s="14" t="s">
        <v>87</v>
      </c>
      <c r="AW972" s="14" t="s">
        <v>35</v>
      </c>
      <c r="AX972" s="14" t="s">
        <v>78</v>
      </c>
      <c r="AY972" s="268" t="s">
        <v>129</v>
      </c>
    </row>
    <row r="973" s="14" customFormat="1">
      <c r="A973" s="14"/>
      <c r="B973" s="258"/>
      <c r="C973" s="259"/>
      <c r="D973" s="244" t="s">
        <v>140</v>
      </c>
      <c r="E973" s="260" t="s">
        <v>1</v>
      </c>
      <c r="F973" s="261" t="s">
        <v>1047</v>
      </c>
      <c r="G973" s="259"/>
      <c r="H973" s="262">
        <v>2</v>
      </c>
      <c r="I973" s="263"/>
      <c r="J973" s="259"/>
      <c r="K973" s="259"/>
      <c r="L973" s="264"/>
      <c r="M973" s="265"/>
      <c r="N973" s="266"/>
      <c r="O973" s="266"/>
      <c r="P973" s="266"/>
      <c r="Q973" s="266"/>
      <c r="R973" s="266"/>
      <c r="S973" s="266"/>
      <c r="T973" s="267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8" t="s">
        <v>140</v>
      </c>
      <c r="AU973" s="268" t="s">
        <v>87</v>
      </c>
      <c r="AV973" s="14" t="s">
        <v>87</v>
      </c>
      <c r="AW973" s="14" t="s">
        <v>35</v>
      </c>
      <c r="AX973" s="14" t="s">
        <v>78</v>
      </c>
      <c r="AY973" s="268" t="s">
        <v>129</v>
      </c>
    </row>
    <row r="974" s="15" customFormat="1">
      <c r="A974" s="15"/>
      <c r="B974" s="269"/>
      <c r="C974" s="270"/>
      <c r="D974" s="244" t="s">
        <v>140</v>
      </c>
      <c r="E974" s="271" t="s">
        <v>1</v>
      </c>
      <c r="F974" s="272" t="s">
        <v>143</v>
      </c>
      <c r="G974" s="270"/>
      <c r="H974" s="273">
        <v>13</v>
      </c>
      <c r="I974" s="274"/>
      <c r="J974" s="270"/>
      <c r="K974" s="270"/>
      <c r="L974" s="275"/>
      <c r="M974" s="276"/>
      <c r="N974" s="277"/>
      <c r="O974" s="277"/>
      <c r="P974" s="277"/>
      <c r="Q974" s="277"/>
      <c r="R974" s="277"/>
      <c r="S974" s="277"/>
      <c r="T974" s="278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79" t="s">
        <v>140</v>
      </c>
      <c r="AU974" s="279" t="s">
        <v>87</v>
      </c>
      <c r="AV974" s="15" t="s">
        <v>136</v>
      </c>
      <c r="AW974" s="15" t="s">
        <v>35</v>
      </c>
      <c r="AX974" s="15" t="s">
        <v>85</v>
      </c>
      <c r="AY974" s="279" t="s">
        <v>129</v>
      </c>
    </row>
    <row r="975" s="2" customFormat="1" ht="16.5" customHeight="1">
      <c r="A975" s="38"/>
      <c r="B975" s="39"/>
      <c r="C975" s="231" t="s">
        <v>1048</v>
      </c>
      <c r="D975" s="231" t="s">
        <v>131</v>
      </c>
      <c r="E975" s="232" t="s">
        <v>1049</v>
      </c>
      <c r="F975" s="233" t="s">
        <v>1050</v>
      </c>
      <c r="G975" s="234" t="s">
        <v>582</v>
      </c>
      <c r="H975" s="235">
        <v>13</v>
      </c>
      <c r="I975" s="236"/>
      <c r="J975" s="237">
        <f>ROUND(I975*H975,2)</f>
        <v>0</v>
      </c>
      <c r="K975" s="233" t="s">
        <v>1</v>
      </c>
      <c r="L975" s="44"/>
      <c r="M975" s="238" t="s">
        <v>1</v>
      </c>
      <c r="N975" s="239" t="s">
        <v>43</v>
      </c>
      <c r="O975" s="91"/>
      <c r="P975" s="240">
        <f>O975*H975</f>
        <v>0</v>
      </c>
      <c r="Q975" s="240">
        <v>0</v>
      </c>
      <c r="R975" s="240">
        <f>Q975*H975</f>
        <v>0</v>
      </c>
      <c r="S975" s="240">
        <v>0</v>
      </c>
      <c r="T975" s="241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42" t="s">
        <v>229</v>
      </c>
      <c r="AT975" s="242" t="s">
        <v>131</v>
      </c>
      <c r="AU975" s="242" t="s">
        <v>87</v>
      </c>
      <c r="AY975" s="17" t="s">
        <v>129</v>
      </c>
      <c r="BE975" s="243">
        <f>IF(N975="základní",J975,0)</f>
        <v>0</v>
      </c>
      <c r="BF975" s="243">
        <f>IF(N975="snížená",J975,0)</f>
        <v>0</v>
      </c>
      <c r="BG975" s="243">
        <f>IF(N975="zákl. přenesená",J975,0)</f>
        <v>0</v>
      </c>
      <c r="BH975" s="243">
        <f>IF(N975="sníž. přenesená",J975,0)</f>
        <v>0</v>
      </c>
      <c r="BI975" s="243">
        <f>IF(N975="nulová",J975,0)</f>
        <v>0</v>
      </c>
      <c r="BJ975" s="17" t="s">
        <v>85</v>
      </c>
      <c r="BK975" s="243">
        <f>ROUND(I975*H975,2)</f>
        <v>0</v>
      </c>
      <c r="BL975" s="17" t="s">
        <v>229</v>
      </c>
      <c r="BM975" s="242" t="s">
        <v>1051</v>
      </c>
    </row>
    <row r="976" s="13" customFormat="1">
      <c r="A976" s="13"/>
      <c r="B976" s="248"/>
      <c r="C976" s="249"/>
      <c r="D976" s="244" t="s">
        <v>140</v>
      </c>
      <c r="E976" s="250" t="s">
        <v>1</v>
      </c>
      <c r="F976" s="251" t="s">
        <v>1052</v>
      </c>
      <c r="G976" s="249"/>
      <c r="H976" s="250" t="s">
        <v>1</v>
      </c>
      <c r="I976" s="252"/>
      <c r="J976" s="249"/>
      <c r="K976" s="249"/>
      <c r="L976" s="253"/>
      <c r="M976" s="254"/>
      <c r="N976" s="255"/>
      <c r="O976" s="255"/>
      <c r="P976" s="255"/>
      <c r="Q976" s="255"/>
      <c r="R976" s="255"/>
      <c r="S976" s="255"/>
      <c r="T976" s="256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7" t="s">
        <v>140</v>
      </c>
      <c r="AU976" s="257" t="s">
        <v>87</v>
      </c>
      <c r="AV976" s="13" t="s">
        <v>85</v>
      </c>
      <c r="AW976" s="13" t="s">
        <v>35</v>
      </c>
      <c r="AX976" s="13" t="s">
        <v>78</v>
      </c>
      <c r="AY976" s="257" t="s">
        <v>129</v>
      </c>
    </row>
    <row r="977" s="14" customFormat="1">
      <c r="A977" s="14"/>
      <c r="B977" s="258"/>
      <c r="C977" s="259"/>
      <c r="D977" s="244" t="s">
        <v>140</v>
      </c>
      <c r="E977" s="260" t="s">
        <v>1</v>
      </c>
      <c r="F977" s="261" t="s">
        <v>1053</v>
      </c>
      <c r="G977" s="259"/>
      <c r="H977" s="262">
        <v>11</v>
      </c>
      <c r="I977" s="263"/>
      <c r="J977" s="259"/>
      <c r="K977" s="259"/>
      <c r="L977" s="264"/>
      <c r="M977" s="265"/>
      <c r="N977" s="266"/>
      <c r="O977" s="266"/>
      <c r="P977" s="266"/>
      <c r="Q977" s="266"/>
      <c r="R977" s="266"/>
      <c r="S977" s="266"/>
      <c r="T977" s="267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8" t="s">
        <v>140</v>
      </c>
      <c r="AU977" s="268" t="s">
        <v>87</v>
      </c>
      <c r="AV977" s="14" t="s">
        <v>87</v>
      </c>
      <c r="AW977" s="14" t="s">
        <v>35</v>
      </c>
      <c r="AX977" s="14" t="s">
        <v>78</v>
      </c>
      <c r="AY977" s="268" t="s">
        <v>129</v>
      </c>
    </row>
    <row r="978" s="14" customFormat="1">
      <c r="A978" s="14"/>
      <c r="B978" s="258"/>
      <c r="C978" s="259"/>
      <c r="D978" s="244" t="s">
        <v>140</v>
      </c>
      <c r="E978" s="260" t="s">
        <v>1</v>
      </c>
      <c r="F978" s="261" t="s">
        <v>1054</v>
      </c>
      <c r="G978" s="259"/>
      <c r="H978" s="262">
        <v>2</v>
      </c>
      <c r="I978" s="263"/>
      <c r="J978" s="259"/>
      <c r="K978" s="259"/>
      <c r="L978" s="264"/>
      <c r="M978" s="265"/>
      <c r="N978" s="266"/>
      <c r="O978" s="266"/>
      <c r="P978" s="266"/>
      <c r="Q978" s="266"/>
      <c r="R978" s="266"/>
      <c r="S978" s="266"/>
      <c r="T978" s="267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8" t="s">
        <v>140</v>
      </c>
      <c r="AU978" s="268" t="s">
        <v>87</v>
      </c>
      <c r="AV978" s="14" t="s">
        <v>87</v>
      </c>
      <c r="AW978" s="14" t="s">
        <v>35</v>
      </c>
      <c r="AX978" s="14" t="s">
        <v>78</v>
      </c>
      <c r="AY978" s="268" t="s">
        <v>129</v>
      </c>
    </row>
    <row r="979" s="15" customFormat="1">
      <c r="A979" s="15"/>
      <c r="B979" s="269"/>
      <c r="C979" s="270"/>
      <c r="D979" s="244" t="s">
        <v>140</v>
      </c>
      <c r="E979" s="271" t="s">
        <v>1</v>
      </c>
      <c r="F979" s="272" t="s">
        <v>143</v>
      </c>
      <c r="G979" s="270"/>
      <c r="H979" s="273">
        <v>13</v>
      </c>
      <c r="I979" s="274"/>
      <c r="J979" s="270"/>
      <c r="K979" s="270"/>
      <c r="L979" s="275"/>
      <c r="M979" s="276"/>
      <c r="N979" s="277"/>
      <c r="O979" s="277"/>
      <c r="P979" s="277"/>
      <c r="Q979" s="277"/>
      <c r="R979" s="277"/>
      <c r="S979" s="277"/>
      <c r="T979" s="278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79" t="s">
        <v>140</v>
      </c>
      <c r="AU979" s="279" t="s">
        <v>87</v>
      </c>
      <c r="AV979" s="15" t="s">
        <v>136</v>
      </c>
      <c r="AW979" s="15" t="s">
        <v>35</v>
      </c>
      <c r="AX979" s="15" t="s">
        <v>85</v>
      </c>
      <c r="AY979" s="279" t="s">
        <v>129</v>
      </c>
    </row>
    <row r="980" s="2" customFormat="1" ht="16.5" customHeight="1">
      <c r="A980" s="38"/>
      <c r="B980" s="39"/>
      <c r="C980" s="231" t="s">
        <v>1055</v>
      </c>
      <c r="D980" s="231" t="s">
        <v>131</v>
      </c>
      <c r="E980" s="232" t="s">
        <v>1056</v>
      </c>
      <c r="F980" s="233" t="s">
        <v>1057</v>
      </c>
      <c r="G980" s="234" t="s">
        <v>196</v>
      </c>
      <c r="H980" s="235">
        <v>205.59999999999999</v>
      </c>
      <c r="I980" s="236"/>
      <c r="J980" s="237">
        <f>ROUND(I980*H980,2)</f>
        <v>0</v>
      </c>
      <c r="K980" s="233" t="s">
        <v>1</v>
      </c>
      <c r="L980" s="44"/>
      <c r="M980" s="238" t="s">
        <v>1</v>
      </c>
      <c r="N980" s="239" t="s">
        <v>43</v>
      </c>
      <c r="O980" s="91"/>
      <c r="P980" s="240">
        <f>O980*H980</f>
        <v>0</v>
      </c>
      <c r="Q980" s="240">
        <v>0</v>
      </c>
      <c r="R980" s="240">
        <f>Q980*H980</f>
        <v>0</v>
      </c>
      <c r="S980" s="240">
        <v>0</v>
      </c>
      <c r="T980" s="241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42" t="s">
        <v>229</v>
      </c>
      <c r="AT980" s="242" t="s">
        <v>131</v>
      </c>
      <c r="AU980" s="242" t="s">
        <v>87</v>
      </c>
      <c r="AY980" s="17" t="s">
        <v>129</v>
      </c>
      <c r="BE980" s="243">
        <f>IF(N980="základní",J980,0)</f>
        <v>0</v>
      </c>
      <c r="BF980" s="243">
        <f>IF(N980="snížená",J980,0)</f>
        <v>0</v>
      </c>
      <c r="BG980" s="243">
        <f>IF(N980="zákl. přenesená",J980,0)</f>
        <v>0</v>
      </c>
      <c r="BH980" s="243">
        <f>IF(N980="sníž. přenesená",J980,0)</f>
        <v>0</v>
      </c>
      <c r="BI980" s="243">
        <f>IF(N980="nulová",J980,0)</f>
        <v>0</v>
      </c>
      <c r="BJ980" s="17" t="s">
        <v>85</v>
      </c>
      <c r="BK980" s="243">
        <f>ROUND(I980*H980,2)</f>
        <v>0</v>
      </c>
      <c r="BL980" s="17" t="s">
        <v>229</v>
      </c>
      <c r="BM980" s="242" t="s">
        <v>1058</v>
      </c>
    </row>
    <row r="981" s="13" customFormat="1">
      <c r="A981" s="13"/>
      <c r="B981" s="248"/>
      <c r="C981" s="249"/>
      <c r="D981" s="244" t="s">
        <v>140</v>
      </c>
      <c r="E981" s="250" t="s">
        <v>1</v>
      </c>
      <c r="F981" s="251" t="s">
        <v>365</v>
      </c>
      <c r="G981" s="249"/>
      <c r="H981" s="250" t="s">
        <v>1</v>
      </c>
      <c r="I981" s="252"/>
      <c r="J981" s="249"/>
      <c r="K981" s="249"/>
      <c r="L981" s="253"/>
      <c r="M981" s="254"/>
      <c r="N981" s="255"/>
      <c r="O981" s="255"/>
      <c r="P981" s="255"/>
      <c r="Q981" s="255"/>
      <c r="R981" s="255"/>
      <c r="S981" s="255"/>
      <c r="T981" s="256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7" t="s">
        <v>140</v>
      </c>
      <c r="AU981" s="257" t="s">
        <v>87</v>
      </c>
      <c r="AV981" s="13" t="s">
        <v>85</v>
      </c>
      <c r="AW981" s="13" t="s">
        <v>35</v>
      </c>
      <c r="AX981" s="13" t="s">
        <v>78</v>
      </c>
      <c r="AY981" s="257" t="s">
        <v>129</v>
      </c>
    </row>
    <row r="982" s="14" customFormat="1">
      <c r="A982" s="14"/>
      <c r="B982" s="258"/>
      <c r="C982" s="259"/>
      <c r="D982" s="244" t="s">
        <v>140</v>
      </c>
      <c r="E982" s="260" t="s">
        <v>1</v>
      </c>
      <c r="F982" s="261" t="s">
        <v>1059</v>
      </c>
      <c r="G982" s="259"/>
      <c r="H982" s="262">
        <v>94</v>
      </c>
      <c r="I982" s="263"/>
      <c r="J982" s="259"/>
      <c r="K982" s="259"/>
      <c r="L982" s="264"/>
      <c r="M982" s="265"/>
      <c r="N982" s="266"/>
      <c r="O982" s="266"/>
      <c r="P982" s="266"/>
      <c r="Q982" s="266"/>
      <c r="R982" s="266"/>
      <c r="S982" s="266"/>
      <c r="T982" s="267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8" t="s">
        <v>140</v>
      </c>
      <c r="AU982" s="268" t="s">
        <v>87</v>
      </c>
      <c r="AV982" s="14" t="s">
        <v>87</v>
      </c>
      <c r="AW982" s="14" t="s">
        <v>35</v>
      </c>
      <c r="AX982" s="14" t="s">
        <v>78</v>
      </c>
      <c r="AY982" s="268" t="s">
        <v>129</v>
      </c>
    </row>
    <row r="983" s="14" customFormat="1">
      <c r="A983" s="14"/>
      <c r="B983" s="258"/>
      <c r="C983" s="259"/>
      <c r="D983" s="244" t="s">
        <v>140</v>
      </c>
      <c r="E983" s="260" t="s">
        <v>1</v>
      </c>
      <c r="F983" s="261" t="s">
        <v>1060</v>
      </c>
      <c r="G983" s="259"/>
      <c r="H983" s="262">
        <v>40.600000000000001</v>
      </c>
      <c r="I983" s="263"/>
      <c r="J983" s="259"/>
      <c r="K983" s="259"/>
      <c r="L983" s="264"/>
      <c r="M983" s="265"/>
      <c r="N983" s="266"/>
      <c r="O983" s="266"/>
      <c r="P983" s="266"/>
      <c r="Q983" s="266"/>
      <c r="R983" s="266"/>
      <c r="S983" s="266"/>
      <c r="T983" s="26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8" t="s">
        <v>140</v>
      </c>
      <c r="AU983" s="268" t="s">
        <v>87</v>
      </c>
      <c r="AV983" s="14" t="s">
        <v>87</v>
      </c>
      <c r="AW983" s="14" t="s">
        <v>35</v>
      </c>
      <c r="AX983" s="14" t="s">
        <v>78</v>
      </c>
      <c r="AY983" s="268" t="s">
        <v>129</v>
      </c>
    </row>
    <row r="984" s="14" customFormat="1">
      <c r="A984" s="14"/>
      <c r="B984" s="258"/>
      <c r="C984" s="259"/>
      <c r="D984" s="244" t="s">
        <v>140</v>
      </c>
      <c r="E984" s="260" t="s">
        <v>1</v>
      </c>
      <c r="F984" s="261" t="s">
        <v>1061</v>
      </c>
      <c r="G984" s="259"/>
      <c r="H984" s="262">
        <v>44</v>
      </c>
      <c r="I984" s="263"/>
      <c r="J984" s="259"/>
      <c r="K984" s="259"/>
      <c r="L984" s="264"/>
      <c r="M984" s="265"/>
      <c r="N984" s="266"/>
      <c r="O984" s="266"/>
      <c r="P984" s="266"/>
      <c r="Q984" s="266"/>
      <c r="R984" s="266"/>
      <c r="S984" s="266"/>
      <c r="T984" s="267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8" t="s">
        <v>140</v>
      </c>
      <c r="AU984" s="268" t="s">
        <v>87</v>
      </c>
      <c r="AV984" s="14" t="s">
        <v>87</v>
      </c>
      <c r="AW984" s="14" t="s">
        <v>35</v>
      </c>
      <c r="AX984" s="14" t="s">
        <v>78</v>
      </c>
      <c r="AY984" s="268" t="s">
        <v>129</v>
      </c>
    </row>
    <row r="985" s="14" customFormat="1">
      <c r="A985" s="14"/>
      <c r="B985" s="258"/>
      <c r="C985" s="259"/>
      <c r="D985" s="244" t="s">
        <v>140</v>
      </c>
      <c r="E985" s="260" t="s">
        <v>1</v>
      </c>
      <c r="F985" s="261" t="s">
        <v>1062</v>
      </c>
      <c r="G985" s="259"/>
      <c r="H985" s="262">
        <v>27</v>
      </c>
      <c r="I985" s="263"/>
      <c r="J985" s="259"/>
      <c r="K985" s="259"/>
      <c r="L985" s="264"/>
      <c r="M985" s="265"/>
      <c r="N985" s="266"/>
      <c r="O985" s="266"/>
      <c r="P985" s="266"/>
      <c r="Q985" s="266"/>
      <c r="R985" s="266"/>
      <c r="S985" s="266"/>
      <c r="T985" s="267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8" t="s">
        <v>140</v>
      </c>
      <c r="AU985" s="268" t="s">
        <v>87</v>
      </c>
      <c r="AV985" s="14" t="s">
        <v>87</v>
      </c>
      <c r="AW985" s="14" t="s">
        <v>35</v>
      </c>
      <c r="AX985" s="14" t="s">
        <v>78</v>
      </c>
      <c r="AY985" s="268" t="s">
        <v>129</v>
      </c>
    </row>
    <row r="986" s="15" customFormat="1">
      <c r="A986" s="15"/>
      <c r="B986" s="269"/>
      <c r="C986" s="270"/>
      <c r="D986" s="244" t="s">
        <v>140</v>
      </c>
      <c r="E986" s="271" t="s">
        <v>1</v>
      </c>
      <c r="F986" s="272" t="s">
        <v>143</v>
      </c>
      <c r="G986" s="270"/>
      <c r="H986" s="273">
        <v>205.59999999999999</v>
      </c>
      <c r="I986" s="274"/>
      <c r="J986" s="270"/>
      <c r="K986" s="270"/>
      <c r="L986" s="275"/>
      <c r="M986" s="276"/>
      <c r="N986" s="277"/>
      <c r="O986" s="277"/>
      <c r="P986" s="277"/>
      <c r="Q986" s="277"/>
      <c r="R986" s="277"/>
      <c r="S986" s="277"/>
      <c r="T986" s="278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79" t="s">
        <v>140</v>
      </c>
      <c r="AU986" s="279" t="s">
        <v>87</v>
      </c>
      <c r="AV986" s="15" t="s">
        <v>136</v>
      </c>
      <c r="AW986" s="15" t="s">
        <v>35</v>
      </c>
      <c r="AX986" s="15" t="s">
        <v>85</v>
      </c>
      <c r="AY986" s="279" t="s">
        <v>129</v>
      </c>
    </row>
    <row r="987" s="2" customFormat="1" ht="16.5" customHeight="1">
      <c r="A987" s="38"/>
      <c r="B987" s="39"/>
      <c r="C987" s="280" t="s">
        <v>1063</v>
      </c>
      <c r="D987" s="280" t="s">
        <v>320</v>
      </c>
      <c r="E987" s="281" t="s">
        <v>1064</v>
      </c>
      <c r="F987" s="282" t="s">
        <v>1065</v>
      </c>
      <c r="G987" s="283" t="s">
        <v>196</v>
      </c>
      <c r="H987" s="284">
        <v>111.59999999999999</v>
      </c>
      <c r="I987" s="285"/>
      <c r="J987" s="286">
        <f>ROUND(I987*H987,2)</f>
        <v>0</v>
      </c>
      <c r="K987" s="282" t="s">
        <v>135</v>
      </c>
      <c r="L987" s="287"/>
      <c r="M987" s="288" t="s">
        <v>1</v>
      </c>
      <c r="N987" s="289" t="s">
        <v>43</v>
      </c>
      <c r="O987" s="91"/>
      <c r="P987" s="240">
        <f>O987*H987</f>
        <v>0</v>
      </c>
      <c r="Q987" s="240">
        <v>0.00019000000000000001</v>
      </c>
      <c r="R987" s="240">
        <f>Q987*H987</f>
        <v>0.021204000000000001</v>
      </c>
      <c r="S987" s="240">
        <v>0</v>
      </c>
      <c r="T987" s="241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42" t="s">
        <v>920</v>
      </c>
      <c r="AT987" s="242" t="s">
        <v>320</v>
      </c>
      <c r="AU987" s="242" t="s">
        <v>87</v>
      </c>
      <c r="AY987" s="17" t="s">
        <v>129</v>
      </c>
      <c r="BE987" s="243">
        <f>IF(N987="základní",J987,0)</f>
        <v>0</v>
      </c>
      <c r="BF987" s="243">
        <f>IF(N987="snížená",J987,0)</f>
        <v>0</v>
      </c>
      <c r="BG987" s="243">
        <f>IF(N987="zákl. přenesená",J987,0)</f>
        <v>0</v>
      </c>
      <c r="BH987" s="243">
        <f>IF(N987="sníž. přenesená",J987,0)</f>
        <v>0</v>
      </c>
      <c r="BI987" s="243">
        <f>IF(N987="nulová",J987,0)</f>
        <v>0</v>
      </c>
      <c r="BJ987" s="17" t="s">
        <v>85</v>
      </c>
      <c r="BK987" s="243">
        <f>ROUND(I987*H987,2)</f>
        <v>0</v>
      </c>
      <c r="BL987" s="17" t="s">
        <v>920</v>
      </c>
      <c r="BM987" s="242" t="s">
        <v>1066</v>
      </c>
    </row>
    <row r="988" s="2" customFormat="1">
      <c r="A988" s="38"/>
      <c r="B988" s="39"/>
      <c r="C988" s="40"/>
      <c r="D988" s="244" t="s">
        <v>138</v>
      </c>
      <c r="E988" s="40"/>
      <c r="F988" s="245" t="s">
        <v>1065</v>
      </c>
      <c r="G988" s="40"/>
      <c r="H988" s="40"/>
      <c r="I988" s="140"/>
      <c r="J988" s="40"/>
      <c r="K988" s="40"/>
      <c r="L988" s="44"/>
      <c r="M988" s="246"/>
      <c r="N988" s="247"/>
      <c r="O988" s="91"/>
      <c r="P988" s="91"/>
      <c r="Q988" s="91"/>
      <c r="R988" s="91"/>
      <c r="S988" s="91"/>
      <c r="T988" s="92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T988" s="17" t="s">
        <v>138</v>
      </c>
      <c r="AU988" s="17" t="s">
        <v>87</v>
      </c>
    </row>
    <row r="989" s="13" customFormat="1">
      <c r="A989" s="13"/>
      <c r="B989" s="248"/>
      <c r="C989" s="249"/>
      <c r="D989" s="244" t="s">
        <v>140</v>
      </c>
      <c r="E989" s="250" t="s">
        <v>1</v>
      </c>
      <c r="F989" s="251" t="s">
        <v>365</v>
      </c>
      <c r="G989" s="249"/>
      <c r="H989" s="250" t="s">
        <v>1</v>
      </c>
      <c r="I989" s="252"/>
      <c r="J989" s="249"/>
      <c r="K989" s="249"/>
      <c r="L989" s="253"/>
      <c r="M989" s="254"/>
      <c r="N989" s="255"/>
      <c r="O989" s="255"/>
      <c r="P989" s="255"/>
      <c r="Q989" s="255"/>
      <c r="R989" s="255"/>
      <c r="S989" s="255"/>
      <c r="T989" s="256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7" t="s">
        <v>140</v>
      </c>
      <c r="AU989" s="257" t="s">
        <v>87</v>
      </c>
      <c r="AV989" s="13" t="s">
        <v>85</v>
      </c>
      <c r="AW989" s="13" t="s">
        <v>35</v>
      </c>
      <c r="AX989" s="13" t="s">
        <v>78</v>
      </c>
      <c r="AY989" s="257" t="s">
        <v>129</v>
      </c>
    </row>
    <row r="990" s="14" customFormat="1">
      <c r="A990" s="14"/>
      <c r="B990" s="258"/>
      <c r="C990" s="259"/>
      <c r="D990" s="244" t="s">
        <v>140</v>
      </c>
      <c r="E990" s="260" t="s">
        <v>1</v>
      </c>
      <c r="F990" s="261" t="s">
        <v>1060</v>
      </c>
      <c r="G990" s="259"/>
      <c r="H990" s="262">
        <v>40.600000000000001</v>
      </c>
      <c r="I990" s="263"/>
      <c r="J990" s="259"/>
      <c r="K990" s="259"/>
      <c r="L990" s="264"/>
      <c r="M990" s="265"/>
      <c r="N990" s="266"/>
      <c r="O990" s="266"/>
      <c r="P990" s="266"/>
      <c r="Q990" s="266"/>
      <c r="R990" s="266"/>
      <c r="S990" s="266"/>
      <c r="T990" s="267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8" t="s">
        <v>140</v>
      </c>
      <c r="AU990" s="268" t="s">
        <v>87</v>
      </c>
      <c r="AV990" s="14" t="s">
        <v>87</v>
      </c>
      <c r="AW990" s="14" t="s">
        <v>35</v>
      </c>
      <c r="AX990" s="14" t="s">
        <v>78</v>
      </c>
      <c r="AY990" s="268" t="s">
        <v>129</v>
      </c>
    </row>
    <row r="991" s="14" customFormat="1">
      <c r="A991" s="14"/>
      <c r="B991" s="258"/>
      <c r="C991" s="259"/>
      <c r="D991" s="244" t="s">
        <v>140</v>
      </c>
      <c r="E991" s="260" t="s">
        <v>1</v>
      </c>
      <c r="F991" s="261" t="s">
        <v>1061</v>
      </c>
      <c r="G991" s="259"/>
      <c r="H991" s="262">
        <v>44</v>
      </c>
      <c r="I991" s="263"/>
      <c r="J991" s="259"/>
      <c r="K991" s="259"/>
      <c r="L991" s="264"/>
      <c r="M991" s="265"/>
      <c r="N991" s="266"/>
      <c r="O991" s="266"/>
      <c r="P991" s="266"/>
      <c r="Q991" s="266"/>
      <c r="R991" s="266"/>
      <c r="S991" s="266"/>
      <c r="T991" s="267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8" t="s">
        <v>140</v>
      </c>
      <c r="AU991" s="268" t="s">
        <v>87</v>
      </c>
      <c r="AV991" s="14" t="s">
        <v>87</v>
      </c>
      <c r="AW991" s="14" t="s">
        <v>35</v>
      </c>
      <c r="AX991" s="14" t="s">
        <v>78</v>
      </c>
      <c r="AY991" s="268" t="s">
        <v>129</v>
      </c>
    </row>
    <row r="992" s="14" customFormat="1">
      <c r="A992" s="14"/>
      <c r="B992" s="258"/>
      <c r="C992" s="259"/>
      <c r="D992" s="244" t="s">
        <v>140</v>
      </c>
      <c r="E992" s="260" t="s">
        <v>1</v>
      </c>
      <c r="F992" s="261" t="s">
        <v>1062</v>
      </c>
      <c r="G992" s="259"/>
      <c r="H992" s="262">
        <v>27</v>
      </c>
      <c r="I992" s="263"/>
      <c r="J992" s="259"/>
      <c r="K992" s="259"/>
      <c r="L992" s="264"/>
      <c r="M992" s="265"/>
      <c r="N992" s="266"/>
      <c r="O992" s="266"/>
      <c r="P992" s="266"/>
      <c r="Q992" s="266"/>
      <c r="R992" s="266"/>
      <c r="S992" s="266"/>
      <c r="T992" s="267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8" t="s">
        <v>140</v>
      </c>
      <c r="AU992" s="268" t="s">
        <v>87</v>
      </c>
      <c r="AV992" s="14" t="s">
        <v>87</v>
      </c>
      <c r="AW992" s="14" t="s">
        <v>35</v>
      </c>
      <c r="AX992" s="14" t="s">
        <v>78</v>
      </c>
      <c r="AY992" s="268" t="s">
        <v>129</v>
      </c>
    </row>
    <row r="993" s="15" customFormat="1">
      <c r="A993" s="15"/>
      <c r="B993" s="269"/>
      <c r="C993" s="270"/>
      <c r="D993" s="244" t="s">
        <v>140</v>
      </c>
      <c r="E993" s="271" t="s">
        <v>1</v>
      </c>
      <c r="F993" s="272" t="s">
        <v>143</v>
      </c>
      <c r="G993" s="270"/>
      <c r="H993" s="273">
        <v>111.59999999999999</v>
      </c>
      <c r="I993" s="274"/>
      <c r="J993" s="270"/>
      <c r="K993" s="270"/>
      <c r="L993" s="275"/>
      <c r="M993" s="276"/>
      <c r="N993" s="277"/>
      <c r="O993" s="277"/>
      <c r="P993" s="277"/>
      <c r="Q993" s="277"/>
      <c r="R993" s="277"/>
      <c r="S993" s="277"/>
      <c r="T993" s="278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79" t="s">
        <v>140</v>
      </c>
      <c r="AU993" s="279" t="s">
        <v>87</v>
      </c>
      <c r="AV993" s="15" t="s">
        <v>136</v>
      </c>
      <c r="AW993" s="15" t="s">
        <v>35</v>
      </c>
      <c r="AX993" s="15" t="s">
        <v>85</v>
      </c>
      <c r="AY993" s="279" t="s">
        <v>129</v>
      </c>
    </row>
    <row r="994" s="2" customFormat="1" ht="16.5" customHeight="1">
      <c r="A994" s="38"/>
      <c r="B994" s="39"/>
      <c r="C994" s="280" t="s">
        <v>1067</v>
      </c>
      <c r="D994" s="280" t="s">
        <v>320</v>
      </c>
      <c r="E994" s="281" t="s">
        <v>1068</v>
      </c>
      <c r="F994" s="282" t="s">
        <v>1069</v>
      </c>
      <c r="G994" s="283" t="s">
        <v>196</v>
      </c>
      <c r="H994" s="284">
        <v>113.63</v>
      </c>
      <c r="I994" s="285"/>
      <c r="J994" s="286">
        <f>ROUND(I994*H994,2)</f>
        <v>0</v>
      </c>
      <c r="K994" s="282" t="s">
        <v>135</v>
      </c>
      <c r="L994" s="287"/>
      <c r="M994" s="288" t="s">
        <v>1</v>
      </c>
      <c r="N994" s="289" t="s">
        <v>43</v>
      </c>
      <c r="O994" s="91"/>
      <c r="P994" s="240">
        <f>O994*H994</f>
        <v>0</v>
      </c>
      <c r="Q994" s="240">
        <v>0.00089999999999999998</v>
      </c>
      <c r="R994" s="240">
        <f>Q994*H994</f>
        <v>0.102267</v>
      </c>
      <c r="S994" s="240">
        <v>0</v>
      </c>
      <c r="T994" s="241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42" t="s">
        <v>920</v>
      </c>
      <c r="AT994" s="242" t="s">
        <v>320</v>
      </c>
      <c r="AU994" s="242" t="s">
        <v>87</v>
      </c>
      <c r="AY994" s="17" t="s">
        <v>129</v>
      </c>
      <c r="BE994" s="243">
        <f>IF(N994="základní",J994,0)</f>
        <v>0</v>
      </c>
      <c r="BF994" s="243">
        <f>IF(N994="snížená",J994,0)</f>
        <v>0</v>
      </c>
      <c r="BG994" s="243">
        <f>IF(N994="zákl. přenesená",J994,0)</f>
        <v>0</v>
      </c>
      <c r="BH994" s="243">
        <f>IF(N994="sníž. přenesená",J994,0)</f>
        <v>0</v>
      </c>
      <c r="BI994" s="243">
        <f>IF(N994="nulová",J994,0)</f>
        <v>0</v>
      </c>
      <c r="BJ994" s="17" t="s">
        <v>85</v>
      </c>
      <c r="BK994" s="243">
        <f>ROUND(I994*H994,2)</f>
        <v>0</v>
      </c>
      <c r="BL994" s="17" t="s">
        <v>920</v>
      </c>
      <c r="BM994" s="242" t="s">
        <v>1070</v>
      </c>
    </row>
    <row r="995" s="2" customFormat="1">
      <c r="A995" s="38"/>
      <c r="B995" s="39"/>
      <c r="C995" s="40"/>
      <c r="D995" s="244" t="s">
        <v>138</v>
      </c>
      <c r="E995" s="40"/>
      <c r="F995" s="245" t="s">
        <v>1069</v>
      </c>
      <c r="G995" s="40"/>
      <c r="H995" s="40"/>
      <c r="I995" s="140"/>
      <c r="J995" s="40"/>
      <c r="K995" s="40"/>
      <c r="L995" s="44"/>
      <c r="M995" s="246"/>
      <c r="N995" s="247"/>
      <c r="O995" s="91"/>
      <c r="P995" s="91"/>
      <c r="Q995" s="91"/>
      <c r="R995" s="91"/>
      <c r="S995" s="91"/>
      <c r="T995" s="92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T995" s="17" t="s">
        <v>138</v>
      </c>
      <c r="AU995" s="17" t="s">
        <v>87</v>
      </c>
    </row>
    <row r="996" s="13" customFormat="1">
      <c r="A996" s="13"/>
      <c r="B996" s="248"/>
      <c r="C996" s="249"/>
      <c r="D996" s="244" t="s">
        <v>140</v>
      </c>
      <c r="E996" s="250" t="s">
        <v>1</v>
      </c>
      <c r="F996" s="251" t="s">
        <v>365</v>
      </c>
      <c r="G996" s="249"/>
      <c r="H996" s="250" t="s">
        <v>1</v>
      </c>
      <c r="I996" s="252"/>
      <c r="J996" s="249"/>
      <c r="K996" s="249"/>
      <c r="L996" s="253"/>
      <c r="M996" s="254"/>
      <c r="N996" s="255"/>
      <c r="O996" s="255"/>
      <c r="P996" s="255"/>
      <c r="Q996" s="255"/>
      <c r="R996" s="255"/>
      <c r="S996" s="255"/>
      <c r="T996" s="25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7" t="s">
        <v>140</v>
      </c>
      <c r="AU996" s="257" t="s">
        <v>87</v>
      </c>
      <c r="AV996" s="13" t="s">
        <v>85</v>
      </c>
      <c r="AW996" s="13" t="s">
        <v>35</v>
      </c>
      <c r="AX996" s="13" t="s">
        <v>78</v>
      </c>
      <c r="AY996" s="257" t="s">
        <v>129</v>
      </c>
    </row>
    <row r="997" s="14" customFormat="1">
      <c r="A997" s="14"/>
      <c r="B997" s="258"/>
      <c r="C997" s="259"/>
      <c r="D997" s="244" t="s">
        <v>140</v>
      </c>
      <c r="E997" s="260" t="s">
        <v>1</v>
      </c>
      <c r="F997" s="261" t="s">
        <v>1071</v>
      </c>
      <c r="G997" s="259"/>
      <c r="H997" s="262">
        <v>42.630000000000003</v>
      </c>
      <c r="I997" s="263"/>
      <c r="J997" s="259"/>
      <c r="K997" s="259"/>
      <c r="L997" s="264"/>
      <c r="M997" s="265"/>
      <c r="N997" s="266"/>
      <c r="O997" s="266"/>
      <c r="P997" s="266"/>
      <c r="Q997" s="266"/>
      <c r="R997" s="266"/>
      <c r="S997" s="266"/>
      <c r="T997" s="267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8" t="s">
        <v>140</v>
      </c>
      <c r="AU997" s="268" t="s">
        <v>87</v>
      </c>
      <c r="AV997" s="14" t="s">
        <v>87</v>
      </c>
      <c r="AW997" s="14" t="s">
        <v>35</v>
      </c>
      <c r="AX997" s="14" t="s">
        <v>78</v>
      </c>
      <c r="AY997" s="268" t="s">
        <v>129</v>
      </c>
    </row>
    <row r="998" s="14" customFormat="1">
      <c r="A998" s="14"/>
      <c r="B998" s="258"/>
      <c r="C998" s="259"/>
      <c r="D998" s="244" t="s">
        <v>140</v>
      </c>
      <c r="E998" s="260" t="s">
        <v>1</v>
      </c>
      <c r="F998" s="261" t="s">
        <v>1061</v>
      </c>
      <c r="G998" s="259"/>
      <c r="H998" s="262">
        <v>44</v>
      </c>
      <c r="I998" s="263"/>
      <c r="J998" s="259"/>
      <c r="K998" s="259"/>
      <c r="L998" s="264"/>
      <c r="M998" s="265"/>
      <c r="N998" s="266"/>
      <c r="O998" s="266"/>
      <c r="P998" s="266"/>
      <c r="Q998" s="266"/>
      <c r="R998" s="266"/>
      <c r="S998" s="266"/>
      <c r="T998" s="267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8" t="s">
        <v>140</v>
      </c>
      <c r="AU998" s="268" t="s">
        <v>87</v>
      </c>
      <c r="AV998" s="14" t="s">
        <v>87</v>
      </c>
      <c r="AW998" s="14" t="s">
        <v>35</v>
      </c>
      <c r="AX998" s="14" t="s">
        <v>78</v>
      </c>
      <c r="AY998" s="268" t="s">
        <v>129</v>
      </c>
    </row>
    <row r="999" s="14" customFormat="1">
      <c r="A999" s="14"/>
      <c r="B999" s="258"/>
      <c r="C999" s="259"/>
      <c r="D999" s="244" t="s">
        <v>140</v>
      </c>
      <c r="E999" s="260" t="s">
        <v>1</v>
      </c>
      <c r="F999" s="261" t="s">
        <v>1062</v>
      </c>
      <c r="G999" s="259"/>
      <c r="H999" s="262">
        <v>27</v>
      </c>
      <c r="I999" s="263"/>
      <c r="J999" s="259"/>
      <c r="K999" s="259"/>
      <c r="L999" s="264"/>
      <c r="M999" s="265"/>
      <c r="N999" s="266"/>
      <c r="O999" s="266"/>
      <c r="P999" s="266"/>
      <c r="Q999" s="266"/>
      <c r="R999" s="266"/>
      <c r="S999" s="266"/>
      <c r="T999" s="267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8" t="s">
        <v>140</v>
      </c>
      <c r="AU999" s="268" t="s">
        <v>87</v>
      </c>
      <c r="AV999" s="14" t="s">
        <v>87</v>
      </c>
      <c r="AW999" s="14" t="s">
        <v>35</v>
      </c>
      <c r="AX999" s="14" t="s">
        <v>78</v>
      </c>
      <c r="AY999" s="268" t="s">
        <v>129</v>
      </c>
    </row>
    <row r="1000" s="15" customFormat="1">
      <c r="A1000" s="15"/>
      <c r="B1000" s="269"/>
      <c r="C1000" s="270"/>
      <c r="D1000" s="244" t="s">
        <v>140</v>
      </c>
      <c r="E1000" s="271" t="s">
        <v>1</v>
      </c>
      <c r="F1000" s="272" t="s">
        <v>143</v>
      </c>
      <c r="G1000" s="270"/>
      <c r="H1000" s="273">
        <v>113.63</v>
      </c>
      <c r="I1000" s="274"/>
      <c r="J1000" s="270"/>
      <c r="K1000" s="270"/>
      <c r="L1000" s="275"/>
      <c r="M1000" s="276"/>
      <c r="N1000" s="277"/>
      <c r="O1000" s="277"/>
      <c r="P1000" s="277"/>
      <c r="Q1000" s="277"/>
      <c r="R1000" s="277"/>
      <c r="S1000" s="277"/>
      <c r="T1000" s="278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79" t="s">
        <v>140</v>
      </c>
      <c r="AU1000" s="279" t="s">
        <v>87</v>
      </c>
      <c r="AV1000" s="15" t="s">
        <v>136</v>
      </c>
      <c r="AW1000" s="15" t="s">
        <v>35</v>
      </c>
      <c r="AX1000" s="15" t="s">
        <v>85</v>
      </c>
      <c r="AY1000" s="279" t="s">
        <v>129</v>
      </c>
    </row>
    <row r="1001" s="2" customFormat="1" ht="16.5" customHeight="1">
      <c r="A1001" s="38"/>
      <c r="B1001" s="39"/>
      <c r="C1001" s="280" t="s">
        <v>1072</v>
      </c>
      <c r="D1001" s="280" t="s">
        <v>320</v>
      </c>
      <c r="E1001" s="281" t="s">
        <v>1073</v>
      </c>
      <c r="F1001" s="282" t="s">
        <v>1074</v>
      </c>
      <c r="G1001" s="283" t="s">
        <v>196</v>
      </c>
      <c r="H1001" s="284">
        <v>94</v>
      </c>
      <c r="I1001" s="285"/>
      <c r="J1001" s="286">
        <f>ROUND(I1001*H1001,2)</f>
        <v>0</v>
      </c>
      <c r="K1001" s="282" t="s">
        <v>135</v>
      </c>
      <c r="L1001" s="287"/>
      <c r="M1001" s="288" t="s">
        <v>1</v>
      </c>
      <c r="N1001" s="289" t="s">
        <v>43</v>
      </c>
      <c r="O1001" s="91"/>
      <c r="P1001" s="240">
        <f>O1001*H1001</f>
        <v>0</v>
      </c>
      <c r="Q1001" s="240">
        <v>0.00012</v>
      </c>
      <c r="R1001" s="240">
        <f>Q1001*H1001</f>
        <v>0.01128</v>
      </c>
      <c r="S1001" s="240">
        <v>0</v>
      </c>
      <c r="T1001" s="241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42" t="s">
        <v>920</v>
      </c>
      <c r="AT1001" s="242" t="s">
        <v>320</v>
      </c>
      <c r="AU1001" s="242" t="s">
        <v>87</v>
      </c>
      <c r="AY1001" s="17" t="s">
        <v>129</v>
      </c>
      <c r="BE1001" s="243">
        <f>IF(N1001="základní",J1001,0)</f>
        <v>0</v>
      </c>
      <c r="BF1001" s="243">
        <f>IF(N1001="snížená",J1001,0)</f>
        <v>0</v>
      </c>
      <c r="BG1001" s="243">
        <f>IF(N1001="zákl. přenesená",J1001,0)</f>
        <v>0</v>
      </c>
      <c r="BH1001" s="243">
        <f>IF(N1001="sníž. přenesená",J1001,0)</f>
        <v>0</v>
      </c>
      <c r="BI1001" s="243">
        <f>IF(N1001="nulová",J1001,0)</f>
        <v>0</v>
      </c>
      <c r="BJ1001" s="17" t="s">
        <v>85</v>
      </c>
      <c r="BK1001" s="243">
        <f>ROUND(I1001*H1001,2)</f>
        <v>0</v>
      </c>
      <c r="BL1001" s="17" t="s">
        <v>920</v>
      </c>
      <c r="BM1001" s="242" t="s">
        <v>1075</v>
      </c>
    </row>
    <row r="1002" s="2" customFormat="1">
      <c r="A1002" s="38"/>
      <c r="B1002" s="39"/>
      <c r="C1002" s="40"/>
      <c r="D1002" s="244" t="s">
        <v>138</v>
      </c>
      <c r="E1002" s="40"/>
      <c r="F1002" s="245" t="s">
        <v>1074</v>
      </c>
      <c r="G1002" s="40"/>
      <c r="H1002" s="40"/>
      <c r="I1002" s="140"/>
      <c r="J1002" s="40"/>
      <c r="K1002" s="40"/>
      <c r="L1002" s="44"/>
      <c r="M1002" s="246"/>
      <c r="N1002" s="247"/>
      <c r="O1002" s="91"/>
      <c r="P1002" s="91"/>
      <c r="Q1002" s="91"/>
      <c r="R1002" s="91"/>
      <c r="S1002" s="91"/>
      <c r="T1002" s="92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T1002" s="17" t="s">
        <v>138</v>
      </c>
      <c r="AU1002" s="17" t="s">
        <v>87</v>
      </c>
    </row>
    <row r="1003" s="13" customFormat="1">
      <c r="A1003" s="13"/>
      <c r="B1003" s="248"/>
      <c r="C1003" s="249"/>
      <c r="D1003" s="244" t="s">
        <v>140</v>
      </c>
      <c r="E1003" s="250" t="s">
        <v>1</v>
      </c>
      <c r="F1003" s="251" t="s">
        <v>365</v>
      </c>
      <c r="G1003" s="249"/>
      <c r="H1003" s="250" t="s">
        <v>1</v>
      </c>
      <c r="I1003" s="252"/>
      <c r="J1003" s="249"/>
      <c r="K1003" s="249"/>
      <c r="L1003" s="253"/>
      <c r="M1003" s="254"/>
      <c r="N1003" s="255"/>
      <c r="O1003" s="255"/>
      <c r="P1003" s="255"/>
      <c r="Q1003" s="255"/>
      <c r="R1003" s="255"/>
      <c r="S1003" s="255"/>
      <c r="T1003" s="256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7" t="s">
        <v>140</v>
      </c>
      <c r="AU1003" s="257" t="s">
        <v>87</v>
      </c>
      <c r="AV1003" s="13" t="s">
        <v>85</v>
      </c>
      <c r="AW1003" s="13" t="s">
        <v>35</v>
      </c>
      <c r="AX1003" s="13" t="s">
        <v>78</v>
      </c>
      <c r="AY1003" s="257" t="s">
        <v>129</v>
      </c>
    </row>
    <row r="1004" s="14" customFormat="1">
      <c r="A1004" s="14"/>
      <c r="B1004" s="258"/>
      <c r="C1004" s="259"/>
      <c r="D1004" s="244" t="s">
        <v>140</v>
      </c>
      <c r="E1004" s="260" t="s">
        <v>1</v>
      </c>
      <c r="F1004" s="261" t="s">
        <v>1059</v>
      </c>
      <c r="G1004" s="259"/>
      <c r="H1004" s="262">
        <v>94</v>
      </c>
      <c r="I1004" s="263"/>
      <c r="J1004" s="259"/>
      <c r="K1004" s="259"/>
      <c r="L1004" s="264"/>
      <c r="M1004" s="265"/>
      <c r="N1004" s="266"/>
      <c r="O1004" s="266"/>
      <c r="P1004" s="266"/>
      <c r="Q1004" s="266"/>
      <c r="R1004" s="266"/>
      <c r="S1004" s="266"/>
      <c r="T1004" s="267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8" t="s">
        <v>140</v>
      </c>
      <c r="AU1004" s="268" t="s">
        <v>87</v>
      </c>
      <c r="AV1004" s="14" t="s">
        <v>87</v>
      </c>
      <c r="AW1004" s="14" t="s">
        <v>35</v>
      </c>
      <c r="AX1004" s="14" t="s">
        <v>78</v>
      </c>
      <c r="AY1004" s="268" t="s">
        <v>129</v>
      </c>
    </row>
    <row r="1005" s="15" customFormat="1">
      <c r="A1005" s="15"/>
      <c r="B1005" s="269"/>
      <c r="C1005" s="270"/>
      <c r="D1005" s="244" t="s">
        <v>140</v>
      </c>
      <c r="E1005" s="271" t="s">
        <v>1</v>
      </c>
      <c r="F1005" s="272" t="s">
        <v>143</v>
      </c>
      <c r="G1005" s="270"/>
      <c r="H1005" s="273">
        <v>94</v>
      </c>
      <c r="I1005" s="274"/>
      <c r="J1005" s="270"/>
      <c r="K1005" s="270"/>
      <c r="L1005" s="275"/>
      <c r="M1005" s="276"/>
      <c r="N1005" s="277"/>
      <c r="O1005" s="277"/>
      <c r="P1005" s="277"/>
      <c r="Q1005" s="277"/>
      <c r="R1005" s="277"/>
      <c r="S1005" s="277"/>
      <c r="T1005" s="278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79" t="s">
        <v>140</v>
      </c>
      <c r="AU1005" s="279" t="s">
        <v>87</v>
      </c>
      <c r="AV1005" s="15" t="s">
        <v>136</v>
      </c>
      <c r="AW1005" s="15" t="s">
        <v>35</v>
      </c>
      <c r="AX1005" s="15" t="s">
        <v>85</v>
      </c>
      <c r="AY1005" s="279" t="s">
        <v>129</v>
      </c>
    </row>
    <row r="1006" s="2" customFormat="1" ht="16.5" customHeight="1">
      <c r="A1006" s="38"/>
      <c r="B1006" s="39"/>
      <c r="C1006" s="231" t="s">
        <v>1076</v>
      </c>
      <c r="D1006" s="231" t="s">
        <v>131</v>
      </c>
      <c r="E1006" s="232" t="s">
        <v>1077</v>
      </c>
      <c r="F1006" s="233" t="s">
        <v>1078</v>
      </c>
      <c r="G1006" s="234" t="s">
        <v>323</v>
      </c>
      <c r="H1006" s="235">
        <v>0.17000000000000001</v>
      </c>
      <c r="I1006" s="236"/>
      <c r="J1006" s="237">
        <f>ROUND(I1006*H1006,2)</f>
        <v>0</v>
      </c>
      <c r="K1006" s="233" t="s">
        <v>135</v>
      </c>
      <c r="L1006" s="44"/>
      <c r="M1006" s="238" t="s">
        <v>1</v>
      </c>
      <c r="N1006" s="239" t="s">
        <v>43</v>
      </c>
      <c r="O1006" s="91"/>
      <c r="P1006" s="240">
        <f>O1006*H1006</f>
        <v>0</v>
      </c>
      <c r="Q1006" s="240">
        <v>0</v>
      </c>
      <c r="R1006" s="240">
        <f>Q1006*H1006</f>
        <v>0</v>
      </c>
      <c r="S1006" s="240">
        <v>0</v>
      </c>
      <c r="T1006" s="241">
        <f>S1006*H1006</f>
        <v>0</v>
      </c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R1006" s="242" t="s">
        <v>229</v>
      </c>
      <c r="AT1006" s="242" t="s">
        <v>131</v>
      </c>
      <c r="AU1006" s="242" t="s">
        <v>87</v>
      </c>
      <c r="AY1006" s="17" t="s">
        <v>129</v>
      </c>
      <c r="BE1006" s="243">
        <f>IF(N1006="základní",J1006,0)</f>
        <v>0</v>
      </c>
      <c r="BF1006" s="243">
        <f>IF(N1006="snížená",J1006,0)</f>
        <v>0</v>
      </c>
      <c r="BG1006" s="243">
        <f>IF(N1006="zákl. přenesená",J1006,0)</f>
        <v>0</v>
      </c>
      <c r="BH1006" s="243">
        <f>IF(N1006="sníž. přenesená",J1006,0)</f>
        <v>0</v>
      </c>
      <c r="BI1006" s="243">
        <f>IF(N1006="nulová",J1006,0)</f>
        <v>0</v>
      </c>
      <c r="BJ1006" s="17" t="s">
        <v>85</v>
      </c>
      <c r="BK1006" s="243">
        <f>ROUND(I1006*H1006,2)</f>
        <v>0</v>
      </c>
      <c r="BL1006" s="17" t="s">
        <v>229</v>
      </c>
      <c r="BM1006" s="242" t="s">
        <v>1079</v>
      </c>
    </row>
    <row r="1007" s="2" customFormat="1">
      <c r="A1007" s="38"/>
      <c r="B1007" s="39"/>
      <c r="C1007" s="40"/>
      <c r="D1007" s="244" t="s">
        <v>138</v>
      </c>
      <c r="E1007" s="40"/>
      <c r="F1007" s="245" t="s">
        <v>1080</v>
      </c>
      <c r="G1007" s="40"/>
      <c r="H1007" s="40"/>
      <c r="I1007" s="140"/>
      <c r="J1007" s="40"/>
      <c r="K1007" s="40"/>
      <c r="L1007" s="44"/>
      <c r="M1007" s="246"/>
      <c r="N1007" s="247"/>
      <c r="O1007" s="91"/>
      <c r="P1007" s="91"/>
      <c r="Q1007" s="91"/>
      <c r="R1007" s="91"/>
      <c r="S1007" s="91"/>
      <c r="T1007" s="92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T1007" s="17" t="s">
        <v>138</v>
      </c>
      <c r="AU1007" s="17" t="s">
        <v>87</v>
      </c>
    </row>
    <row r="1008" s="14" customFormat="1">
      <c r="A1008" s="14"/>
      <c r="B1008" s="258"/>
      <c r="C1008" s="259"/>
      <c r="D1008" s="244" t="s">
        <v>140</v>
      </c>
      <c r="E1008" s="260" t="s">
        <v>1</v>
      </c>
      <c r="F1008" s="261" t="s">
        <v>1081</v>
      </c>
      <c r="G1008" s="259"/>
      <c r="H1008" s="262">
        <v>0.17000000000000001</v>
      </c>
      <c r="I1008" s="263"/>
      <c r="J1008" s="259"/>
      <c r="K1008" s="259"/>
      <c r="L1008" s="264"/>
      <c r="M1008" s="265"/>
      <c r="N1008" s="266"/>
      <c r="O1008" s="266"/>
      <c r="P1008" s="266"/>
      <c r="Q1008" s="266"/>
      <c r="R1008" s="266"/>
      <c r="S1008" s="266"/>
      <c r="T1008" s="267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8" t="s">
        <v>140</v>
      </c>
      <c r="AU1008" s="268" t="s">
        <v>87</v>
      </c>
      <c r="AV1008" s="14" t="s">
        <v>87</v>
      </c>
      <c r="AW1008" s="14" t="s">
        <v>35</v>
      </c>
      <c r="AX1008" s="14" t="s">
        <v>85</v>
      </c>
      <c r="AY1008" s="268" t="s">
        <v>129</v>
      </c>
    </row>
    <row r="1009" s="12" customFormat="1" ht="25.92" customHeight="1">
      <c r="A1009" s="12"/>
      <c r="B1009" s="215"/>
      <c r="C1009" s="216"/>
      <c r="D1009" s="217" t="s">
        <v>77</v>
      </c>
      <c r="E1009" s="218" t="s">
        <v>1082</v>
      </c>
      <c r="F1009" s="218" t="s">
        <v>1083</v>
      </c>
      <c r="G1009" s="216"/>
      <c r="H1009" s="216"/>
      <c r="I1009" s="219"/>
      <c r="J1009" s="220">
        <f>BK1009</f>
        <v>0</v>
      </c>
      <c r="K1009" s="216"/>
      <c r="L1009" s="221"/>
      <c r="M1009" s="222"/>
      <c r="N1009" s="223"/>
      <c r="O1009" s="223"/>
      <c r="P1009" s="224">
        <f>P1010+P1020+P1027</f>
        <v>0</v>
      </c>
      <c r="Q1009" s="223"/>
      <c r="R1009" s="224">
        <f>R1010+R1020+R1027</f>
        <v>0</v>
      </c>
      <c r="S1009" s="223"/>
      <c r="T1009" s="225">
        <f>T1010+T1020+T1027</f>
        <v>0</v>
      </c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R1009" s="226" t="s">
        <v>142</v>
      </c>
      <c r="AT1009" s="227" t="s">
        <v>77</v>
      </c>
      <c r="AU1009" s="227" t="s">
        <v>78</v>
      </c>
      <c r="AY1009" s="226" t="s">
        <v>129</v>
      </c>
      <c r="BK1009" s="228">
        <f>BK1010+BK1020+BK1027</f>
        <v>0</v>
      </c>
    </row>
    <row r="1010" s="12" customFormat="1" ht="22.8" customHeight="1">
      <c r="A1010" s="12"/>
      <c r="B1010" s="215"/>
      <c r="C1010" s="216"/>
      <c r="D1010" s="217" t="s">
        <v>77</v>
      </c>
      <c r="E1010" s="229" t="s">
        <v>1084</v>
      </c>
      <c r="F1010" s="229" t="s">
        <v>1085</v>
      </c>
      <c r="G1010" s="216"/>
      <c r="H1010" s="216"/>
      <c r="I1010" s="219"/>
      <c r="J1010" s="230">
        <f>BK1010</f>
        <v>0</v>
      </c>
      <c r="K1010" s="216"/>
      <c r="L1010" s="221"/>
      <c r="M1010" s="222"/>
      <c r="N1010" s="223"/>
      <c r="O1010" s="223"/>
      <c r="P1010" s="224">
        <f>SUM(P1011:P1019)</f>
        <v>0</v>
      </c>
      <c r="Q1010" s="223"/>
      <c r="R1010" s="224">
        <f>SUM(R1011:R1019)</f>
        <v>0</v>
      </c>
      <c r="S1010" s="223"/>
      <c r="T1010" s="225">
        <f>SUM(T1011:T1019)</f>
        <v>0</v>
      </c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R1010" s="226" t="s">
        <v>142</v>
      </c>
      <c r="AT1010" s="227" t="s">
        <v>77</v>
      </c>
      <c r="AU1010" s="227" t="s">
        <v>85</v>
      </c>
      <c r="AY1010" s="226" t="s">
        <v>129</v>
      </c>
      <c r="BK1010" s="228">
        <f>SUM(BK1011:BK1019)</f>
        <v>0</v>
      </c>
    </row>
    <row r="1011" s="2" customFormat="1" ht="16.5" customHeight="1">
      <c r="A1011" s="38"/>
      <c r="B1011" s="39"/>
      <c r="C1011" s="231" t="s">
        <v>1086</v>
      </c>
      <c r="D1011" s="231" t="s">
        <v>131</v>
      </c>
      <c r="E1011" s="232" t="s">
        <v>1087</v>
      </c>
      <c r="F1011" s="233" t="s">
        <v>1085</v>
      </c>
      <c r="G1011" s="234" t="s">
        <v>1088</v>
      </c>
      <c r="H1011" s="235">
        <v>1</v>
      </c>
      <c r="I1011" s="236"/>
      <c r="J1011" s="237">
        <f>ROUND(I1011*H1011,2)</f>
        <v>0</v>
      </c>
      <c r="K1011" s="233" t="s">
        <v>135</v>
      </c>
      <c r="L1011" s="44"/>
      <c r="M1011" s="238" t="s">
        <v>1</v>
      </c>
      <c r="N1011" s="239" t="s">
        <v>43</v>
      </c>
      <c r="O1011" s="91"/>
      <c r="P1011" s="240">
        <f>O1011*H1011</f>
        <v>0</v>
      </c>
      <c r="Q1011" s="240">
        <v>0</v>
      </c>
      <c r="R1011" s="240">
        <f>Q1011*H1011</f>
        <v>0</v>
      </c>
      <c r="S1011" s="240">
        <v>0</v>
      </c>
      <c r="T1011" s="241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42" t="s">
        <v>1089</v>
      </c>
      <c r="AT1011" s="242" t="s">
        <v>131</v>
      </c>
      <c r="AU1011" s="242" t="s">
        <v>87</v>
      </c>
      <c r="AY1011" s="17" t="s">
        <v>129</v>
      </c>
      <c r="BE1011" s="243">
        <f>IF(N1011="základní",J1011,0)</f>
        <v>0</v>
      </c>
      <c r="BF1011" s="243">
        <f>IF(N1011="snížená",J1011,0)</f>
        <v>0</v>
      </c>
      <c r="BG1011" s="243">
        <f>IF(N1011="zákl. přenesená",J1011,0)</f>
        <v>0</v>
      </c>
      <c r="BH1011" s="243">
        <f>IF(N1011="sníž. přenesená",J1011,0)</f>
        <v>0</v>
      </c>
      <c r="BI1011" s="243">
        <f>IF(N1011="nulová",J1011,0)</f>
        <v>0</v>
      </c>
      <c r="BJ1011" s="17" t="s">
        <v>85</v>
      </c>
      <c r="BK1011" s="243">
        <f>ROUND(I1011*H1011,2)</f>
        <v>0</v>
      </c>
      <c r="BL1011" s="17" t="s">
        <v>1089</v>
      </c>
      <c r="BM1011" s="242" t="s">
        <v>1090</v>
      </c>
    </row>
    <row r="1012" s="2" customFormat="1">
      <c r="A1012" s="38"/>
      <c r="B1012" s="39"/>
      <c r="C1012" s="40"/>
      <c r="D1012" s="244" t="s">
        <v>138</v>
      </c>
      <c r="E1012" s="40"/>
      <c r="F1012" s="245" t="s">
        <v>1085</v>
      </c>
      <c r="G1012" s="40"/>
      <c r="H1012" s="40"/>
      <c r="I1012" s="140"/>
      <c r="J1012" s="40"/>
      <c r="K1012" s="40"/>
      <c r="L1012" s="44"/>
      <c r="M1012" s="246"/>
      <c r="N1012" s="247"/>
      <c r="O1012" s="91"/>
      <c r="P1012" s="91"/>
      <c r="Q1012" s="91"/>
      <c r="R1012" s="91"/>
      <c r="S1012" s="91"/>
      <c r="T1012" s="92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T1012" s="17" t="s">
        <v>138</v>
      </c>
      <c r="AU1012" s="17" t="s">
        <v>87</v>
      </c>
    </row>
    <row r="1013" s="14" customFormat="1">
      <c r="A1013" s="14"/>
      <c r="B1013" s="258"/>
      <c r="C1013" s="259"/>
      <c r="D1013" s="244" t="s">
        <v>140</v>
      </c>
      <c r="E1013" s="260" t="s">
        <v>1</v>
      </c>
      <c r="F1013" s="261" t="s">
        <v>85</v>
      </c>
      <c r="G1013" s="259"/>
      <c r="H1013" s="262">
        <v>1</v>
      </c>
      <c r="I1013" s="263"/>
      <c r="J1013" s="259"/>
      <c r="K1013" s="259"/>
      <c r="L1013" s="264"/>
      <c r="M1013" s="265"/>
      <c r="N1013" s="266"/>
      <c r="O1013" s="266"/>
      <c r="P1013" s="266"/>
      <c r="Q1013" s="266"/>
      <c r="R1013" s="266"/>
      <c r="S1013" s="266"/>
      <c r="T1013" s="267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8" t="s">
        <v>140</v>
      </c>
      <c r="AU1013" s="268" t="s">
        <v>87</v>
      </c>
      <c r="AV1013" s="14" t="s">
        <v>87</v>
      </c>
      <c r="AW1013" s="14" t="s">
        <v>35</v>
      </c>
      <c r="AX1013" s="14" t="s">
        <v>85</v>
      </c>
      <c r="AY1013" s="268" t="s">
        <v>129</v>
      </c>
    </row>
    <row r="1014" s="2" customFormat="1" ht="16.5" customHeight="1">
      <c r="A1014" s="38"/>
      <c r="B1014" s="39"/>
      <c r="C1014" s="231" t="s">
        <v>1091</v>
      </c>
      <c r="D1014" s="231" t="s">
        <v>131</v>
      </c>
      <c r="E1014" s="232" t="s">
        <v>1092</v>
      </c>
      <c r="F1014" s="233" t="s">
        <v>1093</v>
      </c>
      <c r="G1014" s="234" t="s">
        <v>1088</v>
      </c>
      <c r="H1014" s="235">
        <v>1</v>
      </c>
      <c r="I1014" s="236"/>
      <c r="J1014" s="237">
        <f>ROUND(I1014*H1014,2)</f>
        <v>0</v>
      </c>
      <c r="K1014" s="233" t="s">
        <v>135</v>
      </c>
      <c r="L1014" s="44"/>
      <c r="M1014" s="238" t="s">
        <v>1</v>
      </c>
      <c r="N1014" s="239" t="s">
        <v>43</v>
      </c>
      <c r="O1014" s="91"/>
      <c r="P1014" s="240">
        <f>O1014*H1014</f>
        <v>0</v>
      </c>
      <c r="Q1014" s="240">
        <v>0</v>
      </c>
      <c r="R1014" s="240">
        <f>Q1014*H1014</f>
        <v>0</v>
      </c>
      <c r="S1014" s="240">
        <v>0</v>
      </c>
      <c r="T1014" s="241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42" t="s">
        <v>1089</v>
      </c>
      <c r="AT1014" s="242" t="s">
        <v>131</v>
      </c>
      <c r="AU1014" s="242" t="s">
        <v>87</v>
      </c>
      <c r="AY1014" s="17" t="s">
        <v>129</v>
      </c>
      <c r="BE1014" s="243">
        <f>IF(N1014="základní",J1014,0)</f>
        <v>0</v>
      </c>
      <c r="BF1014" s="243">
        <f>IF(N1014="snížená",J1014,0)</f>
        <v>0</v>
      </c>
      <c r="BG1014" s="243">
        <f>IF(N1014="zákl. přenesená",J1014,0)</f>
        <v>0</v>
      </c>
      <c r="BH1014" s="243">
        <f>IF(N1014="sníž. přenesená",J1014,0)</f>
        <v>0</v>
      </c>
      <c r="BI1014" s="243">
        <f>IF(N1014="nulová",J1014,0)</f>
        <v>0</v>
      </c>
      <c r="BJ1014" s="17" t="s">
        <v>85</v>
      </c>
      <c r="BK1014" s="243">
        <f>ROUND(I1014*H1014,2)</f>
        <v>0</v>
      </c>
      <c r="BL1014" s="17" t="s">
        <v>1089</v>
      </c>
      <c r="BM1014" s="242" t="s">
        <v>1094</v>
      </c>
    </row>
    <row r="1015" s="2" customFormat="1">
      <c r="A1015" s="38"/>
      <c r="B1015" s="39"/>
      <c r="C1015" s="40"/>
      <c r="D1015" s="244" t="s">
        <v>138</v>
      </c>
      <c r="E1015" s="40"/>
      <c r="F1015" s="245" t="s">
        <v>1093</v>
      </c>
      <c r="G1015" s="40"/>
      <c r="H1015" s="40"/>
      <c r="I1015" s="140"/>
      <c r="J1015" s="40"/>
      <c r="K1015" s="40"/>
      <c r="L1015" s="44"/>
      <c r="M1015" s="246"/>
      <c r="N1015" s="247"/>
      <c r="O1015" s="91"/>
      <c r="P1015" s="91"/>
      <c r="Q1015" s="91"/>
      <c r="R1015" s="91"/>
      <c r="S1015" s="91"/>
      <c r="T1015" s="92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T1015" s="17" t="s">
        <v>138</v>
      </c>
      <c r="AU1015" s="17" t="s">
        <v>87</v>
      </c>
    </row>
    <row r="1016" s="14" customFormat="1">
      <c r="A1016" s="14"/>
      <c r="B1016" s="258"/>
      <c r="C1016" s="259"/>
      <c r="D1016" s="244" t="s">
        <v>140</v>
      </c>
      <c r="E1016" s="260" t="s">
        <v>1</v>
      </c>
      <c r="F1016" s="261" t="s">
        <v>85</v>
      </c>
      <c r="G1016" s="259"/>
      <c r="H1016" s="262">
        <v>1</v>
      </c>
      <c r="I1016" s="263"/>
      <c r="J1016" s="259"/>
      <c r="K1016" s="259"/>
      <c r="L1016" s="264"/>
      <c r="M1016" s="265"/>
      <c r="N1016" s="266"/>
      <c r="O1016" s="266"/>
      <c r="P1016" s="266"/>
      <c r="Q1016" s="266"/>
      <c r="R1016" s="266"/>
      <c r="S1016" s="266"/>
      <c r="T1016" s="267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8" t="s">
        <v>140</v>
      </c>
      <c r="AU1016" s="268" t="s">
        <v>87</v>
      </c>
      <c r="AV1016" s="14" t="s">
        <v>87</v>
      </c>
      <c r="AW1016" s="14" t="s">
        <v>35</v>
      </c>
      <c r="AX1016" s="14" t="s">
        <v>85</v>
      </c>
      <c r="AY1016" s="268" t="s">
        <v>129</v>
      </c>
    </row>
    <row r="1017" s="2" customFormat="1" ht="16.5" customHeight="1">
      <c r="A1017" s="38"/>
      <c r="B1017" s="39"/>
      <c r="C1017" s="231" t="s">
        <v>1095</v>
      </c>
      <c r="D1017" s="231" t="s">
        <v>131</v>
      </c>
      <c r="E1017" s="232" t="s">
        <v>1096</v>
      </c>
      <c r="F1017" s="233" t="s">
        <v>1097</v>
      </c>
      <c r="G1017" s="234" t="s">
        <v>1088</v>
      </c>
      <c r="H1017" s="235">
        <v>1</v>
      </c>
      <c r="I1017" s="236"/>
      <c r="J1017" s="237">
        <f>ROUND(I1017*H1017,2)</f>
        <v>0</v>
      </c>
      <c r="K1017" s="233" t="s">
        <v>135</v>
      </c>
      <c r="L1017" s="44"/>
      <c r="M1017" s="238" t="s">
        <v>1</v>
      </c>
      <c r="N1017" s="239" t="s">
        <v>43</v>
      </c>
      <c r="O1017" s="91"/>
      <c r="P1017" s="240">
        <f>O1017*H1017</f>
        <v>0</v>
      </c>
      <c r="Q1017" s="240">
        <v>0</v>
      </c>
      <c r="R1017" s="240">
        <f>Q1017*H1017</f>
        <v>0</v>
      </c>
      <c r="S1017" s="240">
        <v>0</v>
      </c>
      <c r="T1017" s="241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42" t="s">
        <v>1089</v>
      </c>
      <c r="AT1017" s="242" t="s">
        <v>131</v>
      </c>
      <c r="AU1017" s="242" t="s">
        <v>87</v>
      </c>
      <c r="AY1017" s="17" t="s">
        <v>129</v>
      </c>
      <c r="BE1017" s="243">
        <f>IF(N1017="základní",J1017,0)</f>
        <v>0</v>
      </c>
      <c r="BF1017" s="243">
        <f>IF(N1017="snížená",J1017,0)</f>
        <v>0</v>
      </c>
      <c r="BG1017" s="243">
        <f>IF(N1017="zákl. přenesená",J1017,0)</f>
        <v>0</v>
      </c>
      <c r="BH1017" s="243">
        <f>IF(N1017="sníž. přenesená",J1017,0)</f>
        <v>0</v>
      </c>
      <c r="BI1017" s="243">
        <f>IF(N1017="nulová",J1017,0)</f>
        <v>0</v>
      </c>
      <c r="BJ1017" s="17" t="s">
        <v>85</v>
      </c>
      <c r="BK1017" s="243">
        <f>ROUND(I1017*H1017,2)</f>
        <v>0</v>
      </c>
      <c r="BL1017" s="17" t="s">
        <v>1089</v>
      </c>
      <c r="BM1017" s="242" t="s">
        <v>1098</v>
      </c>
    </row>
    <row r="1018" s="2" customFormat="1">
      <c r="A1018" s="38"/>
      <c r="B1018" s="39"/>
      <c r="C1018" s="40"/>
      <c r="D1018" s="244" t="s">
        <v>138</v>
      </c>
      <c r="E1018" s="40"/>
      <c r="F1018" s="245" t="s">
        <v>1097</v>
      </c>
      <c r="G1018" s="40"/>
      <c r="H1018" s="40"/>
      <c r="I1018" s="140"/>
      <c r="J1018" s="40"/>
      <c r="K1018" s="40"/>
      <c r="L1018" s="44"/>
      <c r="M1018" s="246"/>
      <c r="N1018" s="247"/>
      <c r="O1018" s="91"/>
      <c r="P1018" s="91"/>
      <c r="Q1018" s="91"/>
      <c r="R1018" s="91"/>
      <c r="S1018" s="91"/>
      <c r="T1018" s="92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T1018" s="17" t="s">
        <v>138</v>
      </c>
      <c r="AU1018" s="17" t="s">
        <v>87</v>
      </c>
    </row>
    <row r="1019" s="14" customFormat="1">
      <c r="A1019" s="14"/>
      <c r="B1019" s="258"/>
      <c r="C1019" s="259"/>
      <c r="D1019" s="244" t="s">
        <v>140</v>
      </c>
      <c r="E1019" s="260" t="s">
        <v>1</v>
      </c>
      <c r="F1019" s="261" t="s">
        <v>85</v>
      </c>
      <c r="G1019" s="259"/>
      <c r="H1019" s="262">
        <v>1</v>
      </c>
      <c r="I1019" s="263"/>
      <c r="J1019" s="259"/>
      <c r="K1019" s="259"/>
      <c r="L1019" s="264"/>
      <c r="M1019" s="265"/>
      <c r="N1019" s="266"/>
      <c r="O1019" s="266"/>
      <c r="P1019" s="266"/>
      <c r="Q1019" s="266"/>
      <c r="R1019" s="266"/>
      <c r="S1019" s="266"/>
      <c r="T1019" s="267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8" t="s">
        <v>140</v>
      </c>
      <c r="AU1019" s="268" t="s">
        <v>87</v>
      </c>
      <c r="AV1019" s="14" t="s">
        <v>87</v>
      </c>
      <c r="AW1019" s="14" t="s">
        <v>35</v>
      </c>
      <c r="AX1019" s="14" t="s">
        <v>85</v>
      </c>
      <c r="AY1019" s="268" t="s">
        <v>129</v>
      </c>
    </row>
    <row r="1020" s="12" customFormat="1" ht="22.8" customHeight="1">
      <c r="A1020" s="12"/>
      <c r="B1020" s="215"/>
      <c r="C1020" s="216"/>
      <c r="D1020" s="217" t="s">
        <v>77</v>
      </c>
      <c r="E1020" s="229" t="s">
        <v>1099</v>
      </c>
      <c r="F1020" s="229" t="s">
        <v>1100</v>
      </c>
      <c r="G1020" s="216"/>
      <c r="H1020" s="216"/>
      <c r="I1020" s="219"/>
      <c r="J1020" s="230">
        <f>BK1020</f>
        <v>0</v>
      </c>
      <c r="K1020" s="216"/>
      <c r="L1020" s="221"/>
      <c r="M1020" s="222"/>
      <c r="N1020" s="223"/>
      <c r="O1020" s="223"/>
      <c r="P1020" s="224">
        <f>SUM(P1021:P1026)</f>
        <v>0</v>
      </c>
      <c r="Q1020" s="223"/>
      <c r="R1020" s="224">
        <f>SUM(R1021:R1026)</f>
        <v>0</v>
      </c>
      <c r="S1020" s="223"/>
      <c r="T1020" s="225">
        <f>SUM(T1021:T1026)</f>
        <v>0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226" t="s">
        <v>142</v>
      </c>
      <c r="AT1020" s="227" t="s">
        <v>77</v>
      </c>
      <c r="AU1020" s="227" t="s">
        <v>85</v>
      </c>
      <c r="AY1020" s="226" t="s">
        <v>129</v>
      </c>
      <c r="BK1020" s="228">
        <f>SUM(BK1021:BK1026)</f>
        <v>0</v>
      </c>
    </row>
    <row r="1021" s="2" customFormat="1" ht="16.5" customHeight="1">
      <c r="A1021" s="38"/>
      <c r="B1021" s="39"/>
      <c r="C1021" s="231" t="s">
        <v>1101</v>
      </c>
      <c r="D1021" s="231" t="s">
        <v>131</v>
      </c>
      <c r="E1021" s="232" t="s">
        <v>1102</v>
      </c>
      <c r="F1021" s="233" t="s">
        <v>1100</v>
      </c>
      <c r="G1021" s="234" t="s">
        <v>1088</v>
      </c>
      <c r="H1021" s="235">
        <v>1</v>
      </c>
      <c r="I1021" s="236"/>
      <c r="J1021" s="237">
        <f>ROUND(I1021*H1021,2)</f>
        <v>0</v>
      </c>
      <c r="K1021" s="233" t="s">
        <v>135</v>
      </c>
      <c r="L1021" s="44"/>
      <c r="M1021" s="238" t="s">
        <v>1</v>
      </c>
      <c r="N1021" s="239" t="s">
        <v>43</v>
      </c>
      <c r="O1021" s="91"/>
      <c r="P1021" s="240">
        <f>O1021*H1021</f>
        <v>0</v>
      </c>
      <c r="Q1021" s="240">
        <v>0</v>
      </c>
      <c r="R1021" s="240">
        <f>Q1021*H1021</f>
        <v>0</v>
      </c>
      <c r="S1021" s="240">
        <v>0</v>
      </c>
      <c r="T1021" s="241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42" t="s">
        <v>1089</v>
      </c>
      <c r="AT1021" s="242" t="s">
        <v>131</v>
      </c>
      <c r="AU1021" s="242" t="s">
        <v>87</v>
      </c>
      <c r="AY1021" s="17" t="s">
        <v>129</v>
      </c>
      <c r="BE1021" s="243">
        <f>IF(N1021="základní",J1021,0)</f>
        <v>0</v>
      </c>
      <c r="BF1021" s="243">
        <f>IF(N1021="snížená",J1021,0)</f>
        <v>0</v>
      </c>
      <c r="BG1021" s="243">
        <f>IF(N1021="zákl. přenesená",J1021,0)</f>
        <v>0</v>
      </c>
      <c r="BH1021" s="243">
        <f>IF(N1021="sníž. přenesená",J1021,0)</f>
        <v>0</v>
      </c>
      <c r="BI1021" s="243">
        <f>IF(N1021="nulová",J1021,0)</f>
        <v>0</v>
      </c>
      <c r="BJ1021" s="17" t="s">
        <v>85</v>
      </c>
      <c r="BK1021" s="243">
        <f>ROUND(I1021*H1021,2)</f>
        <v>0</v>
      </c>
      <c r="BL1021" s="17" t="s">
        <v>1089</v>
      </c>
      <c r="BM1021" s="242" t="s">
        <v>1103</v>
      </c>
    </row>
    <row r="1022" s="2" customFormat="1">
      <c r="A1022" s="38"/>
      <c r="B1022" s="39"/>
      <c r="C1022" s="40"/>
      <c r="D1022" s="244" t="s">
        <v>138</v>
      </c>
      <c r="E1022" s="40"/>
      <c r="F1022" s="245" t="s">
        <v>1100</v>
      </c>
      <c r="G1022" s="40"/>
      <c r="H1022" s="40"/>
      <c r="I1022" s="140"/>
      <c r="J1022" s="40"/>
      <c r="K1022" s="40"/>
      <c r="L1022" s="44"/>
      <c r="M1022" s="246"/>
      <c r="N1022" s="247"/>
      <c r="O1022" s="91"/>
      <c r="P1022" s="91"/>
      <c r="Q1022" s="91"/>
      <c r="R1022" s="91"/>
      <c r="S1022" s="91"/>
      <c r="T1022" s="92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T1022" s="17" t="s">
        <v>138</v>
      </c>
      <c r="AU1022" s="17" t="s">
        <v>87</v>
      </c>
    </row>
    <row r="1023" s="14" customFormat="1">
      <c r="A1023" s="14"/>
      <c r="B1023" s="258"/>
      <c r="C1023" s="259"/>
      <c r="D1023" s="244" t="s">
        <v>140</v>
      </c>
      <c r="E1023" s="260" t="s">
        <v>1</v>
      </c>
      <c r="F1023" s="261" t="s">
        <v>85</v>
      </c>
      <c r="G1023" s="259"/>
      <c r="H1023" s="262">
        <v>1</v>
      </c>
      <c r="I1023" s="263"/>
      <c r="J1023" s="259"/>
      <c r="K1023" s="259"/>
      <c r="L1023" s="264"/>
      <c r="M1023" s="265"/>
      <c r="N1023" s="266"/>
      <c r="O1023" s="266"/>
      <c r="P1023" s="266"/>
      <c r="Q1023" s="266"/>
      <c r="R1023" s="266"/>
      <c r="S1023" s="266"/>
      <c r="T1023" s="267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8" t="s">
        <v>140</v>
      </c>
      <c r="AU1023" s="268" t="s">
        <v>87</v>
      </c>
      <c r="AV1023" s="14" t="s">
        <v>87</v>
      </c>
      <c r="AW1023" s="14" t="s">
        <v>35</v>
      </c>
      <c r="AX1023" s="14" t="s">
        <v>85</v>
      </c>
      <c r="AY1023" s="268" t="s">
        <v>129</v>
      </c>
    </row>
    <row r="1024" s="2" customFormat="1" ht="16.5" customHeight="1">
      <c r="A1024" s="38"/>
      <c r="B1024" s="39"/>
      <c r="C1024" s="231" t="s">
        <v>1104</v>
      </c>
      <c r="D1024" s="231" t="s">
        <v>131</v>
      </c>
      <c r="E1024" s="232" t="s">
        <v>1105</v>
      </c>
      <c r="F1024" s="233" t="s">
        <v>1106</v>
      </c>
      <c r="G1024" s="234" t="s">
        <v>1088</v>
      </c>
      <c r="H1024" s="235">
        <v>1</v>
      </c>
      <c r="I1024" s="236"/>
      <c r="J1024" s="237">
        <f>ROUND(I1024*H1024,2)</f>
        <v>0</v>
      </c>
      <c r="K1024" s="233" t="s">
        <v>1</v>
      </c>
      <c r="L1024" s="44"/>
      <c r="M1024" s="238" t="s">
        <v>1</v>
      </c>
      <c r="N1024" s="239" t="s">
        <v>43</v>
      </c>
      <c r="O1024" s="91"/>
      <c r="P1024" s="240">
        <f>O1024*H1024</f>
        <v>0</v>
      </c>
      <c r="Q1024" s="240">
        <v>0</v>
      </c>
      <c r="R1024" s="240">
        <f>Q1024*H1024</f>
        <v>0</v>
      </c>
      <c r="S1024" s="240">
        <v>0</v>
      </c>
      <c r="T1024" s="241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42" t="s">
        <v>1089</v>
      </c>
      <c r="AT1024" s="242" t="s">
        <v>131</v>
      </c>
      <c r="AU1024" s="242" t="s">
        <v>87</v>
      </c>
      <c r="AY1024" s="17" t="s">
        <v>129</v>
      </c>
      <c r="BE1024" s="243">
        <f>IF(N1024="základní",J1024,0)</f>
        <v>0</v>
      </c>
      <c r="BF1024" s="243">
        <f>IF(N1024="snížená",J1024,0)</f>
        <v>0</v>
      </c>
      <c r="BG1024" s="243">
        <f>IF(N1024="zákl. přenesená",J1024,0)</f>
        <v>0</v>
      </c>
      <c r="BH1024" s="243">
        <f>IF(N1024="sníž. přenesená",J1024,0)</f>
        <v>0</v>
      </c>
      <c r="BI1024" s="243">
        <f>IF(N1024="nulová",J1024,0)</f>
        <v>0</v>
      </c>
      <c r="BJ1024" s="17" t="s">
        <v>85</v>
      </c>
      <c r="BK1024" s="243">
        <f>ROUND(I1024*H1024,2)</f>
        <v>0</v>
      </c>
      <c r="BL1024" s="17" t="s">
        <v>1089</v>
      </c>
      <c r="BM1024" s="242" t="s">
        <v>1107</v>
      </c>
    </row>
    <row r="1025" s="2" customFormat="1">
      <c r="A1025" s="38"/>
      <c r="B1025" s="39"/>
      <c r="C1025" s="40"/>
      <c r="D1025" s="244" t="s">
        <v>138</v>
      </c>
      <c r="E1025" s="40"/>
      <c r="F1025" s="245" t="s">
        <v>1108</v>
      </c>
      <c r="G1025" s="40"/>
      <c r="H1025" s="40"/>
      <c r="I1025" s="140"/>
      <c r="J1025" s="40"/>
      <c r="K1025" s="40"/>
      <c r="L1025" s="44"/>
      <c r="M1025" s="246"/>
      <c r="N1025" s="247"/>
      <c r="O1025" s="91"/>
      <c r="P1025" s="91"/>
      <c r="Q1025" s="91"/>
      <c r="R1025" s="91"/>
      <c r="S1025" s="91"/>
      <c r="T1025" s="92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T1025" s="17" t="s">
        <v>138</v>
      </c>
      <c r="AU1025" s="17" t="s">
        <v>87</v>
      </c>
    </row>
    <row r="1026" s="14" customFormat="1">
      <c r="A1026" s="14"/>
      <c r="B1026" s="258"/>
      <c r="C1026" s="259"/>
      <c r="D1026" s="244" t="s">
        <v>140</v>
      </c>
      <c r="E1026" s="260" t="s">
        <v>1</v>
      </c>
      <c r="F1026" s="261" t="s">
        <v>85</v>
      </c>
      <c r="G1026" s="259"/>
      <c r="H1026" s="262">
        <v>1</v>
      </c>
      <c r="I1026" s="263"/>
      <c r="J1026" s="259"/>
      <c r="K1026" s="259"/>
      <c r="L1026" s="264"/>
      <c r="M1026" s="265"/>
      <c r="N1026" s="266"/>
      <c r="O1026" s="266"/>
      <c r="P1026" s="266"/>
      <c r="Q1026" s="266"/>
      <c r="R1026" s="266"/>
      <c r="S1026" s="266"/>
      <c r="T1026" s="267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8" t="s">
        <v>140</v>
      </c>
      <c r="AU1026" s="268" t="s">
        <v>87</v>
      </c>
      <c r="AV1026" s="14" t="s">
        <v>87</v>
      </c>
      <c r="AW1026" s="14" t="s">
        <v>35</v>
      </c>
      <c r="AX1026" s="14" t="s">
        <v>85</v>
      </c>
      <c r="AY1026" s="268" t="s">
        <v>129</v>
      </c>
    </row>
    <row r="1027" s="12" customFormat="1" ht="22.8" customHeight="1">
      <c r="A1027" s="12"/>
      <c r="B1027" s="215"/>
      <c r="C1027" s="216"/>
      <c r="D1027" s="217" t="s">
        <v>77</v>
      </c>
      <c r="E1027" s="229" t="s">
        <v>1109</v>
      </c>
      <c r="F1027" s="229" t="s">
        <v>1110</v>
      </c>
      <c r="G1027" s="216"/>
      <c r="H1027" s="216"/>
      <c r="I1027" s="219"/>
      <c r="J1027" s="230">
        <f>BK1027</f>
        <v>0</v>
      </c>
      <c r="K1027" s="216"/>
      <c r="L1027" s="221"/>
      <c r="M1027" s="222"/>
      <c r="N1027" s="223"/>
      <c r="O1027" s="223"/>
      <c r="P1027" s="224">
        <f>SUM(P1028:P1033)</f>
        <v>0</v>
      </c>
      <c r="Q1027" s="223"/>
      <c r="R1027" s="224">
        <f>SUM(R1028:R1033)</f>
        <v>0</v>
      </c>
      <c r="S1027" s="223"/>
      <c r="T1027" s="225">
        <f>SUM(T1028:T1033)</f>
        <v>0</v>
      </c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R1027" s="226" t="s">
        <v>142</v>
      </c>
      <c r="AT1027" s="227" t="s">
        <v>77</v>
      </c>
      <c r="AU1027" s="227" t="s">
        <v>85</v>
      </c>
      <c r="AY1027" s="226" t="s">
        <v>129</v>
      </c>
      <c r="BK1027" s="228">
        <f>SUM(BK1028:BK1033)</f>
        <v>0</v>
      </c>
    </row>
    <row r="1028" s="2" customFormat="1" ht="16.5" customHeight="1">
      <c r="A1028" s="38"/>
      <c r="B1028" s="39"/>
      <c r="C1028" s="231" t="s">
        <v>1111</v>
      </c>
      <c r="D1028" s="231" t="s">
        <v>131</v>
      </c>
      <c r="E1028" s="232" t="s">
        <v>1112</v>
      </c>
      <c r="F1028" s="233" t="s">
        <v>1113</v>
      </c>
      <c r="G1028" s="234" t="s">
        <v>1088</v>
      </c>
      <c r="H1028" s="235">
        <v>1</v>
      </c>
      <c r="I1028" s="236"/>
      <c r="J1028" s="237">
        <f>ROUND(I1028*H1028,2)</f>
        <v>0</v>
      </c>
      <c r="K1028" s="233" t="s">
        <v>135</v>
      </c>
      <c r="L1028" s="44"/>
      <c r="M1028" s="238" t="s">
        <v>1</v>
      </c>
      <c r="N1028" s="239" t="s">
        <v>43</v>
      </c>
      <c r="O1028" s="91"/>
      <c r="P1028" s="240">
        <f>O1028*H1028</f>
        <v>0</v>
      </c>
      <c r="Q1028" s="240">
        <v>0</v>
      </c>
      <c r="R1028" s="240">
        <f>Q1028*H1028</f>
        <v>0</v>
      </c>
      <c r="S1028" s="240">
        <v>0</v>
      </c>
      <c r="T1028" s="241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42" t="s">
        <v>1089</v>
      </c>
      <c r="AT1028" s="242" t="s">
        <v>131</v>
      </c>
      <c r="AU1028" s="242" t="s">
        <v>87</v>
      </c>
      <c r="AY1028" s="17" t="s">
        <v>129</v>
      </c>
      <c r="BE1028" s="243">
        <f>IF(N1028="základní",J1028,0)</f>
        <v>0</v>
      </c>
      <c r="BF1028" s="243">
        <f>IF(N1028="snížená",J1028,0)</f>
        <v>0</v>
      </c>
      <c r="BG1028" s="243">
        <f>IF(N1028="zákl. přenesená",J1028,0)</f>
        <v>0</v>
      </c>
      <c r="BH1028" s="243">
        <f>IF(N1028="sníž. přenesená",J1028,0)</f>
        <v>0</v>
      </c>
      <c r="BI1028" s="243">
        <f>IF(N1028="nulová",J1028,0)</f>
        <v>0</v>
      </c>
      <c r="BJ1028" s="17" t="s">
        <v>85</v>
      </c>
      <c r="BK1028" s="243">
        <f>ROUND(I1028*H1028,2)</f>
        <v>0</v>
      </c>
      <c r="BL1028" s="17" t="s">
        <v>1089</v>
      </c>
      <c r="BM1028" s="242" t="s">
        <v>1114</v>
      </c>
    </row>
    <row r="1029" s="2" customFormat="1">
      <c r="A1029" s="38"/>
      <c r="B1029" s="39"/>
      <c r="C1029" s="40"/>
      <c r="D1029" s="244" t="s">
        <v>138</v>
      </c>
      <c r="E1029" s="40"/>
      <c r="F1029" s="245" t="s">
        <v>1113</v>
      </c>
      <c r="G1029" s="40"/>
      <c r="H1029" s="40"/>
      <c r="I1029" s="140"/>
      <c r="J1029" s="40"/>
      <c r="K1029" s="40"/>
      <c r="L1029" s="44"/>
      <c r="M1029" s="246"/>
      <c r="N1029" s="247"/>
      <c r="O1029" s="91"/>
      <c r="P1029" s="91"/>
      <c r="Q1029" s="91"/>
      <c r="R1029" s="91"/>
      <c r="S1029" s="91"/>
      <c r="T1029" s="92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T1029" s="17" t="s">
        <v>138</v>
      </c>
      <c r="AU1029" s="17" t="s">
        <v>87</v>
      </c>
    </row>
    <row r="1030" s="14" customFormat="1">
      <c r="A1030" s="14"/>
      <c r="B1030" s="258"/>
      <c r="C1030" s="259"/>
      <c r="D1030" s="244" t="s">
        <v>140</v>
      </c>
      <c r="E1030" s="260" t="s">
        <v>1</v>
      </c>
      <c r="F1030" s="261" t="s">
        <v>85</v>
      </c>
      <c r="G1030" s="259"/>
      <c r="H1030" s="262">
        <v>1</v>
      </c>
      <c r="I1030" s="263"/>
      <c r="J1030" s="259"/>
      <c r="K1030" s="259"/>
      <c r="L1030" s="264"/>
      <c r="M1030" s="265"/>
      <c r="N1030" s="266"/>
      <c r="O1030" s="266"/>
      <c r="P1030" s="266"/>
      <c r="Q1030" s="266"/>
      <c r="R1030" s="266"/>
      <c r="S1030" s="266"/>
      <c r="T1030" s="267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8" t="s">
        <v>140</v>
      </c>
      <c r="AU1030" s="268" t="s">
        <v>87</v>
      </c>
      <c r="AV1030" s="14" t="s">
        <v>87</v>
      </c>
      <c r="AW1030" s="14" t="s">
        <v>35</v>
      </c>
      <c r="AX1030" s="14" t="s">
        <v>85</v>
      </c>
      <c r="AY1030" s="268" t="s">
        <v>129</v>
      </c>
    </row>
    <row r="1031" s="2" customFormat="1" ht="16.5" customHeight="1">
      <c r="A1031" s="38"/>
      <c r="B1031" s="39"/>
      <c r="C1031" s="231" t="s">
        <v>1115</v>
      </c>
      <c r="D1031" s="231" t="s">
        <v>131</v>
      </c>
      <c r="E1031" s="232" t="s">
        <v>1116</v>
      </c>
      <c r="F1031" s="233" t="s">
        <v>1117</v>
      </c>
      <c r="G1031" s="234" t="s">
        <v>1088</v>
      </c>
      <c r="H1031" s="235">
        <v>1</v>
      </c>
      <c r="I1031" s="236"/>
      <c r="J1031" s="237">
        <f>ROUND(I1031*H1031,2)</f>
        <v>0</v>
      </c>
      <c r="K1031" s="233" t="s">
        <v>135</v>
      </c>
      <c r="L1031" s="44"/>
      <c r="M1031" s="238" t="s">
        <v>1</v>
      </c>
      <c r="N1031" s="239" t="s">
        <v>43</v>
      </c>
      <c r="O1031" s="91"/>
      <c r="P1031" s="240">
        <f>O1031*H1031</f>
        <v>0</v>
      </c>
      <c r="Q1031" s="240">
        <v>0</v>
      </c>
      <c r="R1031" s="240">
        <f>Q1031*H1031</f>
        <v>0</v>
      </c>
      <c r="S1031" s="240">
        <v>0</v>
      </c>
      <c r="T1031" s="241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242" t="s">
        <v>1089</v>
      </c>
      <c r="AT1031" s="242" t="s">
        <v>131</v>
      </c>
      <c r="AU1031" s="242" t="s">
        <v>87</v>
      </c>
      <c r="AY1031" s="17" t="s">
        <v>129</v>
      </c>
      <c r="BE1031" s="243">
        <f>IF(N1031="základní",J1031,0)</f>
        <v>0</v>
      </c>
      <c r="BF1031" s="243">
        <f>IF(N1031="snížená",J1031,0)</f>
        <v>0</v>
      </c>
      <c r="BG1031" s="243">
        <f>IF(N1031="zákl. přenesená",J1031,0)</f>
        <v>0</v>
      </c>
      <c r="BH1031" s="243">
        <f>IF(N1031="sníž. přenesená",J1031,0)</f>
        <v>0</v>
      </c>
      <c r="BI1031" s="243">
        <f>IF(N1031="nulová",J1031,0)</f>
        <v>0</v>
      </c>
      <c r="BJ1031" s="17" t="s">
        <v>85</v>
      </c>
      <c r="BK1031" s="243">
        <f>ROUND(I1031*H1031,2)</f>
        <v>0</v>
      </c>
      <c r="BL1031" s="17" t="s">
        <v>1089</v>
      </c>
      <c r="BM1031" s="242" t="s">
        <v>1118</v>
      </c>
    </row>
    <row r="1032" s="2" customFormat="1">
      <c r="A1032" s="38"/>
      <c r="B1032" s="39"/>
      <c r="C1032" s="40"/>
      <c r="D1032" s="244" t="s">
        <v>138</v>
      </c>
      <c r="E1032" s="40"/>
      <c r="F1032" s="245" t="s">
        <v>1117</v>
      </c>
      <c r="G1032" s="40"/>
      <c r="H1032" s="40"/>
      <c r="I1032" s="140"/>
      <c r="J1032" s="40"/>
      <c r="K1032" s="40"/>
      <c r="L1032" s="44"/>
      <c r="M1032" s="246"/>
      <c r="N1032" s="247"/>
      <c r="O1032" s="91"/>
      <c r="P1032" s="91"/>
      <c r="Q1032" s="91"/>
      <c r="R1032" s="91"/>
      <c r="S1032" s="91"/>
      <c r="T1032" s="92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T1032" s="17" t="s">
        <v>138</v>
      </c>
      <c r="AU1032" s="17" t="s">
        <v>87</v>
      </c>
    </row>
    <row r="1033" s="14" customFormat="1">
      <c r="A1033" s="14"/>
      <c r="B1033" s="258"/>
      <c r="C1033" s="259"/>
      <c r="D1033" s="244" t="s">
        <v>140</v>
      </c>
      <c r="E1033" s="260" t="s">
        <v>1</v>
      </c>
      <c r="F1033" s="261" t="s">
        <v>85</v>
      </c>
      <c r="G1033" s="259"/>
      <c r="H1033" s="262">
        <v>1</v>
      </c>
      <c r="I1033" s="263"/>
      <c r="J1033" s="259"/>
      <c r="K1033" s="259"/>
      <c r="L1033" s="264"/>
      <c r="M1033" s="291"/>
      <c r="N1033" s="292"/>
      <c r="O1033" s="292"/>
      <c r="P1033" s="292"/>
      <c r="Q1033" s="292"/>
      <c r="R1033" s="292"/>
      <c r="S1033" s="292"/>
      <c r="T1033" s="29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8" t="s">
        <v>140</v>
      </c>
      <c r="AU1033" s="268" t="s">
        <v>87</v>
      </c>
      <c r="AV1033" s="14" t="s">
        <v>87</v>
      </c>
      <c r="AW1033" s="14" t="s">
        <v>35</v>
      </c>
      <c r="AX1033" s="14" t="s">
        <v>85</v>
      </c>
      <c r="AY1033" s="268" t="s">
        <v>129</v>
      </c>
    </row>
    <row r="1034" s="2" customFormat="1" ht="6.96" customHeight="1">
      <c r="A1034" s="38"/>
      <c r="B1034" s="66"/>
      <c r="C1034" s="67"/>
      <c r="D1034" s="67"/>
      <c r="E1034" s="67"/>
      <c r="F1034" s="67"/>
      <c r="G1034" s="67"/>
      <c r="H1034" s="67"/>
      <c r="I1034" s="179"/>
      <c r="J1034" s="67"/>
      <c r="K1034" s="67"/>
      <c r="L1034" s="44"/>
      <c r="M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</row>
  </sheetData>
  <sheetProtection sheet="1" autoFilter="0" formatColumns="0" formatRows="0" objects="1" scenarios="1" spinCount="100000" saltValue="Iq58RDoYyG1aYZ+or78H/o2yaERI/GIh6UDJ2uZiqdeRrKFDYkG/HroZ4BMBzL9jb+zSZVtdj2651/YG7HfdWg==" hashValue="bgu2xSjSj/I4h0bWC03n1eVwUa+g4zvr+y3yhN9egwIyrHmTzT+ZwtZDap+5D1/JIoXYtLt2NYR2db4Q04CfBQ==" algorithmName="SHA-512" password="CC35"/>
  <autoFilter ref="C133:K1033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2020-08-06T06:40:59Z</dcterms:created>
  <dcterms:modified xsi:type="dcterms:W3CDTF">2020-08-06T06:41:05Z</dcterms:modified>
</cp:coreProperties>
</file>