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5" windowWidth="19155" windowHeight="11835" firstSheet="1" activeTab="4"/>
  </bookViews>
  <sheets>
    <sheet name="Krycí list" sheetId="2" r:id="rId1"/>
    <sheet name="Rekapitulace" sheetId="3" r:id="rId2"/>
    <sheet name="D.1.1stavba aPBŘ" sheetId="4" r:id="rId3"/>
    <sheet name="D.1.4A ZTI" sheetId="5" r:id="rId4"/>
    <sheet name="D.1.4C VZT" sheetId="6" r:id="rId5"/>
    <sheet name="D.1.4.D Vytápění" sheetId="7" r:id="rId6"/>
    <sheet name="D.1.4.GSilnoproud" sheetId="8" r:id="rId7"/>
  </sheets>
  <definedNames>
    <definedName name="_xlnm.Print_Area" localSheetId="5">'D.1.4.D Vytápění'!$B$2:$Q$61</definedName>
    <definedName name="_xlnm.Print_Area" localSheetId="3">'D.1.4A ZTI'!$B$1:$Q$65</definedName>
    <definedName name="_xlnm.Print_Area" localSheetId="4">'D.1.4C VZT'!$B$1:$Q$244</definedName>
    <definedName name="_xlnm.Print_Area" localSheetId="0">'Krycí list'!$B$2:$Q$35</definedName>
    <definedName name="_xlnm.Print_Area" localSheetId="1">'Rekapitulace'!$B$1:$K$40</definedName>
  </definedNames>
  <calcPr calcId="125725"/>
</workbook>
</file>

<file path=xl/sharedStrings.xml><?xml version="1.0" encoding="utf-8"?>
<sst xmlns="http://schemas.openxmlformats.org/spreadsheetml/2006/main" count="1613" uniqueCount="791">
  <si>
    <t>Poptávka - Rekonstrukce Vzduchotechniky 3.ZŠ Podkrušnohorská 1589</t>
  </si>
  <si>
    <t>Vaši nabídku zpracujte v tomto souboru doplněním jednotkové ceny na listech D (žlutá barva výplně)</t>
  </si>
  <si>
    <t>Při vyhodnocování nabídek budou akceptovány pouze původní soubory formátu excel.Pozměněnou</t>
  </si>
  <si>
    <t>nabídku nebude možné vyhodnotit. Před podáním nabídky uchazečem je nutná prohlídka stavby.</t>
  </si>
  <si>
    <t>Bez této prohlídky nebude nabídka přijata a hodnocena.</t>
  </si>
  <si>
    <t>Poptávka</t>
  </si>
  <si>
    <t>Číslo poptávky</t>
  </si>
  <si>
    <t>Název</t>
  </si>
  <si>
    <t>Datum uzávěrky poptávky</t>
  </si>
  <si>
    <t>Datum zahájení realizace</t>
  </si>
  <si>
    <t>Datum ukončení realizace</t>
  </si>
  <si>
    <t>Rekonstrukce Vduchotechniky 3.ZŠ Podkrušnohorská 1589</t>
  </si>
  <si>
    <t xml:space="preserve">Zadání </t>
  </si>
  <si>
    <t>Projektová dokumentace č.15084-4</t>
  </si>
  <si>
    <t>Zadavatel</t>
  </si>
  <si>
    <t>Identifikace</t>
  </si>
  <si>
    <t>DIČ</t>
  </si>
  <si>
    <t>IČ</t>
  </si>
  <si>
    <t>Město Litvínov</t>
  </si>
  <si>
    <t>CZ00266027</t>
  </si>
  <si>
    <t>Adresa</t>
  </si>
  <si>
    <t>Ulice</t>
  </si>
  <si>
    <t>Město</t>
  </si>
  <si>
    <t>PSČ</t>
  </si>
  <si>
    <t>Kontakt</t>
  </si>
  <si>
    <t>Telefon</t>
  </si>
  <si>
    <t>Fax</t>
  </si>
  <si>
    <t>E-Mail</t>
  </si>
  <si>
    <t>www</t>
  </si>
  <si>
    <t>náměstí Míru 11</t>
  </si>
  <si>
    <t>Litvínov</t>
  </si>
  <si>
    <t>436 01</t>
  </si>
  <si>
    <t>podatelna@mulitvinov.cz</t>
  </si>
  <si>
    <t>www.mulitvinov.cz</t>
  </si>
  <si>
    <t>Kontaktní osoby zadavatele</t>
  </si>
  <si>
    <t>Vyplňte identifikace vaší společnosti a doplňte údaje o kontaktních osobách.</t>
  </si>
  <si>
    <t>Zakázka</t>
  </si>
  <si>
    <t>Číslo</t>
  </si>
  <si>
    <t>Měnová jednotka</t>
  </si>
  <si>
    <t>Komentář</t>
  </si>
  <si>
    <t>Verze zakázky</t>
  </si>
  <si>
    <t>Popis</t>
  </si>
  <si>
    <t>CZK</t>
  </si>
  <si>
    <t>Uchazeč</t>
  </si>
  <si>
    <t xml:space="preserve"> </t>
  </si>
  <si>
    <t>Nabídka</t>
  </si>
  <si>
    <t>Komentář uchazeče</t>
  </si>
  <si>
    <t>Rekapitulace Rozpočtů</t>
  </si>
  <si>
    <t>D.1.4.A Zdravotně technická instalace</t>
  </si>
  <si>
    <t>D.1.4.C Vzduchotechnika</t>
  </si>
  <si>
    <t>D.1.4.D Vytápění</t>
  </si>
  <si>
    <t>D.1.1 a D1.3 Architektonicko-stavební řešení a PBŘ</t>
  </si>
  <si>
    <t>D.1.4.G Silnoproudá elektronika včetně ochrany před bleskem</t>
  </si>
  <si>
    <t>Celkem stavba</t>
  </si>
  <si>
    <t>Celkem bez DPH</t>
  </si>
  <si>
    <t>DPH 21%</t>
  </si>
  <si>
    <t>CELKEM VČETNĚ DPH</t>
  </si>
  <si>
    <t>počet</t>
  </si>
  <si>
    <t>1 - Demontáž stávající vzduchotechniky</t>
  </si>
  <si>
    <t>1.01</t>
  </si>
  <si>
    <t>Demontáž stávající přívodní VZT jednotky v místnosti 121 včetně demontáže jejího</t>
  </si>
  <si>
    <t>h</t>
  </si>
  <si>
    <t>nástěnného ovládání taktéž v místnosti 121</t>
  </si>
  <si>
    <t>1.02</t>
  </si>
  <si>
    <t>Demontáž přívodní sestavy (filtr vzduchu, přívodní ventilátor a vodní ohřívač) pro přívod</t>
  </si>
  <si>
    <t>čerstvého vzduchu v místnosti 116 včetně venkovní protidešťové žaluzie</t>
  </si>
  <si>
    <t>1.03</t>
  </si>
  <si>
    <t>Demontáž zbylého čtyřhranného potrubí pro přívod vzduchu v místnostech 116, 118 a 119</t>
  </si>
  <si>
    <t>včetně přívodních vyústek v místnosti 119</t>
  </si>
  <si>
    <t>1.04</t>
  </si>
  <si>
    <t>Demontáž stávajícího odsávacího zákrytu nad varným stolem a demontáž stávajícího</t>
  </si>
  <si>
    <t>odsávacího zákrytu nad konvektomatem</t>
  </si>
  <si>
    <t>1.05</t>
  </si>
  <si>
    <t>Demontáž odvodního čtyřhranného potrubí od odsávacích zákrytů uvnitř objektu</t>
  </si>
  <si>
    <t>v místnotech 114, 116, 118 a 119</t>
  </si>
  <si>
    <t>1.06</t>
  </si>
  <si>
    <t>Demontáž odvodního čtyřhranného potrubí od odsávacích zákrytů vně objektu</t>
  </si>
  <si>
    <t>1.07</t>
  </si>
  <si>
    <t>Demontáž odvodních ventilátorů pro odvod vzduchu z prostoru kuchyně, které jsou</t>
  </si>
  <si>
    <t>instalovány na střeše objektu nebo u hrany střechy objektu</t>
  </si>
  <si>
    <t>1.08</t>
  </si>
  <si>
    <t>Demontáž stávajících nástěnných ventilátorů v místnostech 115, 116 a 117 včetně venkovních</t>
  </si>
  <si>
    <t>žaluziových klapek</t>
  </si>
  <si>
    <t>1.09</t>
  </si>
  <si>
    <t>Pojízdné vnitřní lešení</t>
  </si>
  <si>
    <t>pronájem</t>
  </si>
  <si>
    <t>1.10</t>
  </si>
  <si>
    <t>Venkovní lešení - výška 10 m</t>
  </si>
  <si>
    <t>1.11</t>
  </si>
  <si>
    <t>Jeřábová technika - výška 10 m</t>
  </si>
  <si>
    <t>1.12</t>
  </si>
  <si>
    <t>Nakládání hmot demontovaného VZT na dopravní prostředky</t>
  </si>
  <si>
    <t>t</t>
  </si>
  <si>
    <t>1.13</t>
  </si>
  <si>
    <t>Odvoz hmot demontovaného VZT do sběrny druhotných surovin nebo na skládku</t>
  </si>
  <si>
    <t>1.14</t>
  </si>
  <si>
    <t>Ekologická likvidace hmot demontovaného VZT (poplatky za uložení odpadu na skládce</t>
  </si>
  <si>
    <t xml:space="preserve"> - skládkovné)</t>
  </si>
  <si>
    <t>POZNÁMKA</t>
  </si>
  <si>
    <t>Podmínka investora pro přijetí cenové nabídky - nutná prohlídka stavby před naceněním.</t>
  </si>
  <si>
    <t>2 - Větrání kuchyně a jídelny</t>
  </si>
  <si>
    <t>2.01</t>
  </si>
  <si>
    <t>Vzduchotechnická jednotka s rekuperací tepla (s kapalinovým okruhem)</t>
  </si>
  <si>
    <t>ks</t>
  </si>
  <si>
    <t>včetně příslušenství,  filtrů vzduchu, tlumičů hluku, výměníků tepla a ventilátorů</t>
  </si>
  <si>
    <t>včetně hydromodulu s 1 oběhovým čerpadlem a integrovaným výměníkem (voda / voda)</t>
  </si>
  <si>
    <t>včetně MaR (čidla teplot, rozvaděč, atd.) a nástěnného dálkového ovládání</t>
  </si>
  <si>
    <t>PŘÍVODNÍ ČÁST:</t>
  </si>
  <si>
    <t>externí tlaková ztráta 300 Pa</t>
  </si>
  <si>
    <t>ventilátor s frekvenčním měničem</t>
  </si>
  <si>
    <t>napětí 3 x 400 V, 50 Hz, příkon 4,0 kW a proud 8,6 A</t>
  </si>
  <si>
    <t>třída filtrace F7</t>
  </si>
  <si>
    <t>kapalinový výměník s výkonem 127 kW</t>
  </si>
  <si>
    <t>dodatečný výkon topení do kapalinového výměníku v zimním období 35 kW</t>
  </si>
  <si>
    <t>ODVODNÍ ČÁST:</t>
  </si>
  <si>
    <t>externí tlaková ztráta 500 Pa</t>
  </si>
  <si>
    <t>napětí 3 x 400 V, 50 Hz, příkon 6,1 kW a proud 11,2 A</t>
  </si>
  <si>
    <t>kapalinový výměník s výkonem 92 kW</t>
  </si>
  <si>
    <t>POZN.: Detailní popis vzduchotechnické jednotky viz technická zpráva</t>
  </si>
  <si>
    <t xml:space="preserve">POZN.: Výměníková a čerpadlová část tvoří jeden funkční celek a je jako celek testován </t>
  </si>
  <si>
    <t>a certifikován zkušebnou EUROVENT</t>
  </si>
  <si>
    <t>2.01.b</t>
  </si>
  <si>
    <t>Kabeláž pro MaR</t>
  </si>
  <si>
    <t>bm</t>
  </si>
  <si>
    <t>12ti žilový komunikační kabel</t>
  </si>
  <si>
    <t>2.01.c</t>
  </si>
  <si>
    <t>Plastová chránička komunikačního kabelu pro MaR</t>
  </si>
  <si>
    <t>2.01.d</t>
  </si>
  <si>
    <t>2.02</t>
  </si>
  <si>
    <t>Obdélníková vyústka do čtyřhranného potrubí</t>
  </si>
  <si>
    <t>nastavitelná, dvouřadá pro přívod vzduchu, přední lamely svislé, s regulací typu R1</t>
  </si>
  <si>
    <t>materiál hliník, povrchová úprava přírodní elox</t>
  </si>
  <si>
    <t>jmenovitý rozměr 1020 x 425 mm</t>
  </si>
  <si>
    <t>2.03</t>
  </si>
  <si>
    <t>jmenovitý rozměr 1225 x 425 mm</t>
  </si>
  <si>
    <t>2.04</t>
  </si>
  <si>
    <t>nastavitelná, dvouřadá pro přívod vzduchu, přední lamely vodorovné, s regulací typu R1</t>
  </si>
  <si>
    <t>jmenovitý rozměr 1020 x 140 mm</t>
  </si>
  <si>
    <t>2.05</t>
  </si>
  <si>
    <t>nastavitelná, jednořadá pro odvod vzduchu, lamely vodorovné, s regulací typu R1</t>
  </si>
  <si>
    <t>jmenovitý rozměr 400 x 100 mm</t>
  </si>
  <si>
    <t>2.06</t>
  </si>
  <si>
    <t>Odsávací zákryt nad varným stolem</t>
  </si>
  <si>
    <t>rozměr 3400 x 2400 x 450 mm, materiál nerez provedení (nerezový plech)</t>
  </si>
  <si>
    <t>připojovací odtahová hrdla hranatá 2x 400 x 355 mm, umístěná shora</t>
  </si>
  <si>
    <t>s kazetovými tukovými filtry z vrstveného tahokovu</t>
  </si>
  <si>
    <t>s vestavěným zářivkovým osvětlením s dostatečnou teplotní odolností 65 °C a krytím IP 65</t>
  </si>
  <si>
    <t>s vypínačem osvětlení na čelní straně</t>
  </si>
  <si>
    <t>s obvodovým žlábkem pro záchyt a odvod kondenzátu</t>
  </si>
  <si>
    <t>s nátrubkem pro odvod kondenzátu s kulovým kohoutem a s nástavcem pro nasazení hadice</t>
  </si>
  <si>
    <t>viz výkresová dokumentace</t>
  </si>
  <si>
    <t>2.07</t>
  </si>
  <si>
    <t>Odsávací zákryt nad troubou</t>
  </si>
  <si>
    <t>rozměr 1300 x 850 x 450 mm, materiál nerez provedení (nerezový plech)</t>
  </si>
  <si>
    <t>připojovací odtahové hrdlo hranaté 200 x 200 mm, umístěné ze strany</t>
  </si>
  <si>
    <t>2.08</t>
  </si>
  <si>
    <t>Odsávací zákryt nad konvektomatem</t>
  </si>
  <si>
    <t>rozměr 2200 x 1350 x 450 mm, materiál nerez provedení (nerezový plech)</t>
  </si>
  <si>
    <t>připojovací odtahové hrdlo hranaté 400 x 315 mm, umístěné shora</t>
  </si>
  <si>
    <t>2.09</t>
  </si>
  <si>
    <t>Odsávací zákryt nad myčkou na skleničky</t>
  </si>
  <si>
    <t>rozměr 900 x 750 x 450 mm, materiál nerez provedení (nerezový plech)</t>
  </si>
  <si>
    <t>připojovací odtahové hrdlo hranaté 200 x 150 mm, umístěné shora</t>
  </si>
  <si>
    <t>s kazetovým tukovým filtrem z vrstveného tahokovu</t>
  </si>
  <si>
    <t>2.10</t>
  </si>
  <si>
    <t>Odsávací zákryt nad myčkou na nádobí</t>
  </si>
  <si>
    <t>rozměr 1400 x 1150 x 450 mm, materiál nerez provedení (nerezový plech)</t>
  </si>
  <si>
    <t>připojovací odtahové hrdlo hranaté 315 x 200 mm, umístěné shora</t>
  </si>
  <si>
    <t>2.11</t>
  </si>
  <si>
    <t>Regulační klapka čtyřhranná těsná</t>
  </si>
  <si>
    <t>s ovládáním ručním, materiál pozinkovaný plech</t>
  </si>
  <si>
    <t>jmenovitý rozměr 400 x 355 mm</t>
  </si>
  <si>
    <t>2.12</t>
  </si>
  <si>
    <t>jmenovitý rozměr 200 x 200 mm</t>
  </si>
  <si>
    <t>2.13</t>
  </si>
  <si>
    <t>jmenovitý rozměr 400 x 315 mm</t>
  </si>
  <si>
    <t>2.14</t>
  </si>
  <si>
    <t>jmenovitý rozměr 200 x 150 mm</t>
  </si>
  <si>
    <t>2.15</t>
  </si>
  <si>
    <t>jmenovitý rozměr 315 x 200 mm</t>
  </si>
  <si>
    <t>2.16</t>
  </si>
  <si>
    <t>jmenovitý rozměr 500 x 400 mm</t>
  </si>
  <si>
    <t>2.17</t>
  </si>
  <si>
    <t>Požární klapka čtyřhranná</t>
  </si>
  <si>
    <t>s mechanickým ovládáním ručním s tepelnou tavnou pojistkou</t>
  </si>
  <si>
    <t>min. požární odolnost EI 30</t>
  </si>
  <si>
    <t>jmenovitý rozměr 710 x 710 mm</t>
  </si>
  <si>
    <t>2.18</t>
  </si>
  <si>
    <t>Protidešťová žaluzie</t>
  </si>
  <si>
    <t>materiál pozinkovaný plech, žaluzie opatřena sítem proti ptactvu</t>
  </si>
  <si>
    <t>jmenovitý rozměr 1700 x 650 mm</t>
  </si>
  <si>
    <t>2.19</t>
  </si>
  <si>
    <t>Přívodní potrubí čtyřhranné včetně tvarovek</t>
  </si>
  <si>
    <t>materiál oboustranně pozinkovaný plech, sk. I, včetně osazení přírubovými lištami</t>
  </si>
  <si>
    <t>2.20</t>
  </si>
  <si>
    <t>Odvodní potrubí čtyřhranné včetně tvarovek</t>
  </si>
  <si>
    <t>2.21</t>
  </si>
  <si>
    <t>Síto proti ptactvu</t>
  </si>
  <si>
    <t>svařovaná síť - oka 10 x 10 mm</t>
  </si>
  <si>
    <t>2.22</t>
  </si>
  <si>
    <t>Tepelná izolace</t>
  </si>
  <si>
    <t>zdravotně nezávadná, třída reakce na oheň A1 nebo A2, s jednostranným polepem z Al fólie</t>
  </si>
  <si>
    <t>tloušťka 20 mm</t>
  </si>
  <si>
    <t>2.23</t>
  </si>
  <si>
    <t>tloušťka 40 mm</t>
  </si>
  <si>
    <t>2.24</t>
  </si>
  <si>
    <t>Protipožární izolace</t>
  </si>
  <si>
    <t>ochrana pravoúhlého vzduchotechnického potrubí proti požáru z vnějšku</t>
  </si>
  <si>
    <t>třída reakce na oheň A1 nebo A2, s jednostranným polepem z Al fólie</t>
  </si>
  <si>
    <t>tloušťka 60 mm</t>
  </si>
  <si>
    <t>2.25</t>
  </si>
  <si>
    <t>Oplechování protipožární izolace ve venkovním prostředí</t>
  </si>
  <si>
    <t xml:space="preserve">materiál pozinkovaný plech  </t>
  </si>
  <si>
    <t>3.01</t>
  </si>
  <si>
    <t>Odtahový nástěnný ventilátor</t>
  </si>
  <si>
    <t>pro odvětrání přímo přes stěnu do kruhového potrubí průměr 250 mm</t>
  </si>
  <si>
    <t>výkon 30 W</t>
  </si>
  <si>
    <t>proud 0,22 A</t>
  </si>
  <si>
    <t>napětí 230 V, 50 Hz</t>
  </si>
  <si>
    <t>3.02</t>
  </si>
  <si>
    <t>Žaluziová klapka samotížná</t>
  </si>
  <si>
    <t>pro průměr 315 mm, materiál plast</t>
  </si>
  <si>
    <t>4 - Větrání strojovny vzduchotechniky</t>
  </si>
  <si>
    <t>4.01</t>
  </si>
  <si>
    <t>pro odvětrání přímo přes stěnu do kruhového potrubí průměr 200 mm</t>
  </si>
  <si>
    <t>externí dopravní tlak 20 Pa</t>
  </si>
  <si>
    <t>výkon 35 W</t>
  </si>
  <si>
    <t>proud 0,34 A</t>
  </si>
  <si>
    <t>4.02</t>
  </si>
  <si>
    <t>Potrubí kruhové</t>
  </si>
  <si>
    <t>4.03</t>
  </si>
  <si>
    <t>pro průměr 250 mm, materiál plast</t>
  </si>
  <si>
    <t>5 - Pomocný materiál</t>
  </si>
  <si>
    <t>5.01</t>
  </si>
  <si>
    <t>Montážní, spojovací, závěsový a těsnící materiál</t>
  </si>
  <si>
    <t>kg</t>
  </si>
  <si>
    <t>5.02</t>
  </si>
  <si>
    <t>5.03</t>
  </si>
  <si>
    <t>5.04</t>
  </si>
  <si>
    <t>5.05</t>
  </si>
  <si>
    <t>Jeřábová technika</t>
  </si>
  <si>
    <t>5.06</t>
  </si>
  <si>
    <t>Zaregulování VZT</t>
  </si>
  <si>
    <t>5.07</t>
  </si>
  <si>
    <t>Uvedení do provozu a komplexní vyzkoušení</t>
  </si>
  <si>
    <t>5.08</t>
  </si>
  <si>
    <t>5.09</t>
  </si>
  <si>
    <t>Doprava materiálu na pracoviště</t>
  </si>
  <si>
    <t>5.10</t>
  </si>
  <si>
    <t>Doprava pracovníků na pracoviště</t>
  </si>
  <si>
    <t>množství přívodního vzduchu 10 800 m3/h</t>
  </si>
  <si>
    <t>množství odvodního vzduchu 12 000 m3/h</t>
  </si>
  <si>
    <t>množství odsávaného vzduchu 6 500 m3/h</t>
  </si>
  <si>
    <t>množství odsávaného vzduchu 900 m3/h</t>
  </si>
  <si>
    <t>množství odsávaného vzduchu 2 400 m3/h</t>
  </si>
  <si>
    <t>množství odsávaného vzduchu 600 m3/h</t>
  </si>
  <si>
    <t>množství odsávaného vzduchu 1 300 m3/h</t>
  </si>
  <si>
    <t>m2</t>
  </si>
  <si>
    <t>množství odsávaného vzduchu 360 m3/h</t>
  </si>
  <si>
    <t>trouba spirálně vinutá, materiál pozinkovaný plech - Ø200 mm</t>
  </si>
  <si>
    <t>Pozice</t>
  </si>
  <si>
    <t>Název (popis)</t>
  </si>
  <si>
    <t>jednotky</t>
  </si>
  <si>
    <t>montáž j.</t>
  </si>
  <si>
    <t>celkem</t>
  </si>
  <si>
    <t>dodávka</t>
  </si>
  <si>
    <t>za jednotku</t>
  </si>
  <si>
    <t>montáž</t>
  </si>
  <si>
    <t>položka celkem</t>
  </si>
  <si>
    <t>Rekonstrukce Vzduchotechniky 3.ZŠ Podkrušnohorská 1589</t>
  </si>
  <si>
    <t>Montáž nezahrnutá v dodávce</t>
  </si>
  <si>
    <t>dny</t>
  </si>
  <si>
    <t>l</t>
  </si>
  <si>
    <t>Demontáž (odříznutí) stávajících přípojovacích ocelových potrubí přívodní</t>
  </si>
  <si>
    <t>a vratné otopné vody DN 15 po demontované přívodní VZT jednotce</t>
  </si>
  <si>
    <t>Zaslepení ocelového potrubí po demontáži připojovacího potrubí DN 15</t>
  </si>
  <si>
    <t>Demontáž stávajícího potrubí přívodní a vratné otopné vody pro vodní</t>
  </si>
  <si>
    <t>ohřívač vzduchu VZT v místnostech 112, 113, 114, 118 a 116 včetně</t>
  </si>
  <si>
    <t>tepelné izolace a včetně směšovacího uzlu pro vodní ohřívač VZT</t>
  </si>
  <si>
    <t>Nakládání hmot demontovaného VYT na dopravní prostředky</t>
  </si>
  <si>
    <t>Odvoz hmot demontovaného VYT do sběrny druhotných surovin</t>
  </si>
  <si>
    <t>nebo na skládku</t>
  </si>
  <si>
    <t>Ekologická likvidace hmot demontovaného VYT (poplatky za uložení</t>
  </si>
  <si>
    <t>odpadu na skládce - skládkovné)</t>
  </si>
  <si>
    <t>Elektrické odpojení stávajícího oběhového čerpadla pro okruh vytápění</t>
  </si>
  <si>
    <t>VZT ze stávajícího rozvaděče MaR</t>
  </si>
  <si>
    <t>Elektrické zapojení stávajícího oběhového čerpadla pro okruh vytápění</t>
  </si>
  <si>
    <t>VZT do nového rozvaděče MaR VZT jednotky</t>
  </si>
  <si>
    <t>Komunikační kabel pro propojení oběhového čerpadla a nového</t>
  </si>
  <si>
    <t>rozvaděče MaR VZT jednotky</t>
  </si>
  <si>
    <t>Plastová chránička komunikačního kabelu</t>
  </si>
  <si>
    <t>Elektroinstalace MaR - propojení OČ s MaR VZT jednotky</t>
  </si>
  <si>
    <t>Hydromodul s 1 oběhovým čerpadlem a integrovaným výměníkem</t>
  </si>
  <si>
    <t>dodávka VZT</t>
  </si>
  <si>
    <t>(voda / voda)</t>
  </si>
  <si>
    <t>Tepelná izolace, třída reakce na oheň A1 nebo A2, s jednostranným</t>
  </si>
  <si>
    <t>polepem z Al fólie, tloušťka stěny 30 mm</t>
  </si>
  <si>
    <t>1.15</t>
  </si>
  <si>
    <t>1.16</t>
  </si>
  <si>
    <t>1.17</t>
  </si>
  <si>
    <t>1.18</t>
  </si>
  <si>
    <t>1.19</t>
  </si>
  <si>
    <t>1.20</t>
  </si>
  <si>
    <t>1.21</t>
  </si>
  <si>
    <t>Dvoucestný ventil s elektromotorem</t>
  </si>
  <si>
    <t>1.22</t>
  </si>
  <si>
    <t>Automatický odvzdušňovací ventil</t>
  </si>
  <si>
    <t>1.23</t>
  </si>
  <si>
    <t>Odvzdušňovací ventil pro mikrobubliny</t>
  </si>
  <si>
    <t>1.24</t>
  </si>
  <si>
    <t>1.25</t>
  </si>
  <si>
    <t>Samostatná nádoba pro svedení odkapu od ventilů (odvzdušňovacího,</t>
  </si>
  <si>
    <t>havarijního a vypouštěcího) pro etylenglykol 25%</t>
  </si>
  <si>
    <t>1.26</t>
  </si>
  <si>
    <t>1.27</t>
  </si>
  <si>
    <t>1.28</t>
  </si>
  <si>
    <t>1.29</t>
  </si>
  <si>
    <t>1.30</t>
  </si>
  <si>
    <t>Uzavření nebo otevření potrubí vytápění při opravách včetně vypuštění</t>
  </si>
  <si>
    <t>a napuštění</t>
  </si>
  <si>
    <t>1.31</t>
  </si>
  <si>
    <t>Montážní přípomoce</t>
  </si>
  <si>
    <t>1.32</t>
  </si>
  <si>
    <t>1.33</t>
  </si>
  <si>
    <t>Zkouška těsnosti potrubí vytápění do DN 40</t>
  </si>
  <si>
    <t>Proplach potrubí vytápění do DN 40</t>
  </si>
  <si>
    <t>1 - Vytápění pro VZT</t>
  </si>
  <si>
    <t>Montáž nezahrnutá v dodávkách</t>
  </si>
  <si>
    <t>Měděné potrubí (přívodní + vratné) 35x1,5</t>
  </si>
  <si>
    <t>Svěrné šroubení do DN 32</t>
  </si>
  <si>
    <t>Kulový kohout do DN32</t>
  </si>
  <si>
    <t>Vypouštěcí (napouštěcí) kohout do DN 32</t>
  </si>
  <si>
    <t>Vodní filtr do DN 32</t>
  </si>
  <si>
    <t>T - kus DN 35</t>
  </si>
  <si>
    <t>Koleno (oblouk) DN35</t>
  </si>
  <si>
    <t>Náplň kapalinového okruhu - nemrznoucí směs Etylenglykol25%</t>
  </si>
  <si>
    <t>D.1.4.A ZTI</t>
  </si>
  <si>
    <t>Rozvod studené vody</t>
  </si>
  <si>
    <t>Trubka z polypropylenu celoplastová PPR - SDR 7,4, PN 16 DN20</t>
  </si>
  <si>
    <t>m</t>
  </si>
  <si>
    <t>Koleno 90° plastové DN20</t>
  </si>
  <si>
    <t>T - kus redukovaný plastový 25/20</t>
  </si>
  <si>
    <t>Přechodka plastová s vnějším kovovým závitem DN20</t>
  </si>
  <si>
    <t>Rozvod teplé vody</t>
  </si>
  <si>
    <t>Trubka z polypropylenu celoplastová PPR - SDR 6, PN 20 DN20</t>
  </si>
  <si>
    <t>Armatury</t>
  </si>
  <si>
    <t>Nástavec kovový pro nasazení hadice</t>
  </si>
  <si>
    <t>Izolace</t>
  </si>
  <si>
    <t xml:space="preserve">Tepelná izolace, třída reakce na oheň A1 nebo A2, </t>
  </si>
  <si>
    <t>s jednostranným polepem z Al fólie, tloušťka stěny 20 mm DN20</t>
  </si>
  <si>
    <t>Splašková kanalizace</t>
  </si>
  <si>
    <t>Trubka z polypropylenu PP DN40</t>
  </si>
  <si>
    <t>Koleno 87° PP DN40</t>
  </si>
  <si>
    <t>Odbočka 87° PP DN40</t>
  </si>
  <si>
    <t>Příslušenství</t>
  </si>
  <si>
    <t xml:space="preserve">Zápachová uzávěrka pro větrací a klimatizační zařízení - </t>
  </si>
  <si>
    <t>vodní pro odvod kondenzátu s přídavnou mechanickou zápach. uzávěrkou</t>
  </si>
  <si>
    <t>Kovový nátrubek pro místo odvodu kondenzátu ze vzduchotechnického potrubí</t>
  </si>
  <si>
    <t xml:space="preserve">Uzavření nebo otevření vodovodního potrubí </t>
  </si>
  <si>
    <t>při opravách včetně vypuštění a napuštění</t>
  </si>
  <si>
    <t>Proplach potrubí  do DN 40</t>
  </si>
  <si>
    <t>Zkouška těsnosti potrubí  do DN 40</t>
  </si>
  <si>
    <t>C21M - Elektromontáže</t>
  </si>
  <si>
    <t>poř.č.</t>
  </si>
  <si>
    <t>číslo pol.</t>
  </si>
  <si>
    <t>popis položky</t>
  </si>
  <si>
    <t>jedn.cena</t>
  </si>
  <si>
    <t>množství</t>
  </si>
  <si>
    <t>jedn.</t>
  </si>
  <si>
    <t>celkem [Kč]</t>
  </si>
  <si>
    <t>210010013</t>
  </si>
  <si>
    <t>trubka tuhá el.inst.z PVC typ 1529 R=29mm (VU+PO)</t>
  </si>
  <si>
    <t>210010021</t>
  </si>
  <si>
    <t>trubka tuhá el.inst.z PVC typ 1516 R=16mm (PU)</t>
  </si>
  <si>
    <t>210100001</t>
  </si>
  <si>
    <t>ukonč.vod.v rozv.vč.zap.a konc.do 2.5mm2</t>
  </si>
  <si>
    <t>210100002</t>
  </si>
  <si>
    <t>ukonč.vod.v rozv.vč.zap.a konc.do 6mm2</t>
  </si>
  <si>
    <t>210800546</t>
  </si>
  <si>
    <t>CY 4 mm2 zelenožlutý (PU)</t>
  </si>
  <si>
    <t>210810045</t>
  </si>
  <si>
    <t>CYKY-CYKYm 3Cx1.5 mm2 750V (PU)</t>
  </si>
  <si>
    <t>210810055</t>
  </si>
  <si>
    <t>CYKY-CYKYm 5Cx1.5 mm2 750V (PU)</t>
  </si>
  <si>
    <t>210810057</t>
  </si>
  <si>
    <t>CYKY-CYKYm 5Cx4 mm2 750V (PU)</t>
  </si>
  <si>
    <t>210860203</t>
  </si>
  <si>
    <t>JYTY 7x1mm  s Al laminovanou folií (VU)</t>
  </si>
  <si>
    <t>216201001</t>
  </si>
  <si>
    <t>svít.zářivivkové přisazené 11W IP 20-45</t>
  </si>
  <si>
    <t>216201032</t>
  </si>
  <si>
    <t>svít.zářivivkové zapuštěné 2x58W IP 45 a více</t>
  </si>
  <si>
    <t>216201064</t>
  </si>
  <si>
    <t>svít.zářivivkové zapuštěné 4x58W IP 45 a více - zapojení osvětlení odsavačů par</t>
  </si>
  <si>
    <t>Celkem za ceník:</t>
  </si>
  <si>
    <t>Výchozí revize elektro</t>
  </si>
  <si>
    <t/>
  </si>
  <si>
    <t>Měření intenzity osvětlení</t>
  </si>
  <si>
    <t>Zakreslení dokumentace skutečného provedení</t>
  </si>
  <si>
    <t>320410002</t>
  </si>
  <si>
    <t>Celk.prohl.el.zař.a vyhot.zpr.do 250.tis.mont.pr.</t>
  </si>
  <si>
    <t>objem</t>
  </si>
  <si>
    <t>320410005</t>
  </si>
  <si>
    <t>Kontrola rozvaděče nn 1 pole do hmotnosti 200 kg</t>
  </si>
  <si>
    <t>320410016</t>
  </si>
  <si>
    <t>Měření odporu nulových smyček 1-fáz.vedení 220V</t>
  </si>
  <si>
    <t>okruh</t>
  </si>
  <si>
    <t>320410017</t>
  </si>
  <si>
    <t>Měření odporu nulových smyček 3-fáz.vedení 3x380V</t>
  </si>
  <si>
    <t>Materiály</t>
  </si>
  <si>
    <t>00217</t>
  </si>
  <si>
    <t>trubka tuhá instal. z PVC 1516 R=16mm</t>
  </si>
  <si>
    <t>00219</t>
  </si>
  <si>
    <t>trubka tuhá instal. z PVC 1529 R=29mm</t>
  </si>
  <si>
    <t>02962</t>
  </si>
  <si>
    <t>CYKY 5Cx4mm2</t>
  </si>
  <si>
    <t>10.048.243</t>
  </si>
  <si>
    <t>CYKY   5J  1,5 (5Cx  1,5)</t>
  </si>
  <si>
    <t>M</t>
  </si>
  <si>
    <t>10.051.448</t>
  </si>
  <si>
    <t>CYKY   3J  1,5  (3Cx  1,5)</t>
  </si>
  <si>
    <t>33736</t>
  </si>
  <si>
    <t>CY  4mm2 zelenožlutý</t>
  </si>
  <si>
    <t>42246</t>
  </si>
  <si>
    <t>JYSTY 4x2x0,8</t>
  </si>
  <si>
    <t>Celkem za materiály:</t>
  </si>
  <si>
    <t>Cena za materiály celkem: 4421,29 Kč</t>
  </si>
  <si>
    <t>Dodávky zařízení (specifikace)</t>
  </si>
  <si>
    <t>A</t>
  </si>
  <si>
    <t>Svítidlo 21-083/258/CY, včetně závesu a světelných zdrojů</t>
  </si>
  <si>
    <t>B</t>
  </si>
  <si>
    <t>Svítidlo 21-083/258/CY, včetně světelných zdrojů</t>
  </si>
  <si>
    <t>N</t>
  </si>
  <si>
    <t>Svítidlo nouzové Step 8W, autotest, včetně piktogramu</t>
  </si>
  <si>
    <t>RS12</t>
  </si>
  <si>
    <t>Rozvaděč RS12, dle výkresové dokumentace</t>
  </si>
  <si>
    <t>Celkem za dodávky:</t>
  </si>
  <si>
    <t>Práce v HZS</t>
  </si>
  <si>
    <t>HZS1</t>
  </si>
  <si>
    <t>Demontáž stávající elektroinstalace a přesun svítidel k uložení po budově</t>
  </si>
  <si>
    <t>hod.</t>
  </si>
  <si>
    <t>HZS2</t>
  </si>
  <si>
    <t>Přeložení rozvaděče RS12, včetně přepojení stávajících vývodů.</t>
  </si>
  <si>
    <t>HZS3</t>
  </si>
  <si>
    <t>Kontrola a identifikace stávajících obvodů</t>
  </si>
  <si>
    <t>HZS4</t>
  </si>
  <si>
    <t>Odpojení a zaslepení vývodů po stávající klimatizaci z prostoru jídelny</t>
  </si>
  <si>
    <t>HZS5</t>
  </si>
  <si>
    <t>Demontáž a ukončení přívodního kabelu pro rozvaděč regulace stávající VZT</t>
  </si>
  <si>
    <t>Celkem za práci v HZS:</t>
  </si>
  <si>
    <t>Celkem</t>
  </si>
  <si>
    <t>Rekapitulace stavby</t>
  </si>
  <si>
    <t>Kulový kohout plastový DN20</t>
  </si>
  <si>
    <t>PČ</t>
  </si>
  <si>
    <t>Typ</t>
  </si>
  <si>
    <t>Kód</t>
  </si>
  <si>
    <t>MJ</t>
  </si>
  <si>
    <t>Množství</t>
  </si>
  <si>
    <t>J.cena [CZK]</t>
  </si>
  <si>
    <t>Cena celkem [CZK]</t>
  </si>
  <si>
    <t>Náklady z rozpočtu</t>
  </si>
  <si>
    <t>HSV - Práce a dodávky HSV</t>
  </si>
  <si>
    <t xml:space="preserve">    3 - Svislé a kompletní konstrukce</t>
  </si>
  <si>
    <t>1</t>
  </si>
  <si>
    <t>K</t>
  </si>
  <si>
    <t>310278842</t>
  </si>
  <si>
    <t>Zazdívka otvorů pl do 1 m2 ve zdivu nadzákladovém z nepálených tvárnic tl do 300 mm</t>
  </si>
  <si>
    <t>m3</t>
  </si>
  <si>
    <t>1,25</t>
  </si>
  <si>
    <t>Součet</t>
  </si>
  <si>
    <t>2</t>
  </si>
  <si>
    <t>310279842</t>
  </si>
  <si>
    <t>Zazdívka otvorů pl do 4 m2 ve zdivu nadzákladovém z nepálených tvárnic tl do 300 mm</t>
  </si>
  <si>
    <t>2*2,30*1,85*0,50</t>
  </si>
  <si>
    <t>1,55*1,8*0,35</t>
  </si>
  <si>
    <t>3</t>
  </si>
  <si>
    <t>317234410</t>
  </si>
  <si>
    <t>Vyzdívka mezi nosníky z cihel pálených na MC</t>
  </si>
  <si>
    <t>0,15</t>
  </si>
  <si>
    <t>4</t>
  </si>
  <si>
    <t>317944323</t>
  </si>
  <si>
    <t>Válcované nosníky č.14 až 22 dodatečně osazované do připravených otvorů</t>
  </si>
  <si>
    <t>5*22*0,001</t>
  </si>
  <si>
    <t>5</t>
  </si>
  <si>
    <t>319201321</t>
  </si>
  <si>
    <t>Vyrovnání nerovného povrchu zdiva tl do 30 mm maltou</t>
  </si>
  <si>
    <t>6</t>
  </si>
  <si>
    <t>340238235</t>
  </si>
  <si>
    <t>Zazdívka otvorů pl do 1 m2 v příčkách nebo stěnách z příčkovek Ytong tl 150 mm</t>
  </si>
  <si>
    <t>3,50</t>
  </si>
  <si>
    <t xml:space="preserve">    4 - Vodorovné konstrukce</t>
  </si>
  <si>
    <t>7</t>
  </si>
  <si>
    <t>413232221</t>
  </si>
  <si>
    <t>Zazdívka zhlaví válcovaných nosníků v do 300 mm</t>
  </si>
  <si>
    <t>kus</t>
  </si>
  <si>
    <t xml:space="preserve">    6 - Úpravy povrchů, podlahy a osazování výplní</t>
  </si>
  <si>
    <t>8</t>
  </si>
  <si>
    <t>612142001</t>
  </si>
  <si>
    <t>Potažení vnitřních stěn sklovláknitým pletivem vtlačeným do tenkovrstvé hmoty</t>
  </si>
  <si>
    <t>24</t>
  </si>
  <si>
    <t>9</t>
  </si>
  <si>
    <t>612325223</t>
  </si>
  <si>
    <t>Vápenocementová štuková omítka malých ploch do 1,0 m2 na stěnách</t>
  </si>
  <si>
    <t>10</t>
  </si>
  <si>
    <t>612325422</t>
  </si>
  <si>
    <t>Oprava vnitřní vápenocementové štukové omítky stěn v rozsahu plochy do 30%</t>
  </si>
  <si>
    <t>12</t>
  </si>
  <si>
    <t>11</t>
  </si>
  <si>
    <t>612341121</t>
  </si>
  <si>
    <t>Sádrová nebo vápenosádrová omítka hladká jednovrstvá vnitřních stěn nanášená ručně</t>
  </si>
  <si>
    <t>16</t>
  </si>
  <si>
    <t>612341191</t>
  </si>
  <si>
    <t>Příplatek k sádrové omítce vnitřních stěn za každých dalších 5 mm tloušťky ručně</t>
  </si>
  <si>
    <t>13</t>
  </si>
  <si>
    <t>615142012</t>
  </si>
  <si>
    <t>Potažení vnitřních nosníků rabicovým pletivem</t>
  </si>
  <si>
    <t>5*0,9</t>
  </si>
  <si>
    <t>14</t>
  </si>
  <si>
    <t>619991011</t>
  </si>
  <si>
    <t>Obalení konstrukcí a prvků fólií přilepenou lepící páskou</t>
  </si>
  <si>
    <t>18</t>
  </si>
  <si>
    <t>15</t>
  </si>
  <si>
    <t>619995001</t>
  </si>
  <si>
    <t>Začištění omítek kolem oken, dveří, podlah nebo obkladů</t>
  </si>
  <si>
    <t>35</t>
  </si>
  <si>
    <t>621325203</t>
  </si>
  <si>
    <t>Oprava vnější vápenné nebo vápenocementové štukové omítky složitosti 1 podhledů v rozsahu do 50%</t>
  </si>
  <si>
    <t>17</t>
  </si>
  <si>
    <t>622322141</t>
  </si>
  <si>
    <t>Vápenocementová lehčená omítka štuková dvouvrstvá vnějších stěn nanášená ručně</t>
  </si>
  <si>
    <t>622511021</t>
  </si>
  <si>
    <t>Tenkovrstvá akrylátová zrnitá omítka tl. 2,0 mm včetně penetrace vnějších stěn</t>
  </si>
  <si>
    <t>19</t>
  </si>
  <si>
    <t>NC 0000.15</t>
  </si>
  <si>
    <t>montáž a dodávka nového fasádního nátěru v barvě modré a oranžové včetně přesahu do stávající fasády</t>
  </si>
  <si>
    <t>20</t>
  </si>
  <si>
    <t>622525203</t>
  </si>
  <si>
    <t>Oprava tenkovrstvé omítky stěn v rozsahu do 50%</t>
  </si>
  <si>
    <t>21</t>
  </si>
  <si>
    <t>629135102</t>
  </si>
  <si>
    <t>Vyrovnávací vrstva pod klempířské prvky z MC š do 300 mm</t>
  </si>
  <si>
    <t>22</t>
  </si>
  <si>
    <t>629991011</t>
  </si>
  <si>
    <t>Zakrytí výplní otvorů a svislých ploch fólií přilepenou lepící páskou</t>
  </si>
  <si>
    <t>23</t>
  </si>
  <si>
    <t>629995101</t>
  </si>
  <si>
    <t>Očištění vnějších ploch tlakovou vodou</t>
  </si>
  <si>
    <t>642942111</t>
  </si>
  <si>
    <t>Osazování zárubní nebo rámů dveřních kovových do 2,5 m2 na MC</t>
  </si>
  <si>
    <t>25</t>
  </si>
  <si>
    <t>553311190</t>
  </si>
  <si>
    <t>zárubeň ocelová pro běžné zdění H 110 900 L/P</t>
  </si>
  <si>
    <t>26</t>
  </si>
  <si>
    <t>642942221</t>
  </si>
  <si>
    <t>Osazování zárubní nebo rámů dveřních kovových do 4 m2 na MC</t>
  </si>
  <si>
    <t>27</t>
  </si>
  <si>
    <t>NC 0000.4</t>
  </si>
  <si>
    <t>dodávka zárubně ocelové dvoukřídlé dle PD</t>
  </si>
  <si>
    <t xml:space="preserve">    9 - Ostatní konstrukce a práce, bourání</t>
  </si>
  <si>
    <t>28</t>
  </si>
  <si>
    <t>949101111</t>
  </si>
  <si>
    <t>Lešení pomocné pro objekty pozemních staveb s lešeňovou podlahou v do 1,9 m zatížení do 150 kg/m2</t>
  </si>
  <si>
    <t>60</t>
  </si>
  <si>
    <t>29</t>
  </si>
  <si>
    <t>952901111</t>
  </si>
  <si>
    <t>Vyčištění budov bytové a občanské výstavby při výšce podlaží do 4 m</t>
  </si>
  <si>
    <t>130</t>
  </si>
  <si>
    <t>30</t>
  </si>
  <si>
    <t>953941211</t>
  </si>
  <si>
    <t>Osazování kovových konzol nebo kotev bez jejich dodání</t>
  </si>
  <si>
    <t>31</t>
  </si>
  <si>
    <t>423928700</t>
  </si>
  <si>
    <t>konzole 100/100-27  otvor D11</t>
  </si>
  <si>
    <t>32</t>
  </si>
  <si>
    <t>NC 0000.13</t>
  </si>
  <si>
    <t>montáž a dodávka hasicího přístroje dle PD</t>
  </si>
  <si>
    <t>33</t>
  </si>
  <si>
    <t>961044111</t>
  </si>
  <si>
    <t>Bourání základů z betonu prostého</t>
  </si>
  <si>
    <t>0,30</t>
  </si>
  <si>
    <t>betonový základ demontované VZT na střeše</t>
  </si>
  <si>
    <t>34</t>
  </si>
  <si>
    <t>967031132</t>
  </si>
  <si>
    <t>Přisekání rovných ostění v cihelném zdivu na MV nebo MVC</t>
  </si>
  <si>
    <t>968062357</t>
  </si>
  <si>
    <t>Vybourání dřevěných rámů oken dvojitých včetně křídel pl přes 4 m2</t>
  </si>
  <si>
    <t>4,20*1,75*3</t>
  </si>
  <si>
    <t>36</t>
  </si>
  <si>
    <t>971033441</t>
  </si>
  <si>
    <t>Vybourání otvorů ve zdivu cihelném pl do 0,25 m2 na MVC nebo MV tl do 300 mm</t>
  </si>
  <si>
    <t>37</t>
  </si>
  <si>
    <t>NC 0000.1</t>
  </si>
  <si>
    <t>revize stávajícícho překladu nad okennímotvorem po vybourání okna včetně ošetření překladu</t>
  </si>
  <si>
    <t>38</t>
  </si>
  <si>
    <t>971033451</t>
  </si>
  <si>
    <t>Vybourání otvorů ve zdivu cihelném pl do 0,25 m2 na MVC nebo MV tl do 450 mm</t>
  </si>
  <si>
    <t>39</t>
  </si>
  <si>
    <t>971033631</t>
  </si>
  <si>
    <t>Vybourání otvorů ve zdivu cihelném pl do 4 m2 na MVC nebo MV tl do 150 mm</t>
  </si>
  <si>
    <t>0,9*2,10</t>
  </si>
  <si>
    <t>1*2,10</t>
  </si>
  <si>
    <t>40</t>
  </si>
  <si>
    <t>971033651</t>
  </si>
  <si>
    <t>Vybourání otvorů ve zdivu cihelném pl do 4 m2 na MVC nebo MV tl do 600 mm</t>
  </si>
  <si>
    <t>2,10*2,10*0,335</t>
  </si>
  <si>
    <t>41</t>
  </si>
  <si>
    <t>973031514</t>
  </si>
  <si>
    <t>Vysekání kapes ve zdivu cihelném na MV nebo MVC pro upevňovací prvky hl přes 150 mm</t>
  </si>
  <si>
    <t>42</t>
  </si>
  <si>
    <t>NC 0000.10</t>
  </si>
  <si>
    <t>montáž a dodávka - vyplnění otvorů po kotvách demontované VZT</t>
  </si>
  <si>
    <t xml:space="preserve">    997 - Přesun sutě</t>
  </si>
  <si>
    <t>43</t>
  </si>
  <si>
    <t>997013112</t>
  </si>
  <si>
    <t>Vnitrostaveništní doprava suti a vybouraných hmot pro budovy v do 9 m s použitím mechanizace</t>
  </si>
  <si>
    <t>44</t>
  </si>
  <si>
    <t>997013501</t>
  </si>
  <si>
    <t>Odvoz suti a vybouraných hmot na skládku nebo meziskládku do 1 km se složením</t>
  </si>
  <si>
    <t>45</t>
  </si>
  <si>
    <t>997013509</t>
  </si>
  <si>
    <t>Příplatek k odvozu suti a vybouraných hmot na skládku ZKD 1 km přes 1 km</t>
  </si>
  <si>
    <t>46</t>
  </si>
  <si>
    <t>997013831</t>
  </si>
  <si>
    <t>Poplatek za uložení stavebního směsného odpadu na skládce (skládkovné)</t>
  </si>
  <si>
    <t xml:space="preserve">    998 - Přesun hmot</t>
  </si>
  <si>
    <t>47</t>
  </si>
  <si>
    <t>998011002</t>
  </si>
  <si>
    <t>Přesun hmot pro budovy zděné v do 12 m</t>
  </si>
  <si>
    <t>PSV - Práce a dodávky PSV</t>
  </si>
  <si>
    <t xml:space="preserve">    712 - Povlakové krytiny</t>
  </si>
  <si>
    <t>48</t>
  </si>
  <si>
    <t>712300911</t>
  </si>
  <si>
    <t>Příplatek k opravě povlakové krytiny do 10° za správkový kus natěradly a AIP</t>
  </si>
  <si>
    <t>49</t>
  </si>
  <si>
    <t>712300921</t>
  </si>
  <si>
    <t>Příplatek k opravě povlakové krytiny do 10° za správkový kus NAIP přitavením</t>
  </si>
  <si>
    <t>50</t>
  </si>
  <si>
    <t>712341559</t>
  </si>
  <si>
    <t>Provedení povlakové krytiny střech do 10° pásy NAIP přitavením v plné ploše</t>
  </si>
  <si>
    <t>51</t>
  </si>
  <si>
    <t>NC 0000.11</t>
  </si>
  <si>
    <t>dodávka modifikovaného pásu dle PD</t>
  </si>
  <si>
    <t>52</t>
  </si>
  <si>
    <t>NC 0000.12</t>
  </si>
  <si>
    <t>montáž a dodávka separační fólie dle PD</t>
  </si>
  <si>
    <t>53</t>
  </si>
  <si>
    <t>998712202</t>
  </si>
  <si>
    <t>Přesun hmot procentní pro krytiny povlakové v objektech v do 12 m</t>
  </si>
  <si>
    <t>%</t>
  </si>
  <si>
    <t xml:space="preserve">    764 - Konstrukce klempířské</t>
  </si>
  <si>
    <t>54</t>
  </si>
  <si>
    <t>764001911</t>
  </si>
  <si>
    <t>Napojení klempířských konstrukcí na stávající délky spoje přes 0,5 m</t>
  </si>
  <si>
    <t>1,50</t>
  </si>
  <si>
    <t>55</t>
  </si>
  <si>
    <t>764002851</t>
  </si>
  <si>
    <t>Demontáž oplechování parapetů do suti</t>
  </si>
  <si>
    <t>4,20*3*1,05</t>
  </si>
  <si>
    <t>56</t>
  </si>
  <si>
    <t>764002871</t>
  </si>
  <si>
    <t>Demontáž lemování zdí do suti</t>
  </si>
  <si>
    <t>57</t>
  </si>
  <si>
    <t>764244407</t>
  </si>
  <si>
    <t>Oplechování horních ploch a nadezdívek bez rohů z TiZn předzvětral plechu kotvené rš 670 mm</t>
  </si>
  <si>
    <t>58</t>
  </si>
  <si>
    <t>NC 0000.14</t>
  </si>
  <si>
    <t>úprava atiky po demontáži původního oplechování, vyrovnání cementovou maltou a pod.</t>
  </si>
  <si>
    <t>59</t>
  </si>
  <si>
    <t>764246403</t>
  </si>
  <si>
    <t>Oplechování parapetů rovných mechanicky kotvené z TiZn předzvětralého plechu  rš 250 mm</t>
  </si>
  <si>
    <t>0,9</t>
  </si>
  <si>
    <t>998764202</t>
  </si>
  <si>
    <t>Přesun hmot procentní pro konstrukce klempířské v objektech v do 12 m</t>
  </si>
  <si>
    <t xml:space="preserve">    766 - Konstrukce truhlářské</t>
  </si>
  <si>
    <t>61</t>
  </si>
  <si>
    <t>766622131</t>
  </si>
  <si>
    <t>Montáž plastových oken plochy přes 1 m2 otevíravých výšky do 1,5 m s rámem do zdiva</t>
  </si>
  <si>
    <t>1*0,85</t>
  </si>
  <si>
    <t>62</t>
  </si>
  <si>
    <t>NC 0000.2</t>
  </si>
  <si>
    <t>dodávka okna plastového dle PD</t>
  </si>
  <si>
    <t>63</t>
  </si>
  <si>
    <t>766622862</t>
  </si>
  <si>
    <t>Vyvěšení nebo zavěšení křídel dřevěných nebo plastových okenních přes 1,5 m2</t>
  </si>
  <si>
    <t>3*2*2</t>
  </si>
  <si>
    <t>64</t>
  </si>
  <si>
    <t>766660022</t>
  </si>
  <si>
    <t>Montáž dveřních křídel otvíravých 1křídlových š přes 0,8 m požárních do ocelové zárubně</t>
  </si>
  <si>
    <t>65</t>
  </si>
  <si>
    <t>766660031</t>
  </si>
  <si>
    <t>Montáž dveřních křídel otvíravých 2křídlových požárních do ocelové zárubně</t>
  </si>
  <si>
    <t>66</t>
  </si>
  <si>
    <t>NC 0000.5</t>
  </si>
  <si>
    <t>dodávka dveří 900/1970 dle PD</t>
  </si>
  <si>
    <t>67</t>
  </si>
  <si>
    <t>NC 0000.6</t>
  </si>
  <si>
    <t>dodávka dveří 2000/1970 dle PD</t>
  </si>
  <si>
    <t>68</t>
  </si>
  <si>
    <t>NC 0000.7</t>
  </si>
  <si>
    <t>montáž a dodávka kování dveří</t>
  </si>
  <si>
    <t>69</t>
  </si>
  <si>
    <t>NC 0000.8</t>
  </si>
  <si>
    <t>montáž a dodávka zámků dveří</t>
  </si>
  <si>
    <t>70</t>
  </si>
  <si>
    <t>766695213</t>
  </si>
  <si>
    <t>Montáž truhlářských prahů dveří 1křídlových šířky přes 10 cm</t>
  </si>
  <si>
    <t>71</t>
  </si>
  <si>
    <t>611871810</t>
  </si>
  <si>
    <t>prah dveřní dřevěný dubový tl 2 cm dl.92 cm š 15 cm</t>
  </si>
  <si>
    <t>72</t>
  </si>
  <si>
    <t>766695233</t>
  </si>
  <si>
    <t>Montáž truhlářských prahů dveří 2křídlových šířky přes 10 cm</t>
  </si>
  <si>
    <t>73</t>
  </si>
  <si>
    <t>NC 0000.9</t>
  </si>
  <si>
    <t>dodávka prahu dveří dvoukřídlých dl. 205 cm</t>
  </si>
  <si>
    <t>74</t>
  </si>
  <si>
    <t>998766202</t>
  </si>
  <si>
    <t>Přesun hmot procentní pro konstrukce truhlářské v objektech v do 12 m</t>
  </si>
  <si>
    <t xml:space="preserve">    767 - Konstrukce zámečnické</t>
  </si>
  <si>
    <t>75</t>
  </si>
  <si>
    <t>767662120</t>
  </si>
  <si>
    <t>Montáž mříží pevných přivařených</t>
  </si>
  <si>
    <t>1,30*1</t>
  </si>
  <si>
    <t>76</t>
  </si>
  <si>
    <t>NC 0000.3</t>
  </si>
  <si>
    <t>dodávka - oprava mříží ocelových dle PD</t>
  </si>
  <si>
    <t>77</t>
  </si>
  <si>
    <t>767996801</t>
  </si>
  <si>
    <t>Demontáž atypických zámečnických konstrukcí rozebráním hmotnosti jednotlivých dílů do 50 kg</t>
  </si>
  <si>
    <t>4,20*1,75*3*7</t>
  </si>
  <si>
    <t>78</t>
  </si>
  <si>
    <t>NC 0000</t>
  </si>
  <si>
    <t>demontáž stávajících větracích mřížek</t>
  </si>
  <si>
    <t>79</t>
  </si>
  <si>
    <t>998767202</t>
  </si>
  <si>
    <t>Přesun hmot procentní pro zámečnické konstrukce v objektech v do 12 m</t>
  </si>
  <si>
    <t xml:space="preserve">    783 - Dokončovací práce - nátěry</t>
  </si>
  <si>
    <t>80</t>
  </si>
  <si>
    <t>783118211</t>
  </si>
  <si>
    <t>Lakovací dvojnásobný syntetický nátěr truhlářských konstrukcí s mezibroušením</t>
  </si>
  <si>
    <t>3*0,15*2*1,333</t>
  </si>
  <si>
    <t>81</t>
  </si>
  <si>
    <t>783317101</t>
  </si>
  <si>
    <t>Krycí jednonásobný syntetický standardní nátěr zámečnických konstrukcí</t>
  </si>
  <si>
    <t>5*0,90</t>
  </si>
  <si>
    <t xml:space="preserve">    784 - Dokončovací práce - malby a tapety</t>
  </si>
  <si>
    <t>82</t>
  </si>
  <si>
    <t>784111031</t>
  </si>
  <si>
    <t>Omytí podkladu v místnostech výšky do 3,80 m</t>
  </si>
  <si>
    <t>83</t>
  </si>
  <si>
    <t>784181111</t>
  </si>
  <si>
    <t>Základní silikátová jednonásobná penetrace podkladu v místnostech výšky do 3,80m</t>
  </si>
  <si>
    <t>84</t>
  </si>
  <si>
    <t>784211101</t>
  </si>
  <si>
    <t>Dvojnásobné bílé malby ze směsí za mokra výborně otěruvzdorných v místnostech výšky do 3,80 m</t>
  </si>
  <si>
    <t xml:space="preserve">    789 - Povrchové úpravy ocelových konstrukcí a technologických zařízení</t>
  </si>
  <si>
    <t>85</t>
  </si>
  <si>
    <t>789421211</t>
  </si>
  <si>
    <t>Žárové stříkání ocelových konstrukcí třídy I Zn 40 um</t>
  </si>
  <si>
    <t>1,30*2</t>
  </si>
  <si>
    <t>VRN - Vedlejší rozpočtové náklady</t>
  </si>
  <si>
    <t xml:space="preserve">    VRN3 - Zařízení staveniště</t>
  </si>
  <si>
    <t>86</t>
  </si>
  <si>
    <t>032002000</t>
  </si>
  <si>
    <t>Vybavení staveniště</t>
  </si>
  <si>
    <t>Kč</t>
  </si>
  <si>
    <t>87</t>
  </si>
  <si>
    <t>034002000</t>
  </si>
  <si>
    <t>Zabezpečení staveniště</t>
  </si>
  <si>
    <t>88</t>
  </si>
  <si>
    <t>034503000</t>
  </si>
  <si>
    <t>Informační tabule na staveništi</t>
  </si>
  <si>
    <t>89</t>
  </si>
  <si>
    <t>039002000</t>
  </si>
  <si>
    <t>Zrušení zařízení staveniště</t>
  </si>
  <si>
    <t xml:space="preserve">    VRN4 - Inženýrská činnost</t>
  </si>
  <si>
    <t>90</t>
  </si>
  <si>
    <t>042503000</t>
  </si>
  <si>
    <t>Plán BOZP na staveništi</t>
  </si>
  <si>
    <t xml:space="preserve">    VRN7 - Provozní vlivy</t>
  </si>
  <si>
    <t>071002000</t>
  </si>
  <si>
    <t>Provoz investora, třetích osob</t>
  </si>
  <si>
    <t>075002000</t>
  </si>
  <si>
    <t>Ochranná pásma - stávajících rozvodů TZB</t>
  </si>
  <si>
    <t>D.1.1 Stavba a PBŘ</t>
  </si>
  <si>
    <t>kpl</t>
  </si>
  <si>
    <t>Zaškolení obsluhy vč. Provozních předpisů</t>
  </si>
  <si>
    <t>3 - Větrání místností 115,116,117</t>
  </si>
  <si>
    <t>18*4</t>
  </si>
  <si>
    <t>14*2</t>
  </si>
  <si>
    <t>Montáž Elektroinstalace MaR</t>
  </si>
</sst>
</file>

<file path=xl/styles.xml><?xml version="1.0" encoding="utf-8"?>
<styleSheet xmlns="http://schemas.openxmlformats.org/spreadsheetml/2006/main">
  <numFmts count="3">
    <numFmt numFmtId="164" formatCode="#,##0.00\ &quot;Kč&quot;"/>
    <numFmt numFmtId="165" formatCode="dd\.mm\.yyyy"/>
    <numFmt numFmtId="166" formatCode="#,##0.000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u val="single"/>
      <sz val="11"/>
      <color theme="10"/>
      <name val="Calibri"/>
      <family val="2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0000"/>
      <name val="Courier New"/>
      <family val="3"/>
    </font>
    <font>
      <sz val="11"/>
      <color rgb="FFFF0000"/>
      <name val="Calibri"/>
      <family val="2"/>
      <scheme val="minor"/>
    </font>
    <font>
      <sz val="8"/>
      <name val="Trebuchet MS"/>
      <family val="2"/>
    </font>
    <font>
      <b/>
      <sz val="12"/>
      <name val="Trebuchet MS"/>
      <family val="2"/>
    </font>
    <font>
      <sz val="9"/>
      <color rgb="FF969696"/>
      <name val="Trebuchet MS"/>
      <family val="2"/>
    </font>
    <font>
      <sz val="9"/>
      <name val="Trebuchet MS"/>
      <family val="2"/>
    </font>
    <font>
      <sz val="9"/>
      <color rgb="FF000000"/>
      <name val="Trebuchet MS"/>
      <family val="2"/>
    </font>
    <font>
      <b/>
      <sz val="12"/>
      <color rgb="FF960000"/>
      <name val="Trebuchet MS"/>
      <family val="2"/>
    </font>
    <font>
      <sz val="8"/>
      <color rgb="FF00336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i/>
      <sz val="8"/>
      <color rgb="FF0000FF"/>
      <name val="Trebuchet MS"/>
      <family val="2"/>
    </font>
    <font>
      <sz val="8"/>
      <color rgb="FF800080"/>
      <name val="Trebuchet MS"/>
      <family val="2"/>
    </font>
    <font>
      <b/>
      <sz val="12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C0E4E4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/>
      <top style="double">
        <color rgb="FF000000"/>
      </top>
      <bottom/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>
      <alignment/>
      <protection locked="0"/>
    </xf>
  </cellStyleXfs>
  <cellXfs count="21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Alignment="1">
      <alignment horizontal="center"/>
    </xf>
    <xf numFmtId="0" fontId="8" fillId="0" borderId="0" xfId="0" applyFont="1"/>
    <xf numFmtId="0" fontId="0" fillId="0" borderId="0" xfId="0" applyAlignment="1">
      <alignment vertical="center"/>
    </xf>
    <xf numFmtId="0" fontId="0" fillId="0" borderId="1" xfId="0" applyBorder="1"/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64" fontId="0" fillId="0" borderId="0" xfId="0" applyNumberFormat="1"/>
    <xf numFmtId="0" fontId="7" fillId="0" borderId="0" xfId="0" applyFont="1" applyAlignment="1">
      <alignment horizontal="center" vertical="center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7" fillId="0" borderId="1" xfId="0" applyFont="1" applyBorder="1" applyAlignment="1">
      <alignment horizontal="left"/>
    </xf>
    <xf numFmtId="0" fontId="6" fillId="0" borderId="3" xfId="0" applyFont="1" applyBorder="1"/>
    <xf numFmtId="0" fontId="0" fillId="0" borderId="5" xfId="0" applyBorder="1"/>
    <xf numFmtId="0" fontId="6" fillId="0" borderId="0" xfId="0" applyFont="1" applyBorder="1"/>
    <xf numFmtId="0" fontId="0" fillId="0" borderId="6" xfId="0" applyBorder="1"/>
    <xf numFmtId="0" fontId="6" fillId="0" borderId="2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6" fillId="0" borderId="0" xfId="0" applyFont="1" applyBorder="1" applyAlignment="1">
      <alignment horizontal="center"/>
    </xf>
    <xf numFmtId="2" fontId="0" fillId="0" borderId="1" xfId="0" applyNumberFormat="1" applyBorder="1"/>
    <xf numFmtId="2" fontId="0" fillId="0" borderId="1" xfId="0" applyNumberForma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/>
    </xf>
    <xf numFmtId="164" fontId="11" fillId="0" borderId="0" xfId="0" applyNumberFormat="1" applyFont="1"/>
    <xf numFmtId="49" fontId="0" fillId="0" borderId="9" xfId="0" applyNumberFormat="1" applyBorder="1"/>
    <xf numFmtId="49" fontId="0" fillId="0" borderId="8" xfId="0" applyNumberFormat="1" applyBorder="1"/>
    <xf numFmtId="49" fontId="0" fillId="0" borderId="4" xfId="0" applyNumberFormat="1" applyBorder="1"/>
    <xf numFmtId="0" fontId="6" fillId="0" borderId="4" xfId="0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8" xfId="0" applyFont="1" applyBorder="1"/>
    <xf numFmtId="2" fontId="0" fillId="0" borderId="8" xfId="0" applyNumberFormat="1" applyBorder="1"/>
    <xf numFmtId="49" fontId="0" fillId="0" borderId="1" xfId="0" applyNumberFormat="1" applyBorder="1"/>
    <xf numFmtId="0" fontId="6" fillId="0" borderId="11" xfId="0" applyFont="1" applyBorder="1"/>
    <xf numFmtId="0" fontId="0" fillId="0" borderId="11" xfId="0" applyBorder="1"/>
    <xf numFmtId="0" fontId="13" fillId="2" borderId="12" xfId="0" applyFont="1" applyFill="1" applyBorder="1" applyAlignment="1">
      <alignment horizontal="right" vertical="top"/>
    </xf>
    <xf numFmtId="0" fontId="13" fillId="2" borderId="12" xfId="0" applyFont="1" applyFill="1" applyBorder="1" applyAlignment="1">
      <alignment horizontal="left" vertical="top"/>
    </xf>
    <xf numFmtId="1" fontId="13" fillId="0" borderId="0" xfId="0" applyNumberFormat="1" applyFont="1" applyAlignment="1">
      <alignment horizontal="right" vertical="top"/>
    </xf>
    <xf numFmtId="49" fontId="13" fillId="0" borderId="0" xfId="0" applyNumberFormat="1" applyFont="1" applyAlignment="1">
      <alignment horizontal="left" vertical="top" wrapText="1"/>
    </xf>
    <xf numFmtId="2" fontId="13" fillId="0" borderId="0" xfId="0" applyNumberFormat="1" applyFont="1" applyAlignment="1">
      <alignment horizontal="right"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right" vertical="top"/>
    </xf>
    <xf numFmtId="0" fontId="14" fillId="0" borderId="0" xfId="0" applyFont="1" applyAlignment="1">
      <alignment horizontal="left" vertical="top"/>
    </xf>
    <xf numFmtId="0" fontId="13" fillId="0" borderId="13" xfId="0" applyFont="1" applyBorder="1" applyAlignment="1">
      <alignment vertical="top"/>
    </xf>
    <xf numFmtId="0" fontId="15" fillId="0" borderId="0" xfId="0" applyFont="1" applyAlignment="1">
      <alignment horizontal="left" vertical="top"/>
    </xf>
    <xf numFmtId="2" fontId="13" fillId="0" borderId="0" xfId="0" applyNumberFormat="1" applyFont="1" applyBorder="1" applyAlignment="1">
      <alignment vertical="top"/>
    </xf>
    <xf numFmtId="2" fontId="0" fillId="0" borderId="0" xfId="0" applyNumberFormat="1"/>
    <xf numFmtId="0" fontId="4" fillId="0" borderId="0" xfId="0" applyFont="1" applyAlignment="1">
      <alignment horizontal="left" vertical="center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/>
    <xf numFmtId="4" fontId="0" fillId="0" borderId="0" xfId="0" applyNumberFormat="1"/>
    <xf numFmtId="4" fontId="7" fillId="0" borderId="1" xfId="0" applyNumberFormat="1" applyFont="1" applyBorder="1" applyAlignment="1">
      <alignment horizontal="left" vertical="center"/>
    </xf>
    <xf numFmtId="4" fontId="0" fillId="0" borderId="0" xfId="0" applyNumberFormat="1" applyBorder="1"/>
    <xf numFmtId="0" fontId="16" fillId="0" borderId="0" xfId="0" applyFont="1"/>
    <xf numFmtId="4" fontId="13" fillId="0" borderId="0" xfId="0" applyNumberFormat="1" applyFont="1" applyAlignment="1">
      <alignment horizontal="right" vertical="top"/>
    </xf>
    <xf numFmtId="4" fontId="15" fillId="0" borderId="13" xfId="0" applyNumberFormat="1" applyFont="1" applyBorder="1" applyAlignment="1">
      <alignment horizontal="right" vertical="top"/>
    </xf>
    <xf numFmtId="4" fontId="13" fillId="0" borderId="0" xfId="0" applyNumberFormat="1" applyFont="1" applyAlignment="1">
      <alignment vertical="top"/>
    </xf>
    <xf numFmtId="4" fontId="0" fillId="0" borderId="8" xfId="0" applyNumberForma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17" fillId="0" borderId="14" xfId="0" applyFont="1" applyBorder="1" applyAlignment="1" applyProtection="1">
      <alignment horizontal="center" vertical="center"/>
      <protection/>
    </xf>
    <xf numFmtId="49" fontId="17" fillId="0" borderId="14" xfId="0" applyNumberFormat="1" applyFont="1" applyBorder="1" applyAlignment="1" applyProtection="1">
      <alignment horizontal="left" vertical="center" wrapText="1"/>
      <protection/>
    </xf>
    <xf numFmtId="0" fontId="17" fillId="0" borderId="14" xfId="0" applyFont="1" applyBorder="1" applyAlignment="1" applyProtection="1">
      <alignment horizontal="center" vertical="center" wrapText="1"/>
      <protection/>
    </xf>
    <xf numFmtId="166" fontId="17" fillId="0" borderId="14" xfId="0" applyNumberFormat="1" applyFont="1" applyBorder="1" applyAlignment="1" applyProtection="1">
      <alignment vertical="center"/>
      <protection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8" fillId="0" borderId="14" xfId="0" applyFont="1" applyBorder="1" applyAlignment="1" applyProtection="1">
      <alignment horizontal="center" vertical="center"/>
      <protection/>
    </xf>
    <xf numFmtId="49" fontId="28" fillId="0" borderId="14" xfId="0" applyNumberFormat="1" applyFont="1" applyBorder="1" applyAlignment="1" applyProtection="1">
      <alignment horizontal="left" vertical="center" wrapText="1"/>
      <protection/>
    </xf>
    <xf numFmtId="0" fontId="28" fillId="0" borderId="14" xfId="0" applyFont="1" applyBorder="1" applyAlignment="1" applyProtection="1">
      <alignment horizontal="center" vertical="center" wrapText="1"/>
      <protection/>
    </xf>
    <xf numFmtId="166" fontId="28" fillId="0" borderId="14" xfId="0" applyNumberFormat="1" applyFont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0" fillId="3" borderId="16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vertical="center"/>
    </xf>
    <xf numFmtId="0" fontId="17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0" fillId="3" borderId="16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horizontal="left"/>
      <protection/>
    </xf>
    <xf numFmtId="0" fontId="25" fillId="0" borderId="0" xfId="0" applyFont="1" applyBorder="1" applyAlignment="1" applyProtection="1">
      <alignment horizontal="left"/>
      <protection/>
    </xf>
    <xf numFmtId="166" fontId="26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0" fontId="0" fillId="0" borderId="0" xfId="0" applyProtection="1">
      <protection/>
    </xf>
    <xf numFmtId="0" fontId="30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4" fontId="0" fillId="4" borderId="1" xfId="0" applyNumberFormat="1" applyFill="1" applyBorder="1" applyAlignment="1" applyProtection="1">
      <alignment horizontal="center" vertical="center"/>
      <protection locked="0"/>
    </xf>
    <xf numFmtId="4" fontId="0" fillId="4" borderId="4" xfId="0" applyNumberFormat="1" applyFill="1" applyBorder="1" applyAlignment="1" applyProtection="1">
      <alignment horizontal="center" vertical="center"/>
      <protection locked="0"/>
    </xf>
    <xf numFmtId="4" fontId="13" fillId="4" borderId="0" xfId="0" applyNumberFormat="1" applyFont="1" applyFill="1" applyAlignment="1" applyProtection="1">
      <alignment horizontal="right" vertical="top"/>
      <protection locked="0"/>
    </xf>
    <xf numFmtId="0" fontId="7" fillId="0" borderId="1" xfId="0" applyFont="1" applyBorder="1" applyAlignment="1" applyProtection="1">
      <alignment horizontal="left" vertical="center"/>
      <protection/>
    </xf>
    <xf numFmtId="0" fontId="6" fillId="0" borderId="0" xfId="0" applyFont="1" applyProtection="1">
      <protection/>
    </xf>
    <xf numFmtId="0" fontId="0" fillId="0" borderId="0" xfId="0" applyBorder="1" applyProtection="1">
      <protection/>
    </xf>
    <xf numFmtId="2" fontId="0" fillId="0" borderId="1" xfId="0" applyNumberFormat="1" applyBorder="1" applyAlignment="1" applyProtection="1">
      <alignment horizontal="center" vertical="center"/>
      <protection/>
    </xf>
    <xf numFmtId="4" fontId="0" fillId="0" borderId="1" xfId="0" applyNumberFormat="1" applyBorder="1" applyAlignment="1" applyProtection="1">
      <alignment horizontal="center" vertical="center"/>
      <protection/>
    </xf>
    <xf numFmtId="4" fontId="0" fillId="5" borderId="1" xfId="0" applyNumberForma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4" fontId="0" fillId="0" borderId="1" xfId="0" applyNumberFormat="1" applyBorder="1" applyProtection="1">
      <protection/>
    </xf>
    <xf numFmtId="4" fontId="6" fillId="0" borderId="0" xfId="0" applyNumberFormat="1" applyFont="1" applyProtection="1">
      <protection/>
    </xf>
    <xf numFmtId="4" fontId="0" fillId="0" borderId="0" xfId="0" applyNumberFormat="1" applyProtection="1">
      <protection/>
    </xf>
    <xf numFmtId="4" fontId="7" fillId="0" borderId="1" xfId="0" applyNumberFormat="1" applyFont="1" applyBorder="1" applyAlignment="1" applyProtection="1">
      <alignment horizontal="left" vertical="center"/>
      <protection/>
    </xf>
    <xf numFmtId="4" fontId="0" fillId="0" borderId="1" xfId="0" applyNumberFormat="1" applyBorder="1" applyAlignment="1" applyProtection="1">
      <alignment horizontal="center"/>
      <protection/>
    </xf>
    <xf numFmtId="4" fontId="0" fillId="0" borderId="0" xfId="0" applyNumberFormat="1" applyBorder="1" applyProtection="1">
      <protection/>
    </xf>
    <xf numFmtId="4" fontId="0" fillId="0" borderId="8" xfId="0" applyNumberFormat="1" applyBorder="1" applyAlignment="1" applyProtection="1">
      <alignment horizontal="center" vertical="center"/>
      <protection/>
    </xf>
    <xf numFmtId="0" fontId="0" fillId="0" borderId="1" xfId="0" applyBorder="1" applyAlignment="1">
      <alignment horizontal="left" vertical="top"/>
    </xf>
    <xf numFmtId="0" fontId="3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8" fillId="0" borderId="0" xfId="0" applyFont="1" applyAlignment="1">
      <alignment horizontal="left" vertical="top"/>
    </xf>
    <xf numFmtId="3" fontId="6" fillId="0" borderId="1" xfId="0" applyNumberFormat="1" applyFont="1" applyBorder="1" applyAlignment="1">
      <alignment horizontal="left" vertical="center"/>
    </xf>
    <xf numFmtId="0" fontId="9" fillId="0" borderId="1" xfId="20" applyBorder="1" applyAlignment="1" applyProtection="1">
      <alignment horizontal="left" vertical="center"/>
      <protection/>
    </xf>
    <xf numFmtId="0" fontId="3" fillId="4" borderId="1" xfId="0" applyFont="1" applyFill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3" fillId="4" borderId="17" xfId="0" applyFont="1" applyFill="1" applyBorder="1" applyAlignment="1" applyProtection="1">
      <alignment horizontal="left" vertical="top"/>
      <protection locked="0"/>
    </xf>
    <xf numFmtId="0" fontId="3" fillId="4" borderId="3" xfId="0" applyFont="1" applyFill="1" applyBorder="1" applyAlignment="1" applyProtection="1">
      <alignment horizontal="left" vertical="top"/>
      <protection locked="0"/>
    </xf>
    <xf numFmtId="0" fontId="3" fillId="4" borderId="5" xfId="0" applyFont="1" applyFill="1" applyBorder="1" applyAlignment="1" applyProtection="1">
      <alignment horizontal="left" vertical="top"/>
      <protection locked="0"/>
    </xf>
    <xf numFmtId="0" fontId="3" fillId="4" borderId="18" xfId="0" applyFont="1" applyFill="1" applyBorder="1" applyAlignment="1" applyProtection="1">
      <alignment horizontal="left" vertical="top"/>
      <protection locked="0"/>
    </xf>
    <xf numFmtId="0" fontId="3" fillId="4" borderId="2" xfId="0" applyFont="1" applyFill="1" applyBorder="1" applyAlignment="1" applyProtection="1">
      <alignment horizontal="left" vertical="top"/>
      <protection locked="0"/>
    </xf>
    <xf numFmtId="0" fontId="3" fillId="4" borderId="7" xfId="0" applyFont="1" applyFill="1" applyBorder="1" applyAlignment="1" applyProtection="1">
      <alignment horizontal="left" vertical="top"/>
      <protection locked="0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center"/>
    </xf>
    <xf numFmtId="0" fontId="27" fillId="0" borderId="19" xfId="0" applyFont="1" applyBorder="1" applyAlignment="1">
      <alignment horizontal="left" vertical="center" wrapText="1"/>
    </xf>
    <xf numFmtId="0" fontId="17" fillId="0" borderId="15" xfId="0" applyFont="1" applyBorder="1" applyAlignment="1" applyProtection="1">
      <alignment horizontal="left" vertical="center" wrapText="1"/>
      <protection/>
    </xf>
    <xf numFmtId="0" fontId="17" fillId="0" borderId="16" xfId="0" applyFont="1" applyBorder="1" applyAlignment="1" applyProtection="1">
      <alignment horizontal="left" vertical="center" wrapText="1"/>
      <protection/>
    </xf>
    <xf numFmtId="0" fontId="17" fillId="0" borderId="20" xfId="0" applyFont="1" applyBorder="1" applyAlignment="1" applyProtection="1">
      <alignment horizontal="left" vertical="center" wrapText="1"/>
      <protection/>
    </xf>
    <xf numFmtId="4" fontId="17" fillId="4" borderId="15" xfId="0" applyNumberFormat="1" applyFont="1" applyFill="1" applyBorder="1" applyAlignment="1" applyProtection="1">
      <alignment vertical="center"/>
      <protection locked="0"/>
    </xf>
    <xf numFmtId="4" fontId="17" fillId="4" borderId="20" xfId="0" applyNumberFormat="1" applyFont="1" applyFill="1" applyBorder="1" applyAlignment="1" applyProtection="1">
      <alignment vertical="center"/>
      <protection locked="0"/>
    </xf>
    <xf numFmtId="4" fontId="17" fillId="0" borderId="15" xfId="0" applyNumberFormat="1" applyFont="1" applyBorder="1" applyAlignment="1" applyProtection="1">
      <alignment vertical="center"/>
      <protection/>
    </xf>
    <xf numFmtId="4" fontId="17" fillId="0" borderId="16" xfId="0" applyNumberFormat="1" applyFont="1" applyBorder="1" applyAlignment="1" applyProtection="1">
      <alignment vertical="center"/>
      <protection/>
    </xf>
    <xf numFmtId="4" fontId="17" fillId="0" borderId="20" xfId="0" applyNumberFormat="1" applyFont="1" applyBorder="1" applyAlignment="1" applyProtection="1">
      <alignment vertical="center"/>
      <protection/>
    </xf>
    <xf numFmtId="0" fontId="26" fillId="0" borderId="21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4" fontId="25" fillId="0" borderId="19" xfId="0" applyNumberFormat="1" applyFont="1" applyBorder="1" applyAlignment="1">
      <alignment/>
    </xf>
    <xf numFmtId="4" fontId="24" fillId="0" borderId="0" xfId="0" applyNumberFormat="1" applyFont="1" applyBorder="1" applyAlignment="1">
      <alignment/>
    </xf>
    <xf numFmtId="0" fontId="26" fillId="0" borderId="0" xfId="0" applyFont="1" applyBorder="1" applyAlignment="1">
      <alignment horizontal="left" vertical="center" wrapText="1"/>
    </xf>
    <xf numFmtId="4" fontId="25" fillId="0" borderId="16" xfId="0" applyNumberFormat="1" applyFont="1" applyBorder="1" applyAlignment="1">
      <alignment/>
    </xf>
    <xf numFmtId="0" fontId="28" fillId="0" borderId="15" xfId="0" applyFont="1" applyBorder="1" applyAlignment="1" applyProtection="1">
      <alignment horizontal="left" vertical="center" wrapText="1"/>
      <protection/>
    </xf>
    <xf numFmtId="0" fontId="28" fillId="0" borderId="16" xfId="0" applyFont="1" applyBorder="1" applyAlignment="1" applyProtection="1">
      <alignment horizontal="left" vertical="center" wrapText="1"/>
      <protection/>
    </xf>
    <xf numFmtId="0" fontId="28" fillId="0" borderId="20" xfId="0" applyFont="1" applyBorder="1" applyAlignment="1" applyProtection="1">
      <alignment horizontal="left" vertical="center" wrapText="1"/>
      <protection/>
    </xf>
    <xf numFmtId="4" fontId="28" fillId="4" borderId="15" xfId="0" applyNumberFormat="1" applyFont="1" applyFill="1" applyBorder="1" applyAlignment="1" applyProtection="1">
      <alignment vertical="center"/>
      <protection locked="0"/>
    </xf>
    <xf numFmtId="4" fontId="28" fillId="4" borderId="20" xfId="0" applyNumberFormat="1" applyFont="1" applyFill="1" applyBorder="1" applyAlignment="1" applyProtection="1">
      <alignment vertical="center"/>
      <protection locked="0"/>
    </xf>
    <xf numFmtId="4" fontId="28" fillId="0" borderId="15" xfId="0" applyNumberFormat="1" applyFont="1" applyBorder="1" applyAlignment="1" applyProtection="1">
      <alignment vertical="center"/>
      <protection/>
    </xf>
    <xf numFmtId="4" fontId="28" fillId="0" borderId="16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4" fontId="24" fillId="0" borderId="21" xfId="0" applyNumberFormat="1" applyFont="1" applyBorder="1" applyAlignment="1">
      <alignment/>
    </xf>
    <xf numFmtId="0" fontId="29" fillId="0" borderId="19" xfId="0" applyFont="1" applyBorder="1" applyAlignment="1">
      <alignment horizontal="left" vertical="center" wrapText="1"/>
    </xf>
    <xf numFmtId="4" fontId="22" fillId="0" borderId="21" xfId="0" applyNumberFormat="1" applyFont="1" applyBorder="1" applyAlignment="1">
      <alignment/>
    </xf>
    <xf numFmtId="0" fontId="17" fillId="0" borderId="15" xfId="0" applyFont="1" applyBorder="1" applyAlignment="1" applyProtection="1">
      <alignment horizontal="left" vertical="top" wrapText="1" readingOrder="1"/>
      <protection/>
    </xf>
    <xf numFmtId="0" fontId="0" fillId="0" borderId="16" xfId="0" applyBorder="1"/>
    <xf numFmtId="0" fontId="0" fillId="0" borderId="20" xfId="0" applyBorder="1"/>
    <xf numFmtId="165" fontId="20" fillId="0" borderId="0" xfId="0" applyNumberFormat="1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3" borderId="16" xfId="0" applyFont="1" applyFill="1" applyBorder="1" applyAlignment="1">
      <alignment horizontal="center" vertical="center" wrapText="1"/>
    </xf>
    <xf numFmtId="0" fontId="21" fillId="3" borderId="16" xfId="0" applyFont="1" applyFill="1" applyBorder="1" applyAlignment="1">
      <alignment horizontal="center" vertical="center" wrapText="1"/>
    </xf>
    <xf numFmtId="0" fontId="20" fillId="3" borderId="2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4" fontId="4" fillId="6" borderId="0" xfId="0" applyNumberFormat="1" applyFont="1" applyFill="1" applyAlignment="1">
      <alignment horizontal="center"/>
    </xf>
    <xf numFmtId="0" fontId="4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/>
    </xf>
    <xf numFmtId="2" fontId="10" fillId="7" borderId="18" xfId="0" applyNumberFormat="1" applyFont="1" applyFill="1" applyBorder="1" applyAlignment="1">
      <alignment horizontal="center"/>
    </xf>
    <xf numFmtId="2" fontId="10" fillId="7" borderId="2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 applyProtection="1">
      <alignment horizontal="center" vertical="center"/>
      <protection/>
    </xf>
    <xf numFmtId="4" fontId="7" fillId="0" borderId="1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 applyProtection="1">
      <alignment horizontal="center" vertical="center"/>
      <protection/>
    </xf>
    <xf numFmtId="4" fontId="7" fillId="0" borderId="1" xfId="0" applyNumberFormat="1" applyFont="1" applyBorder="1" applyAlignment="1">
      <alignment horizontal="left" vertical="center"/>
    </xf>
    <xf numFmtId="4" fontId="10" fillId="7" borderId="18" xfId="0" applyNumberFormat="1" applyFont="1" applyFill="1" applyBorder="1" applyAlignment="1">
      <alignment horizontal="center"/>
    </xf>
    <xf numFmtId="4" fontId="10" fillId="7" borderId="2" xfId="0" applyNumberFormat="1" applyFont="1" applyFill="1" applyBorder="1" applyAlignment="1">
      <alignment horizontal="center"/>
    </xf>
    <xf numFmtId="4" fontId="7" fillId="0" borderId="8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4" fontId="0" fillId="4" borderId="1" xfId="0" applyNumberFormat="1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datelna@mulitvinov.cz" TargetMode="External" /><Relationship Id="rId2" Type="http://schemas.openxmlformats.org/officeDocument/2006/relationships/hyperlink" Target="http://www.mulitvinov.cz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5"/>
  <sheetViews>
    <sheetView workbookViewId="0" topLeftCell="A1">
      <selection activeCell="J25" sqref="J25:L25"/>
    </sheetView>
  </sheetViews>
  <sheetFormatPr defaultColWidth="9.140625" defaultRowHeight="15"/>
  <cols>
    <col min="3" max="3" width="8.8515625" style="0" customWidth="1"/>
  </cols>
  <sheetData>
    <row r="2" spans="2:16" ht="15.75">
      <c r="B2" s="3" t="s">
        <v>0</v>
      </c>
      <c r="C2" s="3"/>
      <c r="D2" s="3"/>
      <c r="E2" s="3"/>
      <c r="F2" s="3"/>
      <c r="G2" s="3"/>
      <c r="H2" s="3"/>
      <c r="J2" s="3" t="s">
        <v>0</v>
      </c>
      <c r="K2" s="3"/>
      <c r="L2" s="3"/>
      <c r="M2" s="3"/>
      <c r="N2" s="3"/>
      <c r="O2" s="3"/>
      <c r="P2" s="3"/>
    </row>
    <row r="3" spans="2:17" ht="15">
      <c r="B3" s="7" t="s">
        <v>1</v>
      </c>
      <c r="C3" s="7"/>
      <c r="D3" s="7"/>
      <c r="E3" s="7"/>
      <c r="F3" s="7"/>
      <c r="G3" s="7"/>
      <c r="H3" s="7"/>
      <c r="I3" s="7"/>
      <c r="J3" s="144" t="s">
        <v>35</v>
      </c>
      <c r="K3" s="144"/>
      <c r="L3" s="144"/>
      <c r="M3" s="144"/>
      <c r="N3" s="144"/>
      <c r="O3" s="144"/>
      <c r="P3" s="144"/>
      <c r="Q3" s="144"/>
    </row>
    <row r="4" spans="2:17" ht="15">
      <c r="B4" s="7" t="s">
        <v>2</v>
      </c>
      <c r="C4" s="7"/>
      <c r="D4" s="7"/>
      <c r="E4" s="7"/>
      <c r="F4" s="7"/>
      <c r="G4" s="7"/>
      <c r="H4" s="7"/>
      <c r="I4" s="7"/>
      <c r="J4" s="144"/>
      <c r="K4" s="144"/>
      <c r="L4" s="144"/>
      <c r="M4" s="144"/>
      <c r="N4" s="144"/>
      <c r="O4" s="144"/>
      <c r="P4" s="144"/>
      <c r="Q4" s="144"/>
    </row>
    <row r="5" spans="2:11" ht="15">
      <c r="B5" s="7" t="s">
        <v>3</v>
      </c>
      <c r="C5" s="7"/>
      <c r="D5" s="7"/>
      <c r="E5" s="7"/>
      <c r="F5" s="7"/>
      <c r="G5" s="7"/>
      <c r="H5" s="7"/>
      <c r="I5" s="7"/>
      <c r="J5" s="7"/>
      <c r="K5" s="4"/>
    </row>
    <row r="6" spans="2:11" ht="15">
      <c r="B6" s="7" t="s">
        <v>4</v>
      </c>
      <c r="C6" s="7"/>
      <c r="D6" s="7"/>
      <c r="E6" s="7"/>
      <c r="F6" s="7"/>
      <c r="G6" s="7"/>
      <c r="H6" s="7"/>
      <c r="I6" s="7"/>
      <c r="J6" s="7"/>
      <c r="K6" s="4"/>
    </row>
    <row r="8" spans="2:12" ht="15">
      <c r="B8" s="5" t="s">
        <v>5</v>
      </c>
      <c r="J8" s="5" t="s">
        <v>36</v>
      </c>
      <c r="K8" s="5"/>
      <c r="L8" s="5"/>
    </row>
    <row r="9" spans="2:17" ht="15">
      <c r="B9" s="137" t="s">
        <v>6</v>
      </c>
      <c r="C9" s="137"/>
      <c r="D9" s="137"/>
      <c r="E9" s="135"/>
      <c r="F9" s="135"/>
      <c r="G9" s="135"/>
      <c r="H9" s="135"/>
      <c r="I9" s="135"/>
      <c r="J9" s="137" t="s">
        <v>37</v>
      </c>
      <c r="K9" s="137"/>
      <c r="L9" s="137"/>
      <c r="M9" s="135"/>
      <c r="N9" s="135"/>
      <c r="O9" s="135"/>
      <c r="P9" s="135"/>
      <c r="Q9" s="135"/>
    </row>
    <row r="10" spans="2:17" ht="15">
      <c r="B10" s="137" t="s">
        <v>7</v>
      </c>
      <c r="C10" s="137"/>
      <c r="D10" s="137"/>
      <c r="E10" s="136" t="s">
        <v>11</v>
      </c>
      <c r="F10" s="136"/>
      <c r="G10" s="136"/>
      <c r="H10" s="136"/>
      <c r="I10" s="136"/>
      <c r="J10" s="137" t="s">
        <v>38</v>
      </c>
      <c r="K10" s="137"/>
      <c r="L10" s="137"/>
      <c r="M10" s="136" t="s">
        <v>42</v>
      </c>
      <c r="N10" s="136"/>
      <c r="O10" s="136"/>
      <c r="P10" s="136"/>
      <c r="Q10" s="136"/>
    </row>
    <row r="11" spans="2:17" ht="15">
      <c r="B11" s="137" t="s">
        <v>12</v>
      </c>
      <c r="C11" s="137"/>
      <c r="D11" s="137"/>
      <c r="E11" s="138" t="s">
        <v>13</v>
      </c>
      <c r="F11" s="138"/>
      <c r="G11" s="138"/>
      <c r="H11" s="138"/>
      <c r="I11" s="138"/>
      <c r="J11" s="137" t="s">
        <v>39</v>
      </c>
      <c r="K11" s="137"/>
      <c r="L11" s="137"/>
      <c r="M11" s="136"/>
      <c r="N11" s="136"/>
      <c r="O11" s="136"/>
      <c r="P11" s="136"/>
      <c r="Q11" s="136"/>
    </row>
    <row r="12" spans="2:17" ht="15">
      <c r="B12" s="137" t="s">
        <v>8</v>
      </c>
      <c r="C12" s="137"/>
      <c r="D12" s="137"/>
      <c r="E12" s="135"/>
      <c r="F12" s="135"/>
      <c r="G12" s="135"/>
      <c r="H12" s="135"/>
      <c r="I12" s="135"/>
      <c r="J12" s="136" t="s">
        <v>40</v>
      </c>
      <c r="K12" s="136"/>
      <c r="L12" s="136"/>
      <c r="M12" s="136"/>
      <c r="N12" s="136"/>
      <c r="O12" s="136"/>
      <c r="P12" s="136"/>
      <c r="Q12" s="136"/>
    </row>
    <row r="13" spans="2:17" ht="15">
      <c r="B13" s="137" t="s">
        <v>9</v>
      </c>
      <c r="C13" s="137"/>
      <c r="D13" s="137"/>
      <c r="E13" s="135"/>
      <c r="F13" s="135"/>
      <c r="G13" s="135"/>
      <c r="H13" s="135"/>
      <c r="I13" s="135"/>
      <c r="J13" s="137" t="s">
        <v>41</v>
      </c>
      <c r="K13" s="137"/>
      <c r="L13" s="137"/>
      <c r="M13" s="136" t="s">
        <v>45</v>
      </c>
      <c r="N13" s="136"/>
      <c r="O13" s="136"/>
      <c r="P13" s="136"/>
      <c r="Q13" s="136"/>
    </row>
    <row r="14" spans="2:17" ht="15">
      <c r="B14" s="137" t="s">
        <v>10</v>
      </c>
      <c r="C14" s="137"/>
      <c r="D14" s="137"/>
      <c r="E14" s="135"/>
      <c r="F14" s="135"/>
      <c r="G14" s="135"/>
      <c r="H14" s="135"/>
      <c r="I14" s="135"/>
      <c r="J14" s="137" t="s">
        <v>39</v>
      </c>
      <c r="K14" s="137"/>
      <c r="L14" s="137"/>
      <c r="M14" s="136"/>
      <c r="N14" s="136"/>
      <c r="O14" s="136"/>
      <c r="P14" s="136"/>
      <c r="Q14" s="136"/>
    </row>
    <row r="16" spans="2:10" ht="15">
      <c r="B16" s="5" t="s">
        <v>14</v>
      </c>
      <c r="J16" s="5" t="s">
        <v>43</v>
      </c>
    </row>
    <row r="17" spans="2:11" ht="15">
      <c r="B17" s="2" t="s">
        <v>15</v>
      </c>
      <c r="C17" s="2"/>
      <c r="J17" s="2" t="s">
        <v>15</v>
      </c>
      <c r="K17" s="2"/>
    </row>
    <row r="18" spans="2:17" ht="15">
      <c r="B18" s="137" t="s">
        <v>7</v>
      </c>
      <c r="C18" s="137"/>
      <c r="D18" s="137"/>
      <c r="E18" s="136" t="s">
        <v>18</v>
      </c>
      <c r="F18" s="136"/>
      <c r="G18" s="136"/>
      <c r="H18" s="136"/>
      <c r="I18" s="136"/>
      <c r="J18" s="137" t="s">
        <v>7</v>
      </c>
      <c r="K18" s="137"/>
      <c r="L18" s="137"/>
      <c r="M18" s="148" t="s">
        <v>44</v>
      </c>
      <c r="N18" s="148"/>
      <c r="O18" s="148"/>
      <c r="P18" s="148"/>
      <c r="Q18" s="148"/>
    </row>
    <row r="19" spans="2:17" ht="15">
      <c r="B19" s="137" t="s">
        <v>16</v>
      </c>
      <c r="C19" s="137"/>
      <c r="D19" s="137"/>
      <c r="E19" s="140" t="s">
        <v>19</v>
      </c>
      <c r="F19" s="140"/>
      <c r="G19" s="140"/>
      <c r="H19" s="140"/>
      <c r="I19" s="140"/>
      <c r="J19" s="137" t="s">
        <v>16</v>
      </c>
      <c r="K19" s="137"/>
      <c r="L19" s="137"/>
      <c r="M19" s="149" t="s">
        <v>44</v>
      </c>
      <c r="N19" s="149"/>
      <c r="O19" s="149"/>
      <c r="P19" s="149"/>
      <c r="Q19" s="149"/>
    </row>
    <row r="20" spans="2:17" ht="15">
      <c r="B20" s="137" t="s">
        <v>17</v>
      </c>
      <c r="C20" s="137"/>
      <c r="D20" s="137"/>
      <c r="E20" s="140">
        <v>266027</v>
      </c>
      <c r="F20" s="140"/>
      <c r="G20" s="140"/>
      <c r="H20" s="140"/>
      <c r="I20" s="140"/>
      <c r="J20" s="137" t="s">
        <v>17</v>
      </c>
      <c r="K20" s="137"/>
      <c r="L20" s="137"/>
      <c r="M20" s="149" t="s">
        <v>44</v>
      </c>
      <c r="N20" s="149"/>
      <c r="O20" s="149"/>
      <c r="P20" s="149"/>
      <c r="Q20" s="149"/>
    </row>
    <row r="21" spans="5:17" ht="15">
      <c r="E21" s="139"/>
      <c r="F21" s="139"/>
      <c r="G21" s="139"/>
      <c r="H21" s="139"/>
      <c r="I21" s="139"/>
      <c r="M21" s="150"/>
      <c r="N21" s="150"/>
      <c r="O21" s="150"/>
      <c r="P21" s="150"/>
      <c r="Q21" s="150"/>
    </row>
    <row r="22" spans="2:17" ht="15">
      <c r="B22" s="2" t="s">
        <v>20</v>
      </c>
      <c r="J22" s="2" t="s">
        <v>20</v>
      </c>
      <c r="M22" s="116"/>
      <c r="N22" s="116"/>
      <c r="O22" s="116"/>
      <c r="P22" s="116"/>
      <c r="Q22" s="116"/>
    </row>
    <row r="23" spans="2:17" ht="15">
      <c r="B23" s="137" t="s">
        <v>21</v>
      </c>
      <c r="C23" s="137"/>
      <c r="D23" s="137"/>
      <c r="E23" s="138" t="s">
        <v>29</v>
      </c>
      <c r="F23" s="138"/>
      <c r="G23" s="138"/>
      <c r="H23" s="138"/>
      <c r="I23" s="138"/>
      <c r="J23" s="137" t="s">
        <v>21</v>
      </c>
      <c r="K23" s="137"/>
      <c r="L23" s="137"/>
      <c r="M23" s="147" t="s">
        <v>44</v>
      </c>
      <c r="N23" s="147"/>
      <c r="O23" s="147"/>
      <c r="P23" s="147"/>
      <c r="Q23" s="147"/>
    </row>
    <row r="24" spans="2:17" ht="15">
      <c r="B24" s="137" t="s">
        <v>22</v>
      </c>
      <c r="C24" s="137"/>
      <c r="D24" s="137"/>
      <c r="E24" s="138" t="s">
        <v>30</v>
      </c>
      <c r="F24" s="138"/>
      <c r="G24" s="138"/>
      <c r="H24" s="138"/>
      <c r="I24" s="138"/>
      <c r="J24" s="137" t="s">
        <v>22</v>
      </c>
      <c r="K24" s="137"/>
      <c r="L24" s="137"/>
      <c r="M24" s="147" t="s">
        <v>44</v>
      </c>
      <c r="N24" s="147"/>
      <c r="O24" s="147"/>
      <c r="P24" s="147"/>
      <c r="Q24" s="147"/>
    </row>
    <row r="25" spans="2:17" ht="15">
      <c r="B25" s="137" t="s">
        <v>23</v>
      </c>
      <c r="C25" s="137"/>
      <c r="D25" s="137"/>
      <c r="E25" s="138" t="s">
        <v>31</v>
      </c>
      <c r="F25" s="138"/>
      <c r="G25" s="138"/>
      <c r="H25" s="138"/>
      <c r="I25" s="138"/>
      <c r="J25" s="137" t="s">
        <v>23</v>
      </c>
      <c r="K25" s="137"/>
      <c r="L25" s="137"/>
      <c r="M25" s="147" t="s">
        <v>44</v>
      </c>
      <c r="N25" s="147"/>
      <c r="O25" s="147"/>
      <c r="P25" s="147"/>
      <c r="Q25" s="147"/>
    </row>
    <row r="26" spans="13:17" ht="15">
      <c r="M26" s="116"/>
      <c r="N26" s="116"/>
      <c r="O26" s="116"/>
      <c r="P26" s="116"/>
      <c r="Q26" s="116"/>
    </row>
    <row r="27" spans="2:17" ht="15">
      <c r="B27" s="2" t="s">
        <v>24</v>
      </c>
      <c r="J27" s="2" t="s">
        <v>24</v>
      </c>
      <c r="M27" s="116"/>
      <c r="N27" s="116"/>
      <c r="O27" s="116"/>
      <c r="P27" s="116"/>
      <c r="Q27" s="116"/>
    </row>
    <row r="28" spans="2:17" ht="15">
      <c r="B28" s="137" t="s">
        <v>25</v>
      </c>
      <c r="C28" s="137"/>
      <c r="D28" s="137"/>
      <c r="E28" s="145">
        <v>420476767600</v>
      </c>
      <c r="F28" s="138"/>
      <c r="G28" s="138"/>
      <c r="H28" s="138"/>
      <c r="I28" s="138"/>
      <c r="J28" s="137" t="s">
        <v>25</v>
      </c>
      <c r="K28" s="137"/>
      <c r="L28" s="137"/>
      <c r="M28" s="147" t="s">
        <v>44</v>
      </c>
      <c r="N28" s="147"/>
      <c r="O28" s="147"/>
      <c r="P28" s="147"/>
      <c r="Q28" s="147"/>
    </row>
    <row r="29" spans="2:17" ht="15">
      <c r="B29" s="137" t="s">
        <v>26</v>
      </c>
      <c r="C29" s="137"/>
      <c r="D29" s="137"/>
      <c r="E29" s="145">
        <v>420476767601</v>
      </c>
      <c r="F29" s="138"/>
      <c r="G29" s="138"/>
      <c r="H29" s="138"/>
      <c r="I29" s="138"/>
      <c r="J29" s="137" t="s">
        <v>26</v>
      </c>
      <c r="K29" s="137"/>
      <c r="L29" s="137"/>
      <c r="M29" s="147" t="s">
        <v>44</v>
      </c>
      <c r="N29" s="147"/>
      <c r="O29" s="147"/>
      <c r="P29" s="147"/>
      <c r="Q29" s="147"/>
    </row>
    <row r="30" spans="2:17" ht="15">
      <c r="B30" s="137" t="s">
        <v>27</v>
      </c>
      <c r="C30" s="137"/>
      <c r="D30" s="137"/>
      <c r="E30" s="146" t="s">
        <v>32</v>
      </c>
      <c r="F30" s="138"/>
      <c r="G30" s="138"/>
      <c r="H30" s="138"/>
      <c r="I30" s="138"/>
      <c r="J30" s="137" t="s">
        <v>27</v>
      </c>
      <c r="K30" s="137"/>
      <c r="L30" s="137"/>
      <c r="M30" s="147"/>
      <c r="N30" s="147"/>
      <c r="O30" s="147"/>
      <c r="P30" s="147"/>
      <c r="Q30" s="147"/>
    </row>
    <row r="31" spans="2:17" ht="15">
      <c r="B31" s="137" t="s">
        <v>28</v>
      </c>
      <c r="C31" s="137"/>
      <c r="D31" s="137"/>
      <c r="E31" s="146" t="s">
        <v>33</v>
      </c>
      <c r="F31" s="136"/>
      <c r="G31" s="136"/>
      <c r="H31" s="136"/>
      <c r="I31" s="136"/>
      <c r="J31" s="137" t="s">
        <v>28</v>
      </c>
      <c r="K31" s="137"/>
      <c r="L31" s="137"/>
      <c r="M31" s="147"/>
      <c r="N31" s="147"/>
      <c r="O31" s="147"/>
      <c r="P31" s="147"/>
      <c r="Q31" s="147"/>
    </row>
    <row r="32" spans="5:17" ht="15">
      <c r="E32" s="141"/>
      <c r="F32" s="141"/>
      <c r="G32" s="141"/>
      <c r="H32" s="141"/>
      <c r="I32" s="141"/>
      <c r="M32" s="141"/>
      <c r="N32" s="141"/>
      <c r="O32" s="141"/>
      <c r="P32" s="141"/>
      <c r="Q32" s="141"/>
    </row>
    <row r="33" spans="2:12" ht="15">
      <c r="B33" s="142" t="s">
        <v>34</v>
      </c>
      <c r="C33" s="142"/>
      <c r="D33" s="142"/>
      <c r="J33" s="142" t="s">
        <v>46</v>
      </c>
      <c r="K33" s="142"/>
      <c r="L33" s="142"/>
    </row>
    <row r="34" spans="2:17" ht="15">
      <c r="B34" s="143"/>
      <c r="C34" s="143"/>
      <c r="D34" s="143"/>
      <c r="E34" s="143"/>
      <c r="F34" s="143"/>
      <c r="G34" s="143"/>
      <c r="H34" s="143"/>
      <c r="I34" s="143"/>
      <c r="J34" s="151"/>
      <c r="K34" s="152"/>
      <c r="L34" s="152"/>
      <c r="M34" s="152"/>
      <c r="N34" s="152"/>
      <c r="O34" s="152"/>
      <c r="P34" s="152"/>
      <c r="Q34" s="153"/>
    </row>
    <row r="35" spans="2:17" ht="15">
      <c r="B35" s="143"/>
      <c r="C35" s="143"/>
      <c r="D35" s="143"/>
      <c r="E35" s="143"/>
      <c r="F35" s="143"/>
      <c r="G35" s="143"/>
      <c r="H35" s="143"/>
      <c r="I35" s="143"/>
      <c r="J35" s="154"/>
      <c r="K35" s="155"/>
      <c r="L35" s="155"/>
      <c r="M35" s="155"/>
      <c r="N35" s="155"/>
      <c r="O35" s="155"/>
      <c r="P35" s="155"/>
      <c r="Q35" s="156"/>
    </row>
  </sheetData>
  <sheetProtection password="CA63" sheet="1" objects="1" scenarios="1"/>
  <mergeCells count="72">
    <mergeCell ref="J31:L31"/>
    <mergeCell ref="M31:Q31"/>
    <mergeCell ref="M32:Q32"/>
    <mergeCell ref="J33:L33"/>
    <mergeCell ref="J34:Q35"/>
    <mergeCell ref="J28:L28"/>
    <mergeCell ref="M28:Q28"/>
    <mergeCell ref="J29:L29"/>
    <mergeCell ref="M29:Q29"/>
    <mergeCell ref="J30:L30"/>
    <mergeCell ref="M30:Q30"/>
    <mergeCell ref="J25:L25"/>
    <mergeCell ref="M25:Q25"/>
    <mergeCell ref="M14:Q14"/>
    <mergeCell ref="J18:L18"/>
    <mergeCell ref="M18:Q18"/>
    <mergeCell ref="J19:L19"/>
    <mergeCell ref="M19:Q19"/>
    <mergeCell ref="J20:L20"/>
    <mergeCell ref="M20:Q20"/>
    <mergeCell ref="J14:L14"/>
    <mergeCell ref="M21:Q21"/>
    <mergeCell ref="J23:L23"/>
    <mergeCell ref="M23:Q23"/>
    <mergeCell ref="J24:L24"/>
    <mergeCell ref="M24:Q24"/>
    <mergeCell ref="M9:Q9"/>
    <mergeCell ref="M10:Q10"/>
    <mergeCell ref="M11:Q11"/>
    <mergeCell ref="J12:Q12"/>
    <mergeCell ref="M13:Q13"/>
    <mergeCell ref="J13:L13"/>
    <mergeCell ref="E32:I32"/>
    <mergeCell ref="B33:D33"/>
    <mergeCell ref="B34:I35"/>
    <mergeCell ref="J3:Q4"/>
    <mergeCell ref="J9:L9"/>
    <mergeCell ref="J10:L10"/>
    <mergeCell ref="J11:L11"/>
    <mergeCell ref="B28:D28"/>
    <mergeCell ref="B29:D29"/>
    <mergeCell ref="B30:D30"/>
    <mergeCell ref="B31:D31"/>
    <mergeCell ref="E28:I28"/>
    <mergeCell ref="E29:I29"/>
    <mergeCell ref="E30:I30"/>
    <mergeCell ref="E31:I31"/>
    <mergeCell ref="B23:D23"/>
    <mergeCell ref="B24:D24"/>
    <mergeCell ref="B25:D25"/>
    <mergeCell ref="E23:I23"/>
    <mergeCell ref="E24:I24"/>
    <mergeCell ref="E25:I25"/>
    <mergeCell ref="B13:D13"/>
    <mergeCell ref="B14:D14"/>
    <mergeCell ref="E21:I21"/>
    <mergeCell ref="E13:I13"/>
    <mergeCell ref="E14:I14"/>
    <mergeCell ref="B18:D18"/>
    <mergeCell ref="B19:D19"/>
    <mergeCell ref="B20:D20"/>
    <mergeCell ref="E18:I18"/>
    <mergeCell ref="E19:I19"/>
    <mergeCell ref="E20:I20"/>
    <mergeCell ref="E9:I9"/>
    <mergeCell ref="E10:I10"/>
    <mergeCell ref="E12:I12"/>
    <mergeCell ref="B10:D10"/>
    <mergeCell ref="B12:D12"/>
    <mergeCell ref="B9:D9"/>
    <mergeCell ref="B11:D11"/>
    <mergeCell ref="E11:I11"/>
  </mergeCells>
  <hyperlinks>
    <hyperlink ref="E30" r:id="rId1" display="mailto:podatelna@mulitvinov.cz"/>
    <hyperlink ref="E31" r:id="rId2" display="http://www.mulitvinov.cz/"/>
  </hyperlinks>
  <printOptions/>
  <pageMargins left="0.7086614173228347" right="0.35433070866141736" top="0.9448818897637796" bottom="0.5118110236220472" header="0.31496062992125984" footer="0.31496062992125984"/>
  <pageSetup horizontalDpi="600" verticalDpi="600" orientation="landscape" paperSize="9" scale="9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M28"/>
  <sheetViews>
    <sheetView workbookViewId="0" topLeftCell="A4">
      <selection activeCell="J26" sqref="J26 J24"/>
    </sheetView>
  </sheetViews>
  <sheetFormatPr defaultColWidth="9.140625" defaultRowHeight="15"/>
  <cols>
    <col min="9" max="9" width="7.57421875" style="0" customWidth="1"/>
    <col min="10" max="10" width="19.421875" style="0" bestFit="1" customWidth="1"/>
  </cols>
  <sheetData>
    <row r="2" spans="2:11" ht="15.75">
      <c r="B2" s="157" t="s">
        <v>269</v>
      </c>
      <c r="C2" s="157"/>
      <c r="D2" s="157"/>
      <c r="E2" s="157"/>
      <c r="F2" s="157"/>
      <c r="G2" s="157" t="s">
        <v>11</v>
      </c>
      <c r="H2" s="157"/>
      <c r="I2" s="157"/>
      <c r="J2" s="157"/>
      <c r="K2" s="157"/>
    </row>
    <row r="3" spans="2:11" ht="15.75"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2:11" ht="15.75">
      <c r="B4" s="11"/>
      <c r="C4" s="11"/>
      <c r="D4" s="11"/>
      <c r="E4" s="11"/>
      <c r="F4" s="11"/>
      <c r="G4" s="11"/>
      <c r="H4" s="11"/>
      <c r="I4" s="11"/>
      <c r="J4" s="11"/>
      <c r="K4" s="11"/>
    </row>
    <row r="5" ht="15">
      <c r="E5" s="8"/>
    </row>
    <row r="6" spans="5:8" ht="15">
      <c r="E6" s="158" t="s">
        <v>47</v>
      </c>
      <c r="F6" s="159"/>
      <c r="G6" s="159"/>
      <c r="H6" s="159"/>
    </row>
    <row r="7" spans="5:8" ht="15">
      <c r="E7" s="12"/>
      <c r="F7" s="6"/>
      <c r="G7" s="6"/>
      <c r="H7" s="6"/>
    </row>
    <row r="9" spans="2:13" ht="15">
      <c r="B9" s="160" t="s">
        <v>51</v>
      </c>
      <c r="C9" s="160"/>
      <c r="D9" s="160"/>
      <c r="E9" s="160"/>
      <c r="F9" s="160"/>
      <c r="G9" s="160"/>
      <c r="H9" s="160"/>
      <c r="I9" s="160"/>
      <c r="J9" s="13">
        <f>'D.1.1stavba aPBŘ'!$L$11</f>
        <v>0</v>
      </c>
      <c r="K9" s="65"/>
      <c r="L9" s="65"/>
      <c r="M9" s="65"/>
    </row>
    <row r="10" ht="15">
      <c r="J10" s="13"/>
    </row>
    <row r="11" spans="2:10" ht="15">
      <c r="B11" s="160" t="s">
        <v>48</v>
      </c>
      <c r="C11" s="160"/>
      <c r="D11" s="160"/>
      <c r="E11" s="160"/>
      <c r="F11" s="160"/>
      <c r="G11" s="160"/>
      <c r="H11" s="160"/>
      <c r="I11" s="160"/>
      <c r="J11" s="13">
        <f>'D.1.4A ZTI'!$P$5</f>
        <v>0</v>
      </c>
    </row>
    <row r="12" spans="9:10" ht="15">
      <c r="I12" s="8"/>
      <c r="J12" s="13"/>
    </row>
    <row r="13" spans="2:10" ht="15">
      <c r="B13" s="160" t="s">
        <v>49</v>
      </c>
      <c r="C13" s="160"/>
      <c r="D13" s="160"/>
      <c r="E13" s="160"/>
      <c r="F13" s="160"/>
      <c r="G13" s="160"/>
      <c r="H13" s="160"/>
      <c r="I13" s="160"/>
      <c r="J13" s="13">
        <f>'D.1.4C VZT'!$P$5</f>
        <v>0</v>
      </c>
    </row>
    <row r="15" spans="2:10" ht="15">
      <c r="B15" s="160" t="s">
        <v>50</v>
      </c>
      <c r="C15" s="160"/>
      <c r="D15" s="160"/>
      <c r="E15" s="160"/>
      <c r="F15" s="160"/>
      <c r="G15" s="160"/>
      <c r="H15" s="160"/>
      <c r="I15" s="160"/>
      <c r="J15" s="13">
        <f>'D.1.4.D Vytápění'!$P$6</f>
        <v>0</v>
      </c>
    </row>
    <row r="17" spans="2:10" ht="15">
      <c r="B17" s="160" t="s">
        <v>52</v>
      </c>
      <c r="C17" s="160"/>
      <c r="D17" s="160"/>
      <c r="E17" s="160"/>
      <c r="F17" s="160"/>
      <c r="G17" s="160"/>
      <c r="H17" s="160"/>
      <c r="I17" s="160"/>
      <c r="J17" s="13">
        <f>'D.1.4.GSilnoproud'!$G$72</f>
        <v>0</v>
      </c>
    </row>
    <row r="19" spans="2:10" ht="15">
      <c r="B19" s="160" t="s">
        <v>53</v>
      </c>
      <c r="C19" s="160"/>
      <c r="D19" s="160"/>
      <c r="E19" s="160"/>
      <c r="F19" s="160"/>
      <c r="G19" s="160"/>
      <c r="H19" s="160"/>
      <c r="I19" s="160"/>
      <c r="J19" s="13">
        <f>J9+J11+J13+J15+J17</f>
        <v>0</v>
      </c>
    </row>
    <row r="21" spans="2:9" ht="15">
      <c r="B21" s="10"/>
      <c r="C21" s="10"/>
      <c r="D21" s="10"/>
      <c r="E21" s="10"/>
      <c r="F21" s="10"/>
      <c r="G21" s="10"/>
      <c r="H21" s="10"/>
      <c r="I21" s="10"/>
    </row>
    <row r="22" spans="2:9" ht="15.75">
      <c r="B22" s="62" t="s">
        <v>451</v>
      </c>
      <c r="C22" s="10"/>
      <c r="D22" s="10"/>
      <c r="E22" s="10"/>
      <c r="F22" s="10"/>
      <c r="G22" s="10"/>
      <c r="H22" s="10"/>
      <c r="I22" s="10"/>
    </row>
    <row r="24" spans="2:10" ht="15">
      <c r="B24" s="160" t="s">
        <v>54</v>
      </c>
      <c r="C24" s="160"/>
      <c r="D24" s="160"/>
      <c r="E24" s="160"/>
      <c r="F24" s="160"/>
      <c r="G24" s="160"/>
      <c r="H24" s="160"/>
      <c r="I24" s="160"/>
      <c r="J24" s="13">
        <f>J19</f>
        <v>0</v>
      </c>
    </row>
    <row r="26" spans="2:10" ht="15">
      <c r="B26" s="160" t="s">
        <v>55</v>
      </c>
      <c r="C26" s="160"/>
      <c r="D26" s="160"/>
      <c r="E26" s="160"/>
      <c r="F26" s="160"/>
      <c r="G26" s="160"/>
      <c r="H26" s="160"/>
      <c r="I26" s="160"/>
      <c r="J26" s="13">
        <f>J24*0.21</f>
        <v>0</v>
      </c>
    </row>
    <row r="28" spans="2:10" ht="18.75">
      <c r="B28" s="160" t="s">
        <v>56</v>
      </c>
      <c r="C28" s="160"/>
      <c r="D28" s="160"/>
      <c r="E28" s="160"/>
      <c r="F28" s="160"/>
      <c r="G28" s="160"/>
      <c r="H28" s="160"/>
      <c r="I28" s="160"/>
      <c r="J28" s="39">
        <f>J26+J24</f>
        <v>0</v>
      </c>
    </row>
  </sheetData>
  <sheetProtection password="CA63" sheet="1" objects="1" scenarios="1"/>
  <mergeCells count="11">
    <mergeCell ref="B26:I26"/>
    <mergeCell ref="B28:I28"/>
    <mergeCell ref="B15:I15"/>
    <mergeCell ref="B17:I17"/>
    <mergeCell ref="B19:I19"/>
    <mergeCell ref="B24:I24"/>
    <mergeCell ref="B2:K2"/>
    <mergeCell ref="E6:H6"/>
    <mergeCell ref="B9:I9"/>
    <mergeCell ref="B11:I11"/>
    <mergeCell ref="B13:I13"/>
  </mergeCells>
  <printOptions/>
  <pageMargins left="0.7" right="0.7" top="0.787401575" bottom="0.787401575" header="0.3" footer="0.3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282"/>
  <sheetViews>
    <sheetView workbookViewId="0" topLeftCell="A211">
      <selection activeCell="J219" sqref="J219:K219"/>
    </sheetView>
  </sheetViews>
  <sheetFormatPr defaultColWidth="9.140625" defaultRowHeight="15"/>
  <cols>
    <col min="1" max="2" width="4.140625" style="0" customWidth="1"/>
    <col min="5" max="5" width="9.28125" style="0" customWidth="1"/>
    <col min="6" max="6" width="19.57421875" style="0" bestFit="1" customWidth="1"/>
    <col min="7" max="7" width="36.28125" style="0" customWidth="1"/>
    <col min="8" max="8" width="4.421875" style="109" customWidth="1"/>
    <col min="9" max="9" width="7.00390625" style="109" customWidth="1"/>
    <col min="10" max="10" width="3.57421875" style="0" customWidth="1"/>
    <col min="12" max="12" width="4.140625" style="0" customWidth="1"/>
    <col min="13" max="13" width="3.421875" style="0" customWidth="1"/>
    <col min="14" max="14" width="4.421875" style="0" customWidth="1"/>
  </cols>
  <sheetData>
    <row r="2" spans="1:15" ht="15">
      <c r="A2" s="73"/>
      <c r="B2" s="73"/>
      <c r="C2" s="73"/>
      <c r="D2" s="73"/>
      <c r="E2" s="73"/>
      <c r="F2" s="73"/>
      <c r="G2" s="73"/>
      <c r="H2" s="100"/>
      <c r="I2" s="100"/>
      <c r="J2" s="73"/>
      <c r="K2" s="73"/>
      <c r="L2" s="73"/>
      <c r="M2" s="73"/>
      <c r="N2" s="73"/>
      <c r="O2" s="73"/>
    </row>
    <row r="3" spans="1:15" ht="18">
      <c r="A3" s="74"/>
      <c r="B3" s="73"/>
      <c r="C3" s="99" t="s">
        <v>269</v>
      </c>
      <c r="D3" s="98"/>
      <c r="E3" s="98"/>
      <c r="F3" s="98"/>
      <c r="G3" s="98"/>
      <c r="H3" s="110"/>
      <c r="I3" s="101"/>
      <c r="J3" s="95"/>
      <c r="K3" s="95"/>
      <c r="L3" s="95"/>
      <c r="M3" s="95"/>
      <c r="N3" s="95"/>
      <c r="O3" s="73"/>
    </row>
    <row r="4" spans="1:15" ht="15">
      <c r="A4" s="73"/>
      <c r="B4" s="73"/>
      <c r="C4" s="73"/>
      <c r="D4" s="73"/>
      <c r="E4" s="73"/>
      <c r="F4" s="73"/>
      <c r="G4" s="73"/>
      <c r="H4" s="100"/>
      <c r="I4" s="100"/>
      <c r="J4" s="73"/>
      <c r="K4" s="114"/>
      <c r="L4" s="73"/>
      <c r="M4" s="73"/>
      <c r="N4" s="73"/>
      <c r="O4" s="73"/>
    </row>
    <row r="5" spans="1:15" ht="15.75">
      <c r="A5" s="75"/>
      <c r="B5" s="73"/>
      <c r="C5" s="73"/>
      <c r="D5" s="76"/>
      <c r="E5" s="73"/>
      <c r="F5" s="99" t="s">
        <v>784</v>
      </c>
      <c r="G5" s="73"/>
      <c r="H5" s="100"/>
      <c r="I5" s="102"/>
      <c r="J5" s="73"/>
      <c r="K5" s="190"/>
      <c r="L5" s="190"/>
      <c r="M5" s="190"/>
      <c r="N5" s="190"/>
      <c r="O5" s="73"/>
    </row>
    <row r="6" spans="1:15" ht="15">
      <c r="A6" s="73"/>
      <c r="B6" s="73"/>
      <c r="C6" s="73"/>
      <c r="D6" s="73"/>
      <c r="E6" s="73"/>
      <c r="F6" s="73"/>
      <c r="G6" s="73"/>
      <c r="H6" s="100"/>
      <c r="I6" s="100"/>
      <c r="J6" s="73"/>
      <c r="K6" s="73"/>
      <c r="L6" s="73"/>
      <c r="M6" s="73"/>
      <c r="N6" s="73"/>
      <c r="O6" s="73"/>
    </row>
    <row r="7" spans="1:15" ht="15">
      <c r="A7" s="75"/>
      <c r="B7" s="73"/>
      <c r="C7" s="73"/>
      <c r="D7" s="76"/>
      <c r="E7" s="73"/>
      <c r="F7" s="73"/>
      <c r="G7" s="73"/>
      <c r="H7" s="100"/>
      <c r="I7" s="102"/>
      <c r="J7" s="73"/>
      <c r="K7" s="191"/>
      <c r="L7" s="191"/>
      <c r="M7" s="191"/>
      <c r="N7" s="191"/>
      <c r="O7" s="191"/>
    </row>
    <row r="8" spans="1:15" ht="15">
      <c r="A8" s="75"/>
      <c r="B8" s="73"/>
      <c r="C8" s="73"/>
      <c r="D8" s="76"/>
      <c r="E8" s="73"/>
      <c r="F8" s="73"/>
      <c r="G8" s="73"/>
      <c r="H8" s="100"/>
      <c r="I8" s="102"/>
      <c r="J8" s="73"/>
      <c r="K8" s="191"/>
      <c r="L8" s="191"/>
      <c r="M8" s="191"/>
      <c r="N8" s="191"/>
      <c r="O8" s="191"/>
    </row>
    <row r="9" spans="1:15" ht="15">
      <c r="A9" s="73"/>
      <c r="B9" s="73"/>
      <c r="C9" s="73"/>
      <c r="D9" s="73"/>
      <c r="E9" s="73"/>
      <c r="F9" s="73"/>
      <c r="G9" s="73"/>
      <c r="H9" s="100"/>
      <c r="I9" s="100"/>
      <c r="J9" s="73"/>
      <c r="K9" s="73"/>
      <c r="L9" s="73"/>
      <c r="M9" s="73"/>
      <c r="N9" s="73"/>
      <c r="O9" s="73"/>
    </row>
    <row r="10" spans="1:15" ht="15" customHeight="1">
      <c r="A10" s="96" t="s">
        <v>453</v>
      </c>
      <c r="B10" s="97" t="s">
        <v>454</v>
      </c>
      <c r="C10" s="97" t="s">
        <v>455</v>
      </c>
      <c r="D10" s="192" t="s">
        <v>41</v>
      </c>
      <c r="E10" s="192"/>
      <c r="F10" s="192"/>
      <c r="G10" s="192"/>
      <c r="H10" s="103" t="s">
        <v>456</v>
      </c>
      <c r="I10" s="103" t="s">
        <v>457</v>
      </c>
      <c r="J10" s="193" t="s">
        <v>458</v>
      </c>
      <c r="K10" s="193"/>
      <c r="L10" s="192" t="s">
        <v>459</v>
      </c>
      <c r="M10" s="192"/>
      <c r="N10" s="192"/>
      <c r="O10" s="194"/>
    </row>
    <row r="11" spans="1:15" ht="18">
      <c r="A11" s="77" t="s">
        <v>460</v>
      </c>
      <c r="B11" s="73"/>
      <c r="C11" s="73"/>
      <c r="D11" s="73"/>
      <c r="E11" s="73"/>
      <c r="F11" s="73"/>
      <c r="G11" s="73"/>
      <c r="H11" s="100"/>
      <c r="I11" s="100"/>
      <c r="J11" s="73"/>
      <c r="K11" s="73"/>
      <c r="L11" s="186">
        <f>L12+L137+L229</f>
        <v>0</v>
      </c>
      <c r="M11" s="186"/>
      <c r="N11" s="186"/>
      <c r="O11" s="186"/>
    </row>
    <row r="12" spans="1:15" ht="18">
      <c r="A12" s="78"/>
      <c r="B12" s="79" t="s">
        <v>461</v>
      </c>
      <c r="C12" s="79"/>
      <c r="D12" s="79"/>
      <c r="E12" s="79"/>
      <c r="F12" s="79"/>
      <c r="G12" s="79"/>
      <c r="H12" s="104"/>
      <c r="I12" s="104"/>
      <c r="J12" s="79"/>
      <c r="K12" s="79"/>
      <c r="L12" s="173">
        <f>L13+L33+L37+L90+L130+L135</f>
        <v>0</v>
      </c>
      <c r="M12" s="173"/>
      <c r="N12" s="173"/>
      <c r="O12" s="173"/>
    </row>
    <row r="13" spans="1:15" ht="15.75">
      <c r="A13" s="78"/>
      <c r="B13" s="80" t="s">
        <v>462</v>
      </c>
      <c r="C13" s="80"/>
      <c r="D13" s="80"/>
      <c r="E13" s="80"/>
      <c r="F13" s="80"/>
      <c r="G13" s="80"/>
      <c r="H13" s="105"/>
      <c r="I13" s="105"/>
      <c r="J13" s="80"/>
      <c r="K13" s="80"/>
      <c r="L13" s="172">
        <f>SUM(L14:O30)</f>
        <v>0</v>
      </c>
      <c r="M13" s="172"/>
      <c r="N13" s="172"/>
      <c r="O13" s="172"/>
    </row>
    <row r="14" spans="1:15" ht="15" customHeight="1">
      <c r="A14" s="81" t="s">
        <v>463</v>
      </c>
      <c r="B14" s="81" t="s">
        <v>464</v>
      </c>
      <c r="C14" s="82" t="s">
        <v>465</v>
      </c>
      <c r="D14" s="187" t="s">
        <v>466</v>
      </c>
      <c r="E14" s="188"/>
      <c r="F14" s="188"/>
      <c r="G14" s="189"/>
      <c r="H14" s="83" t="s">
        <v>467</v>
      </c>
      <c r="I14" s="84">
        <v>1.25</v>
      </c>
      <c r="J14" s="165"/>
      <c r="K14" s="166"/>
      <c r="L14" s="167">
        <f>ROUND(J14*I14,2)</f>
        <v>0</v>
      </c>
      <c r="M14" s="168"/>
      <c r="N14" s="168"/>
      <c r="O14" s="169"/>
    </row>
    <row r="15" spans="1:15" ht="15">
      <c r="A15" s="85"/>
      <c r="B15" s="85"/>
      <c r="C15" s="86" t="s">
        <v>396</v>
      </c>
      <c r="D15" s="170" t="s">
        <v>468</v>
      </c>
      <c r="E15" s="170"/>
      <c r="F15" s="170"/>
      <c r="G15" s="170"/>
      <c r="H15" s="111"/>
      <c r="I15" s="106">
        <v>1.25</v>
      </c>
      <c r="J15" s="111"/>
      <c r="K15" s="111"/>
      <c r="L15" s="85"/>
      <c r="M15" s="85"/>
      <c r="N15" s="85"/>
      <c r="O15" s="85"/>
    </row>
    <row r="16" spans="1:15" ht="15">
      <c r="A16" s="87"/>
      <c r="B16" s="87"/>
      <c r="C16" s="88" t="s">
        <v>396</v>
      </c>
      <c r="D16" s="161" t="s">
        <v>469</v>
      </c>
      <c r="E16" s="161"/>
      <c r="F16" s="161"/>
      <c r="G16" s="161"/>
      <c r="H16" s="112"/>
      <c r="I16" s="107">
        <v>1.25</v>
      </c>
      <c r="J16" s="112"/>
      <c r="K16" s="112"/>
      <c r="L16" s="87"/>
      <c r="M16" s="87"/>
      <c r="N16" s="87"/>
      <c r="O16" s="87"/>
    </row>
    <row r="17" spans="1:15" ht="15">
      <c r="A17" s="81" t="s">
        <v>470</v>
      </c>
      <c r="B17" s="81" t="s">
        <v>464</v>
      </c>
      <c r="C17" s="82" t="s">
        <v>471</v>
      </c>
      <c r="D17" s="162" t="s">
        <v>472</v>
      </c>
      <c r="E17" s="163"/>
      <c r="F17" s="163"/>
      <c r="G17" s="164"/>
      <c r="H17" s="83" t="s">
        <v>467</v>
      </c>
      <c r="I17" s="84">
        <v>5.232</v>
      </c>
      <c r="J17" s="165"/>
      <c r="K17" s="166"/>
      <c r="L17" s="167">
        <f>ROUND(J17*I17,2)</f>
        <v>0</v>
      </c>
      <c r="M17" s="168"/>
      <c r="N17" s="168"/>
      <c r="O17" s="169"/>
    </row>
    <row r="18" spans="1:15" ht="15">
      <c r="A18" s="85"/>
      <c r="B18" s="85"/>
      <c r="C18" s="86" t="s">
        <v>396</v>
      </c>
      <c r="D18" s="170" t="s">
        <v>473</v>
      </c>
      <c r="E18" s="170"/>
      <c r="F18" s="170"/>
      <c r="G18" s="170"/>
      <c r="H18" s="111"/>
      <c r="I18" s="106">
        <v>4.255</v>
      </c>
      <c r="J18" s="111"/>
      <c r="K18" s="111"/>
      <c r="L18" s="85"/>
      <c r="M18" s="85"/>
      <c r="N18" s="85"/>
      <c r="O18" s="85"/>
    </row>
    <row r="19" spans="1:15" ht="15">
      <c r="A19" s="85"/>
      <c r="B19" s="85"/>
      <c r="C19" s="86" t="s">
        <v>396</v>
      </c>
      <c r="D19" s="174" t="s">
        <v>474</v>
      </c>
      <c r="E19" s="174"/>
      <c r="F19" s="174"/>
      <c r="G19" s="174"/>
      <c r="H19" s="111"/>
      <c r="I19" s="106">
        <v>0.977</v>
      </c>
      <c r="J19" s="111"/>
      <c r="K19" s="111"/>
      <c r="L19" s="85"/>
      <c r="M19" s="85"/>
      <c r="N19" s="85"/>
      <c r="O19" s="85"/>
    </row>
    <row r="20" spans="1:15" ht="15">
      <c r="A20" s="87"/>
      <c r="B20" s="87"/>
      <c r="C20" s="88" t="s">
        <v>396</v>
      </c>
      <c r="D20" s="161" t="s">
        <v>469</v>
      </c>
      <c r="E20" s="161"/>
      <c r="F20" s="161"/>
      <c r="G20" s="161"/>
      <c r="H20" s="112"/>
      <c r="I20" s="107">
        <v>5.232</v>
      </c>
      <c r="J20" s="112"/>
      <c r="K20" s="112"/>
      <c r="L20" s="87"/>
      <c r="M20" s="87"/>
      <c r="N20" s="87"/>
      <c r="O20" s="87"/>
    </row>
    <row r="21" spans="1:15" ht="15">
      <c r="A21" s="81" t="s">
        <v>475</v>
      </c>
      <c r="B21" s="81" t="s">
        <v>464</v>
      </c>
      <c r="C21" s="82" t="s">
        <v>476</v>
      </c>
      <c r="D21" s="162" t="s">
        <v>477</v>
      </c>
      <c r="E21" s="163"/>
      <c r="F21" s="163"/>
      <c r="G21" s="164"/>
      <c r="H21" s="83" t="s">
        <v>467</v>
      </c>
      <c r="I21" s="84">
        <v>0.15</v>
      </c>
      <c r="J21" s="165"/>
      <c r="K21" s="166"/>
      <c r="L21" s="167">
        <f>ROUND(J21*I21,2)</f>
        <v>0</v>
      </c>
      <c r="M21" s="168"/>
      <c r="N21" s="168"/>
      <c r="O21" s="169"/>
    </row>
    <row r="22" spans="1:15" ht="15">
      <c r="A22" s="85"/>
      <c r="B22" s="85"/>
      <c r="C22" s="86" t="s">
        <v>396</v>
      </c>
      <c r="D22" s="170" t="s">
        <v>478</v>
      </c>
      <c r="E22" s="170"/>
      <c r="F22" s="170"/>
      <c r="G22" s="170"/>
      <c r="H22" s="111"/>
      <c r="I22" s="106">
        <v>0.15</v>
      </c>
      <c r="J22" s="111"/>
      <c r="K22" s="111"/>
      <c r="L22" s="85"/>
      <c r="M22" s="85"/>
      <c r="N22" s="85"/>
      <c r="O22" s="85"/>
    </row>
    <row r="23" spans="1:15" ht="15">
      <c r="A23" s="87"/>
      <c r="B23" s="87"/>
      <c r="C23" s="88" t="s">
        <v>396</v>
      </c>
      <c r="D23" s="161" t="s">
        <v>469</v>
      </c>
      <c r="E23" s="161"/>
      <c r="F23" s="161"/>
      <c r="G23" s="161"/>
      <c r="H23" s="112"/>
      <c r="I23" s="107">
        <v>0.15</v>
      </c>
      <c r="J23" s="112"/>
      <c r="K23" s="112"/>
      <c r="L23" s="87"/>
      <c r="M23" s="87"/>
      <c r="N23" s="87"/>
      <c r="O23" s="87"/>
    </row>
    <row r="24" spans="1:15" ht="15">
      <c r="A24" s="81" t="s">
        <v>479</v>
      </c>
      <c r="B24" s="81" t="s">
        <v>464</v>
      </c>
      <c r="C24" s="82" t="s">
        <v>480</v>
      </c>
      <c r="D24" s="162" t="s">
        <v>481</v>
      </c>
      <c r="E24" s="163"/>
      <c r="F24" s="163"/>
      <c r="G24" s="164"/>
      <c r="H24" s="83" t="s">
        <v>92</v>
      </c>
      <c r="I24" s="84">
        <v>0.11</v>
      </c>
      <c r="J24" s="165"/>
      <c r="K24" s="166"/>
      <c r="L24" s="167">
        <f>ROUND(J24*I24,2)</f>
        <v>0</v>
      </c>
      <c r="M24" s="168"/>
      <c r="N24" s="168"/>
      <c r="O24" s="169"/>
    </row>
    <row r="25" spans="1:15" ht="15">
      <c r="A25" s="85"/>
      <c r="B25" s="85"/>
      <c r="C25" s="86" t="s">
        <v>396</v>
      </c>
      <c r="D25" s="170" t="s">
        <v>482</v>
      </c>
      <c r="E25" s="170"/>
      <c r="F25" s="170"/>
      <c r="G25" s="170"/>
      <c r="H25" s="111"/>
      <c r="I25" s="106">
        <v>0.11</v>
      </c>
      <c r="J25" s="111"/>
      <c r="K25" s="111"/>
      <c r="L25" s="85"/>
      <c r="M25" s="85"/>
      <c r="N25" s="85"/>
      <c r="O25" s="85"/>
    </row>
    <row r="26" spans="1:15" ht="15">
      <c r="A26" s="87"/>
      <c r="B26" s="87"/>
      <c r="C26" s="88" t="s">
        <v>396</v>
      </c>
      <c r="D26" s="161" t="s">
        <v>469</v>
      </c>
      <c r="E26" s="161"/>
      <c r="F26" s="161"/>
      <c r="G26" s="161"/>
      <c r="H26" s="112"/>
      <c r="I26" s="107">
        <v>0.11</v>
      </c>
      <c r="J26" s="112"/>
      <c r="K26" s="112"/>
      <c r="L26" s="87"/>
      <c r="M26" s="87"/>
      <c r="N26" s="87"/>
      <c r="O26" s="87"/>
    </row>
    <row r="27" spans="1:15" ht="15">
      <c r="A27" s="81" t="s">
        <v>483</v>
      </c>
      <c r="B27" s="81" t="s">
        <v>464</v>
      </c>
      <c r="C27" s="82" t="s">
        <v>484</v>
      </c>
      <c r="D27" s="162" t="s">
        <v>485</v>
      </c>
      <c r="E27" s="163"/>
      <c r="F27" s="163"/>
      <c r="G27" s="164"/>
      <c r="H27" s="83" t="s">
        <v>257</v>
      </c>
      <c r="I27" s="84">
        <v>3</v>
      </c>
      <c r="J27" s="165"/>
      <c r="K27" s="166"/>
      <c r="L27" s="167">
        <f>ROUND(J27*I27,2)</f>
        <v>0</v>
      </c>
      <c r="M27" s="168"/>
      <c r="N27" s="168"/>
      <c r="O27" s="169"/>
    </row>
    <row r="28" spans="1:15" ht="15">
      <c r="A28" s="85"/>
      <c r="B28" s="85"/>
      <c r="C28" s="86" t="s">
        <v>396</v>
      </c>
      <c r="D28" s="170" t="s">
        <v>475</v>
      </c>
      <c r="E28" s="170"/>
      <c r="F28" s="170"/>
      <c r="G28" s="170"/>
      <c r="H28" s="111"/>
      <c r="I28" s="106">
        <v>3</v>
      </c>
      <c r="J28" s="111"/>
      <c r="K28" s="111"/>
      <c r="L28" s="85"/>
      <c r="M28" s="85"/>
      <c r="N28" s="85"/>
      <c r="O28" s="85"/>
    </row>
    <row r="29" spans="1:15" ht="15">
      <c r="A29" s="87"/>
      <c r="B29" s="87"/>
      <c r="C29" s="88" t="s">
        <v>396</v>
      </c>
      <c r="D29" s="161" t="s">
        <v>469</v>
      </c>
      <c r="E29" s="161"/>
      <c r="F29" s="161"/>
      <c r="G29" s="161"/>
      <c r="H29" s="112"/>
      <c r="I29" s="107">
        <v>3</v>
      </c>
      <c r="J29" s="112"/>
      <c r="K29" s="112"/>
      <c r="L29" s="87"/>
      <c r="M29" s="87"/>
      <c r="N29" s="87"/>
      <c r="O29" s="87"/>
    </row>
    <row r="30" spans="1:15" ht="15">
      <c r="A30" s="81" t="s">
        <v>486</v>
      </c>
      <c r="B30" s="81" t="s">
        <v>464</v>
      </c>
      <c r="C30" s="82" t="s">
        <v>487</v>
      </c>
      <c r="D30" s="162" t="s">
        <v>488</v>
      </c>
      <c r="E30" s="163"/>
      <c r="F30" s="163"/>
      <c r="G30" s="164"/>
      <c r="H30" s="83" t="s">
        <v>257</v>
      </c>
      <c r="I30" s="84">
        <v>3.5</v>
      </c>
      <c r="J30" s="165"/>
      <c r="K30" s="166"/>
      <c r="L30" s="167">
        <f>ROUND(J30*I30,2)</f>
        <v>0</v>
      </c>
      <c r="M30" s="168"/>
      <c r="N30" s="168"/>
      <c r="O30" s="169"/>
    </row>
    <row r="31" spans="1:15" ht="15">
      <c r="A31" s="85"/>
      <c r="B31" s="85"/>
      <c r="C31" s="86" t="s">
        <v>396</v>
      </c>
      <c r="D31" s="170" t="s">
        <v>489</v>
      </c>
      <c r="E31" s="170"/>
      <c r="F31" s="170"/>
      <c r="G31" s="170"/>
      <c r="H31" s="111"/>
      <c r="I31" s="106">
        <v>3.5</v>
      </c>
      <c r="J31" s="111"/>
      <c r="K31" s="111"/>
      <c r="L31" s="85"/>
      <c r="M31" s="85"/>
      <c r="N31" s="85"/>
      <c r="O31" s="85"/>
    </row>
    <row r="32" spans="1:15" ht="15">
      <c r="A32" s="87"/>
      <c r="B32" s="87"/>
      <c r="C32" s="88" t="s">
        <v>396</v>
      </c>
      <c r="D32" s="171" t="s">
        <v>469</v>
      </c>
      <c r="E32" s="171"/>
      <c r="F32" s="171"/>
      <c r="G32" s="171"/>
      <c r="H32" s="112"/>
      <c r="I32" s="107">
        <v>3.5</v>
      </c>
      <c r="J32" s="112"/>
      <c r="K32" s="112"/>
      <c r="L32" s="87"/>
      <c r="M32" s="87"/>
      <c r="N32" s="87"/>
      <c r="O32" s="87"/>
    </row>
    <row r="33" spans="1:15" ht="15.75">
      <c r="A33" s="78"/>
      <c r="B33" s="80" t="s">
        <v>490</v>
      </c>
      <c r="C33" s="80"/>
      <c r="D33" s="80"/>
      <c r="E33" s="80"/>
      <c r="F33" s="80"/>
      <c r="G33" s="80"/>
      <c r="H33" s="105"/>
      <c r="I33" s="105"/>
      <c r="J33" s="105"/>
      <c r="K33" s="105"/>
      <c r="L33" s="172">
        <f>SUM(L34)</f>
        <v>0</v>
      </c>
      <c r="M33" s="172"/>
      <c r="N33" s="172"/>
      <c r="O33" s="172"/>
    </row>
    <row r="34" spans="1:15" ht="15">
      <c r="A34" s="81" t="s">
        <v>491</v>
      </c>
      <c r="B34" s="81" t="s">
        <v>464</v>
      </c>
      <c r="C34" s="82" t="s">
        <v>492</v>
      </c>
      <c r="D34" s="162" t="s">
        <v>493</v>
      </c>
      <c r="E34" s="163"/>
      <c r="F34" s="163"/>
      <c r="G34" s="164"/>
      <c r="H34" s="83" t="s">
        <v>494</v>
      </c>
      <c r="I34" s="84">
        <v>4</v>
      </c>
      <c r="J34" s="165"/>
      <c r="K34" s="166"/>
      <c r="L34" s="167">
        <f>ROUND(J34*I34,2)</f>
        <v>0</v>
      </c>
      <c r="M34" s="168"/>
      <c r="N34" s="168"/>
      <c r="O34" s="169"/>
    </row>
    <row r="35" spans="1:15" ht="15">
      <c r="A35" s="85"/>
      <c r="B35" s="85"/>
      <c r="C35" s="86" t="s">
        <v>396</v>
      </c>
      <c r="D35" s="170" t="s">
        <v>479</v>
      </c>
      <c r="E35" s="170"/>
      <c r="F35" s="170"/>
      <c r="G35" s="170"/>
      <c r="H35" s="111"/>
      <c r="I35" s="106">
        <v>4</v>
      </c>
      <c r="J35" s="111"/>
      <c r="K35" s="111"/>
      <c r="L35" s="85"/>
      <c r="M35" s="85"/>
      <c r="N35" s="85"/>
      <c r="O35" s="85"/>
    </row>
    <row r="36" spans="1:15" ht="15">
      <c r="A36" s="87"/>
      <c r="B36" s="87"/>
      <c r="C36" s="88" t="s">
        <v>396</v>
      </c>
      <c r="D36" s="171" t="s">
        <v>469</v>
      </c>
      <c r="E36" s="171"/>
      <c r="F36" s="171"/>
      <c r="G36" s="171"/>
      <c r="H36" s="112"/>
      <c r="I36" s="107">
        <v>4</v>
      </c>
      <c r="J36" s="112"/>
      <c r="K36" s="112"/>
      <c r="L36" s="87"/>
      <c r="M36" s="87"/>
      <c r="N36" s="87"/>
      <c r="O36" s="87"/>
    </row>
    <row r="37" spans="1:15" ht="15.75">
      <c r="A37" s="78"/>
      <c r="B37" s="80" t="s">
        <v>495</v>
      </c>
      <c r="C37" s="80"/>
      <c r="D37" s="80"/>
      <c r="E37" s="80"/>
      <c r="F37" s="80"/>
      <c r="G37" s="80"/>
      <c r="H37" s="105"/>
      <c r="I37" s="105"/>
      <c r="J37" s="105"/>
      <c r="K37" s="105"/>
      <c r="L37" s="172">
        <f>SUM(L38:O89)</f>
        <v>0</v>
      </c>
      <c r="M37" s="172"/>
      <c r="N37" s="172"/>
      <c r="O37" s="172"/>
    </row>
    <row r="38" spans="1:15" ht="15">
      <c r="A38" s="81" t="s">
        <v>496</v>
      </c>
      <c r="B38" s="81" t="s">
        <v>464</v>
      </c>
      <c r="C38" s="82" t="s">
        <v>497</v>
      </c>
      <c r="D38" s="162" t="s">
        <v>498</v>
      </c>
      <c r="E38" s="163"/>
      <c r="F38" s="163"/>
      <c r="G38" s="164"/>
      <c r="H38" s="83" t="s">
        <v>257</v>
      </c>
      <c r="I38" s="84">
        <v>24</v>
      </c>
      <c r="J38" s="165"/>
      <c r="K38" s="166"/>
      <c r="L38" s="167">
        <f>ROUND(J38*I38,2)</f>
        <v>0</v>
      </c>
      <c r="M38" s="168"/>
      <c r="N38" s="168"/>
      <c r="O38" s="169"/>
    </row>
    <row r="39" spans="1:15" ht="15">
      <c r="A39" s="85"/>
      <c r="B39" s="85"/>
      <c r="C39" s="86" t="s">
        <v>396</v>
      </c>
      <c r="D39" s="170" t="s">
        <v>499</v>
      </c>
      <c r="E39" s="170"/>
      <c r="F39" s="170"/>
      <c r="G39" s="170"/>
      <c r="H39" s="111"/>
      <c r="I39" s="106">
        <v>24</v>
      </c>
      <c r="J39" s="111"/>
      <c r="K39" s="111"/>
      <c r="L39" s="85"/>
      <c r="M39" s="85"/>
      <c r="N39" s="85"/>
      <c r="O39" s="85"/>
    </row>
    <row r="40" spans="1:15" ht="15">
      <c r="A40" s="87"/>
      <c r="B40" s="87"/>
      <c r="C40" s="88" t="s">
        <v>396</v>
      </c>
      <c r="D40" s="161" t="s">
        <v>469</v>
      </c>
      <c r="E40" s="161"/>
      <c r="F40" s="161"/>
      <c r="G40" s="161"/>
      <c r="H40" s="112"/>
      <c r="I40" s="107">
        <v>24</v>
      </c>
      <c r="J40" s="112"/>
      <c r="K40" s="112"/>
      <c r="L40" s="87"/>
      <c r="M40" s="87"/>
      <c r="N40" s="87"/>
      <c r="O40" s="87"/>
    </row>
    <row r="41" spans="1:15" ht="15">
      <c r="A41" s="81" t="s">
        <v>500</v>
      </c>
      <c r="B41" s="81" t="s">
        <v>464</v>
      </c>
      <c r="C41" s="82" t="s">
        <v>501</v>
      </c>
      <c r="D41" s="162" t="s">
        <v>502</v>
      </c>
      <c r="E41" s="163"/>
      <c r="F41" s="163"/>
      <c r="G41" s="164"/>
      <c r="H41" s="83" t="s">
        <v>494</v>
      </c>
      <c r="I41" s="84">
        <v>7</v>
      </c>
      <c r="J41" s="165"/>
      <c r="K41" s="166"/>
      <c r="L41" s="167">
        <f>ROUND(J41*I41,2)</f>
        <v>0</v>
      </c>
      <c r="M41" s="168"/>
      <c r="N41" s="168"/>
      <c r="O41" s="169"/>
    </row>
    <row r="42" spans="1:15" ht="15">
      <c r="A42" s="85"/>
      <c r="B42" s="85"/>
      <c r="C42" s="86" t="s">
        <v>396</v>
      </c>
      <c r="D42" s="170" t="s">
        <v>491</v>
      </c>
      <c r="E42" s="170"/>
      <c r="F42" s="170"/>
      <c r="G42" s="170"/>
      <c r="H42" s="111"/>
      <c r="I42" s="106">
        <v>7</v>
      </c>
      <c r="J42" s="111"/>
      <c r="K42" s="111"/>
      <c r="L42" s="85"/>
      <c r="M42" s="85"/>
      <c r="N42" s="85"/>
      <c r="O42" s="85"/>
    </row>
    <row r="43" spans="1:15" ht="15">
      <c r="A43" s="87"/>
      <c r="B43" s="87"/>
      <c r="C43" s="88" t="s">
        <v>396</v>
      </c>
      <c r="D43" s="161" t="s">
        <v>469</v>
      </c>
      <c r="E43" s="161"/>
      <c r="F43" s="161"/>
      <c r="G43" s="161"/>
      <c r="H43" s="112"/>
      <c r="I43" s="107">
        <v>7</v>
      </c>
      <c r="J43" s="112"/>
      <c r="K43" s="112"/>
      <c r="L43" s="87"/>
      <c r="M43" s="87"/>
      <c r="N43" s="87"/>
      <c r="O43" s="87"/>
    </row>
    <row r="44" spans="1:15" ht="15">
      <c r="A44" s="81" t="s">
        <v>503</v>
      </c>
      <c r="B44" s="81" t="s">
        <v>464</v>
      </c>
      <c r="C44" s="82" t="s">
        <v>504</v>
      </c>
      <c r="D44" s="162" t="s">
        <v>505</v>
      </c>
      <c r="E44" s="163"/>
      <c r="F44" s="163"/>
      <c r="G44" s="164"/>
      <c r="H44" s="83" t="s">
        <v>257</v>
      </c>
      <c r="I44" s="84">
        <v>12</v>
      </c>
      <c r="J44" s="165"/>
      <c r="K44" s="166"/>
      <c r="L44" s="167">
        <f>ROUND(J44*I44,2)</f>
        <v>0</v>
      </c>
      <c r="M44" s="168"/>
      <c r="N44" s="168"/>
      <c r="O44" s="169"/>
    </row>
    <row r="45" spans="1:15" ht="15">
      <c r="A45" s="85"/>
      <c r="B45" s="85"/>
      <c r="C45" s="86" t="s">
        <v>396</v>
      </c>
      <c r="D45" s="170" t="s">
        <v>506</v>
      </c>
      <c r="E45" s="170"/>
      <c r="F45" s="170"/>
      <c r="G45" s="170"/>
      <c r="H45" s="111"/>
      <c r="I45" s="106">
        <v>12</v>
      </c>
      <c r="J45" s="111"/>
      <c r="K45" s="111"/>
      <c r="L45" s="85"/>
      <c r="M45" s="85"/>
      <c r="N45" s="85"/>
      <c r="O45" s="85"/>
    </row>
    <row r="46" spans="1:15" ht="15">
      <c r="A46" s="87"/>
      <c r="B46" s="87"/>
      <c r="C46" s="88" t="s">
        <v>396</v>
      </c>
      <c r="D46" s="161" t="s">
        <v>469</v>
      </c>
      <c r="E46" s="161"/>
      <c r="F46" s="161"/>
      <c r="G46" s="161"/>
      <c r="H46" s="112"/>
      <c r="I46" s="107">
        <v>12</v>
      </c>
      <c r="J46" s="112"/>
      <c r="K46" s="112"/>
      <c r="L46" s="87"/>
      <c r="M46" s="87"/>
      <c r="N46" s="87"/>
      <c r="O46" s="87"/>
    </row>
    <row r="47" spans="1:15" ht="15">
      <c r="A47" s="81" t="s">
        <v>507</v>
      </c>
      <c r="B47" s="81" t="s">
        <v>464</v>
      </c>
      <c r="C47" s="82" t="s">
        <v>508</v>
      </c>
      <c r="D47" s="162" t="s">
        <v>509</v>
      </c>
      <c r="E47" s="163"/>
      <c r="F47" s="163"/>
      <c r="G47" s="164"/>
      <c r="H47" s="83" t="s">
        <v>257</v>
      </c>
      <c r="I47" s="84">
        <v>16</v>
      </c>
      <c r="J47" s="165"/>
      <c r="K47" s="166"/>
      <c r="L47" s="167">
        <f>ROUND(J47*I47,2)</f>
        <v>0</v>
      </c>
      <c r="M47" s="168"/>
      <c r="N47" s="168"/>
      <c r="O47" s="169"/>
    </row>
    <row r="48" spans="1:15" ht="15">
      <c r="A48" s="85"/>
      <c r="B48" s="85"/>
      <c r="C48" s="86" t="s">
        <v>396</v>
      </c>
      <c r="D48" s="170" t="s">
        <v>510</v>
      </c>
      <c r="E48" s="170"/>
      <c r="F48" s="170"/>
      <c r="G48" s="170"/>
      <c r="H48" s="111"/>
      <c r="I48" s="106">
        <v>16</v>
      </c>
      <c r="J48" s="111"/>
      <c r="K48" s="111"/>
      <c r="L48" s="85"/>
      <c r="M48" s="85"/>
      <c r="N48" s="85"/>
      <c r="O48" s="85"/>
    </row>
    <row r="49" spans="1:15" ht="15">
      <c r="A49" s="87"/>
      <c r="B49" s="87"/>
      <c r="C49" s="88" t="s">
        <v>396</v>
      </c>
      <c r="D49" s="161" t="s">
        <v>469</v>
      </c>
      <c r="E49" s="161"/>
      <c r="F49" s="161"/>
      <c r="G49" s="161"/>
      <c r="H49" s="112"/>
      <c r="I49" s="107">
        <v>16</v>
      </c>
      <c r="J49" s="112"/>
      <c r="K49" s="112"/>
      <c r="L49" s="87"/>
      <c r="M49" s="87"/>
      <c r="N49" s="87"/>
      <c r="O49" s="87"/>
    </row>
    <row r="50" spans="1:15" ht="15">
      <c r="A50" s="81" t="s">
        <v>506</v>
      </c>
      <c r="B50" s="81" t="s">
        <v>464</v>
      </c>
      <c r="C50" s="82" t="s">
        <v>511</v>
      </c>
      <c r="D50" s="162" t="s">
        <v>512</v>
      </c>
      <c r="E50" s="163"/>
      <c r="F50" s="163"/>
      <c r="G50" s="164"/>
      <c r="H50" s="83" t="s">
        <v>257</v>
      </c>
      <c r="I50" s="84">
        <v>16</v>
      </c>
      <c r="J50" s="165"/>
      <c r="K50" s="166"/>
      <c r="L50" s="167">
        <f>ROUND(J50*I50,2)</f>
        <v>0</v>
      </c>
      <c r="M50" s="168"/>
      <c r="N50" s="168"/>
      <c r="O50" s="169"/>
    </row>
    <row r="51" spans="1:15" ht="15">
      <c r="A51" s="81" t="s">
        <v>513</v>
      </c>
      <c r="B51" s="81" t="s">
        <v>464</v>
      </c>
      <c r="C51" s="82" t="s">
        <v>514</v>
      </c>
      <c r="D51" s="162" t="s">
        <v>515</v>
      </c>
      <c r="E51" s="163"/>
      <c r="F51" s="163"/>
      <c r="G51" s="164"/>
      <c r="H51" s="83" t="s">
        <v>257</v>
      </c>
      <c r="I51" s="84">
        <v>4.5</v>
      </c>
      <c r="J51" s="165"/>
      <c r="K51" s="166"/>
      <c r="L51" s="167">
        <f>ROUND(J51*I51,2)</f>
        <v>0</v>
      </c>
      <c r="M51" s="168"/>
      <c r="N51" s="168"/>
      <c r="O51" s="169"/>
    </row>
    <row r="52" spans="1:15" ht="15">
      <c r="A52" s="85"/>
      <c r="B52" s="85"/>
      <c r="C52" s="86" t="s">
        <v>396</v>
      </c>
      <c r="D52" s="170" t="s">
        <v>516</v>
      </c>
      <c r="E52" s="170"/>
      <c r="F52" s="170"/>
      <c r="G52" s="170"/>
      <c r="H52" s="111"/>
      <c r="I52" s="106">
        <v>4.5</v>
      </c>
      <c r="J52" s="111"/>
      <c r="K52" s="111"/>
      <c r="L52" s="85"/>
      <c r="M52" s="85"/>
      <c r="N52" s="85"/>
      <c r="O52" s="85"/>
    </row>
    <row r="53" spans="1:15" ht="15">
      <c r="A53" s="87"/>
      <c r="B53" s="87"/>
      <c r="C53" s="88" t="s">
        <v>396</v>
      </c>
      <c r="D53" s="161" t="s">
        <v>469</v>
      </c>
      <c r="E53" s="161"/>
      <c r="F53" s="161"/>
      <c r="G53" s="161"/>
      <c r="H53" s="112"/>
      <c r="I53" s="107">
        <v>4.5</v>
      </c>
      <c r="J53" s="112"/>
      <c r="K53" s="112"/>
      <c r="L53" s="87"/>
      <c r="M53" s="87"/>
      <c r="N53" s="87"/>
      <c r="O53" s="87"/>
    </row>
    <row r="54" spans="1:15" ht="15">
      <c r="A54" s="81" t="s">
        <v>517</v>
      </c>
      <c r="B54" s="81" t="s">
        <v>464</v>
      </c>
      <c r="C54" s="82" t="s">
        <v>518</v>
      </c>
      <c r="D54" s="162" t="s">
        <v>519</v>
      </c>
      <c r="E54" s="163"/>
      <c r="F54" s="163"/>
      <c r="G54" s="164"/>
      <c r="H54" s="83" t="s">
        <v>257</v>
      </c>
      <c r="I54" s="84">
        <v>18</v>
      </c>
      <c r="J54" s="165"/>
      <c r="K54" s="166"/>
      <c r="L54" s="167">
        <f>ROUND(J54*I54,2)</f>
        <v>0</v>
      </c>
      <c r="M54" s="168"/>
      <c r="N54" s="168"/>
      <c r="O54" s="169"/>
    </row>
    <row r="55" spans="1:15" ht="15">
      <c r="A55" s="85"/>
      <c r="B55" s="85"/>
      <c r="C55" s="86" t="s">
        <v>396</v>
      </c>
      <c r="D55" s="170" t="s">
        <v>520</v>
      </c>
      <c r="E55" s="170"/>
      <c r="F55" s="170"/>
      <c r="G55" s="170"/>
      <c r="H55" s="111"/>
      <c r="I55" s="106">
        <v>18</v>
      </c>
      <c r="J55" s="111"/>
      <c r="K55" s="111"/>
      <c r="L55" s="85"/>
      <c r="M55" s="85"/>
      <c r="N55" s="85"/>
      <c r="O55" s="85"/>
    </row>
    <row r="56" spans="1:15" ht="15">
      <c r="A56" s="87"/>
      <c r="B56" s="87"/>
      <c r="C56" s="88" t="s">
        <v>396</v>
      </c>
      <c r="D56" s="161" t="s">
        <v>469</v>
      </c>
      <c r="E56" s="161"/>
      <c r="F56" s="161"/>
      <c r="G56" s="161"/>
      <c r="H56" s="112"/>
      <c r="I56" s="107">
        <v>18</v>
      </c>
      <c r="J56" s="112"/>
      <c r="K56" s="112"/>
      <c r="L56" s="87"/>
      <c r="M56" s="87"/>
      <c r="N56" s="87"/>
      <c r="O56" s="87"/>
    </row>
    <row r="57" spans="1:15" ht="15">
      <c r="A57" s="81" t="s">
        <v>521</v>
      </c>
      <c r="B57" s="81" t="s">
        <v>464</v>
      </c>
      <c r="C57" s="82" t="s">
        <v>522</v>
      </c>
      <c r="D57" s="162" t="s">
        <v>523</v>
      </c>
      <c r="E57" s="163"/>
      <c r="F57" s="163"/>
      <c r="G57" s="164"/>
      <c r="H57" s="83" t="s">
        <v>339</v>
      </c>
      <c r="I57" s="84">
        <v>35</v>
      </c>
      <c r="J57" s="165"/>
      <c r="K57" s="166"/>
      <c r="L57" s="167">
        <f>ROUND(J57*I57,2)</f>
        <v>0</v>
      </c>
      <c r="M57" s="168"/>
      <c r="N57" s="168"/>
      <c r="O57" s="169"/>
    </row>
    <row r="58" spans="1:15" ht="15">
      <c r="A58" s="85"/>
      <c r="B58" s="85"/>
      <c r="C58" s="86" t="s">
        <v>396</v>
      </c>
      <c r="D58" s="170" t="s">
        <v>524</v>
      </c>
      <c r="E58" s="170"/>
      <c r="F58" s="170"/>
      <c r="G58" s="170"/>
      <c r="H58" s="111"/>
      <c r="I58" s="106">
        <v>35</v>
      </c>
      <c r="J58" s="111"/>
      <c r="K58" s="111"/>
      <c r="L58" s="85"/>
      <c r="M58" s="85"/>
      <c r="N58" s="85"/>
      <c r="O58" s="85"/>
    </row>
    <row r="59" spans="1:15" ht="15">
      <c r="A59" s="87"/>
      <c r="B59" s="87"/>
      <c r="C59" s="88" t="s">
        <v>396</v>
      </c>
      <c r="D59" s="161" t="s">
        <v>469</v>
      </c>
      <c r="E59" s="161"/>
      <c r="F59" s="161"/>
      <c r="G59" s="161"/>
      <c r="H59" s="112"/>
      <c r="I59" s="107">
        <v>35</v>
      </c>
      <c r="J59" s="112"/>
      <c r="K59" s="112"/>
      <c r="L59" s="87"/>
      <c r="M59" s="87"/>
      <c r="N59" s="87"/>
      <c r="O59" s="87"/>
    </row>
    <row r="60" spans="1:15" ht="15">
      <c r="A60" s="81" t="s">
        <v>510</v>
      </c>
      <c r="B60" s="81" t="s">
        <v>464</v>
      </c>
      <c r="C60" s="82" t="s">
        <v>525</v>
      </c>
      <c r="D60" s="162" t="s">
        <v>526</v>
      </c>
      <c r="E60" s="163"/>
      <c r="F60" s="163"/>
      <c r="G60" s="164"/>
      <c r="H60" s="83" t="s">
        <v>257</v>
      </c>
      <c r="I60" s="84">
        <v>5</v>
      </c>
      <c r="J60" s="165"/>
      <c r="K60" s="166"/>
      <c r="L60" s="167">
        <f>ROUND(J60*I60,2)</f>
        <v>0</v>
      </c>
      <c r="M60" s="168"/>
      <c r="N60" s="168"/>
      <c r="O60" s="169"/>
    </row>
    <row r="61" spans="1:15" ht="15">
      <c r="A61" s="85"/>
      <c r="B61" s="85"/>
      <c r="C61" s="86" t="s">
        <v>396</v>
      </c>
      <c r="D61" s="170" t="s">
        <v>483</v>
      </c>
      <c r="E61" s="170"/>
      <c r="F61" s="170"/>
      <c r="G61" s="170"/>
      <c r="H61" s="111"/>
      <c r="I61" s="106">
        <v>5</v>
      </c>
      <c r="J61" s="111"/>
      <c r="K61" s="111"/>
      <c r="L61" s="85"/>
      <c r="M61" s="85"/>
      <c r="N61" s="85"/>
      <c r="O61" s="85"/>
    </row>
    <row r="62" spans="1:15" ht="15">
      <c r="A62" s="87"/>
      <c r="B62" s="87"/>
      <c r="C62" s="88" t="s">
        <v>396</v>
      </c>
      <c r="D62" s="161" t="s">
        <v>469</v>
      </c>
      <c r="E62" s="161"/>
      <c r="F62" s="161"/>
      <c r="G62" s="161"/>
      <c r="H62" s="112"/>
      <c r="I62" s="107">
        <v>5</v>
      </c>
      <c r="J62" s="112"/>
      <c r="K62" s="112"/>
      <c r="L62" s="87"/>
      <c r="M62" s="87"/>
      <c r="N62" s="87"/>
      <c r="O62" s="87"/>
    </row>
    <row r="63" spans="1:15" ht="15">
      <c r="A63" s="81" t="s">
        <v>527</v>
      </c>
      <c r="B63" s="81" t="s">
        <v>464</v>
      </c>
      <c r="C63" s="82" t="s">
        <v>528</v>
      </c>
      <c r="D63" s="162" t="s">
        <v>529</v>
      </c>
      <c r="E63" s="163"/>
      <c r="F63" s="163"/>
      <c r="G63" s="164"/>
      <c r="H63" s="83" t="s">
        <v>257</v>
      </c>
      <c r="I63" s="84">
        <v>16</v>
      </c>
      <c r="J63" s="165"/>
      <c r="K63" s="166"/>
      <c r="L63" s="167">
        <f>ROUND(J63*I63,2)</f>
        <v>0</v>
      </c>
      <c r="M63" s="168"/>
      <c r="N63" s="168"/>
      <c r="O63" s="169"/>
    </row>
    <row r="64" spans="1:15" ht="15">
      <c r="A64" s="85"/>
      <c r="B64" s="85"/>
      <c r="C64" s="86" t="s">
        <v>396</v>
      </c>
      <c r="D64" s="170" t="s">
        <v>510</v>
      </c>
      <c r="E64" s="170"/>
      <c r="F64" s="170"/>
      <c r="G64" s="170"/>
      <c r="H64" s="111"/>
      <c r="I64" s="106">
        <v>16</v>
      </c>
      <c r="J64" s="111"/>
      <c r="K64" s="111"/>
      <c r="L64" s="85"/>
      <c r="M64" s="85"/>
      <c r="N64" s="85"/>
      <c r="O64" s="85"/>
    </row>
    <row r="65" spans="1:15" ht="15">
      <c r="A65" s="87"/>
      <c r="B65" s="87"/>
      <c r="C65" s="88" t="s">
        <v>396</v>
      </c>
      <c r="D65" s="161" t="s">
        <v>469</v>
      </c>
      <c r="E65" s="161"/>
      <c r="F65" s="161"/>
      <c r="G65" s="161"/>
      <c r="H65" s="112"/>
      <c r="I65" s="107">
        <v>16</v>
      </c>
      <c r="J65" s="112"/>
      <c r="K65" s="112"/>
      <c r="L65" s="87"/>
      <c r="M65" s="87"/>
      <c r="N65" s="87"/>
      <c r="O65" s="87"/>
    </row>
    <row r="66" spans="1:15" ht="15">
      <c r="A66" s="81" t="s">
        <v>520</v>
      </c>
      <c r="B66" s="81" t="s">
        <v>464</v>
      </c>
      <c r="C66" s="82" t="s">
        <v>530</v>
      </c>
      <c r="D66" s="162" t="s">
        <v>531</v>
      </c>
      <c r="E66" s="163"/>
      <c r="F66" s="163"/>
      <c r="G66" s="164"/>
      <c r="H66" s="83" t="s">
        <v>257</v>
      </c>
      <c r="I66" s="84">
        <v>14</v>
      </c>
      <c r="J66" s="165"/>
      <c r="K66" s="166"/>
      <c r="L66" s="167">
        <f>ROUND(J66*I66,2)</f>
        <v>0</v>
      </c>
      <c r="M66" s="168"/>
      <c r="N66" s="168"/>
      <c r="O66" s="169"/>
    </row>
    <row r="67" spans="1:15" ht="15">
      <c r="A67" s="85"/>
      <c r="B67" s="85"/>
      <c r="C67" s="86" t="s">
        <v>396</v>
      </c>
      <c r="D67" s="170" t="s">
        <v>517</v>
      </c>
      <c r="E67" s="170"/>
      <c r="F67" s="170"/>
      <c r="G67" s="170"/>
      <c r="H67" s="111"/>
      <c r="I67" s="106">
        <v>14</v>
      </c>
      <c r="J67" s="111"/>
      <c r="K67" s="111"/>
      <c r="L67" s="85"/>
      <c r="M67" s="85"/>
      <c r="N67" s="85"/>
      <c r="O67" s="85"/>
    </row>
    <row r="68" spans="1:15" ht="15">
      <c r="A68" s="87"/>
      <c r="B68" s="87"/>
      <c r="C68" s="88" t="s">
        <v>396</v>
      </c>
      <c r="D68" s="161" t="s">
        <v>469</v>
      </c>
      <c r="E68" s="161"/>
      <c r="F68" s="161"/>
      <c r="G68" s="161"/>
      <c r="H68" s="112"/>
      <c r="I68" s="107">
        <v>14</v>
      </c>
      <c r="J68" s="112"/>
      <c r="K68" s="112"/>
      <c r="L68" s="87"/>
      <c r="M68" s="87"/>
      <c r="N68" s="87"/>
      <c r="O68" s="87"/>
    </row>
    <row r="69" spans="1:15" ht="27">
      <c r="A69" s="89" t="s">
        <v>532</v>
      </c>
      <c r="B69" s="89" t="s">
        <v>418</v>
      </c>
      <c r="C69" s="90" t="s">
        <v>533</v>
      </c>
      <c r="D69" s="176" t="s">
        <v>534</v>
      </c>
      <c r="E69" s="177"/>
      <c r="F69" s="177"/>
      <c r="G69" s="178"/>
      <c r="H69" s="91" t="s">
        <v>257</v>
      </c>
      <c r="I69" s="92">
        <v>24.5</v>
      </c>
      <c r="J69" s="179"/>
      <c r="K69" s="180"/>
      <c r="L69" s="181">
        <f>ROUND(J69*I69,2)</f>
        <v>0</v>
      </c>
      <c r="M69" s="182"/>
      <c r="N69" s="182"/>
      <c r="O69" s="183"/>
    </row>
    <row r="70" spans="1:15" ht="15">
      <c r="A70" s="81" t="s">
        <v>535</v>
      </c>
      <c r="B70" s="81" t="s">
        <v>464</v>
      </c>
      <c r="C70" s="82" t="s">
        <v>536</v>
      </c>
      <c r="D70" s="162" t="s">
        <v>537</v>
      </c>
      <c r="E70" s="163"/>
      <c r="F70" s="163"/>
      <c r="G70" s="164"/>
      <c r="H70" s="83" t="s">
        <v>257</v>
      </c>
      <c r="I70" s="84">
        <v>8</v>
      </c>
      <c r="J70" s="165"/>
      <c r="K70" s="166"/>
      <c r="L70" s="167">
        <f>ROUND(J70*I70,2)</f>
        <v>0</v>
      </c>
      <c r="M70" s="168"/>
      <c r="N70" s="168"/>
      <c r="O70" s="169"/>
    </row>
    <row r="71" spans="1:15" ht="15">
      <c r="A71" s="85"/>
      <c r="B71" s="85"/>
      <c r="C71" s="86" t="s">
        <v>396</v>
      </c>
      <c r="D71" s="170" t="s">
        <v>496</v>
      </c>
      <c r="E71" s="170"/>
      <c r="F71" s="170"/>
      <c r="G71" s="170"/>
      <c r="H71" s="111"/>
      <c r="I71" s="106">
        <v>8</v>
      </c>
      <c r="J71" s="111"/>
      <c r="K71" s="111"/>
      <c r="L71" s="85"/>
      <c r="M71" s="85"/>
      <c r="N71" s="85"/>
      <c r="O71" s="85"/>
    </row>
    <row r="72" spans="1:15" ht="15">
      <c r="A72" s="87"/>
      <c r="B72" s="87"/>
      <c r="C72" s="88" t="s">
        <v>396</v>
      </c>
      <c r="D72" s="161" t="s">
        <v>469</v>
      </c>
      <c r="E72" s="161"/>
      <c r="F72" s="161"/>
      <c r="G72" s="161"/>
      <c r="H72" s="112"/>
      <c r="I72" s="107">
        <v>8</v>
      </c>
      <c r="J72" s="112"/>
      <c r="K72" s="112"/>
      <c r="L72" s="87"/>
      <c r="M72" s="87"/>
      <c r="N72" s="87"/>
      <c r="O72" s="87"/>
    </row>
    <row r="73" spans="1:15" ht="15">
      <c r="A73" s="81" t="s">
        <v>538</v>
      </c>
      <c r="B73" s="81" t="s">
        <v>464</v>
      </c>
      <c r="C73" s="82" t="s">
        <v>539</v>
      </c>
      <c r="D73" s="162" t="s">
        <v>540</v>
      </c>
      <c r="E73" s="163"/>
      <c r="F73" s="163"/>
      <c r="G73" s="164"/>
      <c r="H73" s="83" t="s">
        <v>339</v>
      </c>
      <c r="I73" s="84">
        <v>1</v>
      </c>
      <c r="J73" s="165"/>
      <c r="K73" s="166"/>
      <c r="L73" s="167">
        <f>ROUND(J73*I73,2)</f>
        <v>0</v>
      </c>
      <c r="M73" s="168"/>
      <c r="N73" s="168"/>
      <c r="O73" s="169"/>
    </row>
    <row r="74" spans="1:15" ht="15">
      <c r="A74" s="85"/>
      <c r="B74" s="85"/>
      <c r="C74" s="86" t="s">
        <v>396</v>
      </c>
      <c r="D74" s="170" t="s">
        <v>463</v>
      </c>
      <c r="E74" s="170"/>
      <c r="F74" s="170"/>
      <c r="G74" s="170"/>
      <c r="H74" s="111"/>
      <c r="I74" s="106">
        <v>1</v>
      </c>
      <c r="J74" s="111"/>
      <c r="K74" s="111"/>
      <c r="L74" s="85"/>
      <c r="M74" s="85"/>
      <c r="N74" s="85"/>
      <c r="O74" s="85"/>
    </row>
    <row r="75" spans="1:15" ht="15">
      <c r="A75" s="87"/>
      <c r="B75" s="87"/>
      <c r="C75" s="88" t="s">
        <v>396</v>
      </c>
      <c r="D75" s="161" t="s">
        <v>469</v>
      </c>
      <c r="E75" s="161"/>
      <c r="F75" s="161"/>
      <c r="G75" s="161"/>
      <c r="H75" s="112"/>
      <c r="I75" s="107">
        <v>1</v>
      </c>
      <c r="J75" s="112"/>
      <c r="K75" s="112"/>
      <c r="L75" s="87"/>
      <c r="M75" s="87"/>
      <c r="N75" s="87"/>
      <c r="O75" s="87"/>
    </row>
    <row r="76" spans="1:15" ht="15">
      <c r="A76" s="81" t="s">
        <v>541</v>
      </c>
      <c r="B76" s="81" t="s">
        <v>464</v>
      </c>
      <c r="C76" s="82" t="s">
        <v>542</v>
      </c>
      <c r="D76" s="162" t="s">
        <v>543</v>
      </c>
      <c r="E76" s="163"/>
      <c r="F76" s="163"/>
      <c r="G76" s="164"/>
      <c r="H76" s="83" t="s">
        <v>257</v>
      </c>
      <c r="I76" s="84">
        <v>12</v>
      </c>
      <c r="J76" s="165"/>
      <c r="K76" s="166"/>
      <c r="L76" s="167">
        <f>ROUND(J76*I76,2)</f>
        <v>0</v>
      </c>
      <c r="M76" s="168"/>
      <c r="N76" s="168"/>
      <c r="O76" s="169"/>
    </row>
    <row r="77" spans="1:15" ht="15">
      <c r="A77" s="85"/>
      <c r="B77" s="85"/>
      <c r="C77" s="86" t="s">
        <v>396</v>
      </c>
      <c r="D77" s="170" t="s">
        <v>506</v>
      </c>
      <c r="E77" s="170"/>
      <c r="F77" s="170"/>
      <c r="G77" s="170"/>
      <c r="H77" s="111"/>
      <c r="I77" s="106">
        <v>12</v>
      </c>
      <c r="J77" s="111"/>
      <c r="K77" s="111"/>
      <c r="L77" s="85"/>
      <c r="M77" s="85"/>
      <c r="N77" s="85"/>
      <c r="O77" s="85"/>
    </row>
    <row r="78" spans="1:15" ht="15">
      <c r="A78" s="87"/>
      <c r="B78" s="87"/>
      <c r="C78" s="88" t="s">
        <v>396</v>
      </c>
      <c r="D78" s="161" t="s">
        <v>469</v>
      </c>
      <c r="E78" s="161"/>
      <c r="F78" s="161"/>
      <c r="G78" s="161"/>
      <c r="H78" s="112"/>
      <c r="I78" s="107">
        <v>12</v>
      </c>
      <c r="J78" s="112"/>
      <c r="K78" s="112"/>
      <c r="L78" s="87"/>
      <c r="M78" s="87"/>
      <c r="N78" s="87"/>
      <c r="O78" s="87"/>
    </row>
    <row r="79" spans="1:15" ht="15">
      <c r="A79" s="81" t="s">
        <v>544</v>
      </c>
      <c r="B79" s="81" t="s">
        <v>464</v>
      </c>
      <c r="C79" s="82" t="s">
        <v>545</v>
      </c>
      <c r="D79" s="162" t="s">
        <v>546</v>
      </c>
      <c r="E79" s="163"/>
      <c r="F79" s="163"/>
      <c r="G79" s="164"/>
      <c r="H79" s="83" t="s">
        <v>257</v>
      </c>
      <c r="I79" s="84">
        <v>12</v>
      </c>
      <c r="J79" s="165"/>
      <c r="K79" s="166"/>
      <c r="L79" s="167">
        <f>ROUND(J79*I79,2)</f>
        <v>0</v>
      </c>
      <c r="M79" s="168"/>
      <c r="N79" s="168"/>
      <c r="O79" s="169"/>
    </row>
    <row r="80" spans="1:15" ht="15">
      <c r="A80" s="85"/>
      <c r="B80" s="85"/>
      <c r="C80" s="86" t="s">
        <v>396</v>
      </c>
      <c r="D80" s="170" t="s">
        <v>506</v>
      </c>
      <c r="E80" s="170"/>
      <c r="F80" s="170"/>
      <c r="G80" s="170"/>
      <c r="H80" s="111"/>
      <c r="I80" s="106">
        <v>12</v>
      </c>
      <c r="J80" s="111"/>
      <c r="K80" s="111"/>
      <c r="L80" s="85"/>
      <c r="M80" s="85"/>
      <c r="N80" s="85"/>
      <c r="O80" s="85"/>
    </row>
    <row r="81" spans="1:15" ht="15">
      <c r="A81" s="87"/>
      <c r="B81" s="87"/>
      <c r="C81" s="88" t="s">
        <v>396</v>
      </c>
      <c r="D81" s="161" t="s">
        <v>469</v>
      </c>
      <c r="E81" s="161"/>
      <c r="F81" s="161"/>
      <c r="G81" s="161"/>
      <c r="H81" s="112"/>
      <c r="I81" s="107">
        <v>12</v>
      </c>
      <c r="J81" s="112"/>
      <c r="K81" s="112"/>
      <c r="L81" s="87"/>
      <c r="M81" s="87"/>
      <c r="N81" s="87"/>
      <c r="O81" s="87"/>
    </row>
    <row r="82" spans="1:15" ht="15">
      <c r="A82" s="81" t="s">
        <v>499</v>
      </c>
      <c r="B82" s="81" t="s">
        <v>464</v>
      </c>
      <c r="C82" s="82" t="s">
        <v>547</v>
      </c>
      <c r="D82" s="162" t="s">
        <v>548</v>
      </c>
      <c r="E82" s="163"/>
      <c r="F82" s="163"/>
      <c r="G82" s="164"/>
      <c r="H82" s="83" t="s">
        <v>494</v>
      </c>
      <c r="I82" s="84">
        <v>1</v>
      </c>
      <c r="J82" s="165"/>
      <c r="K82" s="166"/>
      <c r="L82" s="167">
        <f>ROUND(J82*I82,2)</f>
        <v>0</v>
      </c>
      <c r="M82" s="168"/>
      <c r="N82" s="168"/>
      <c r="O82" s="169"/>
    </row>
    <row r="83" spans="1:15" ht="15">
      <c r="A83" s="85"/>
      <c r="B83" s="85"/>
      <c r="C83" s="86" t="s">
        <v>396</v>
      </c>
      <c r="D83" s="170" t="s">
        <v>463</v>
      </c>
      <c r="E83" s="170"/>
      <c r="F83" s="170"/>
      <c r="G83" s="170"/>
      <c r="H83" s="111"/>
      <c r="I83" s="106">
        <v>1</v>
      </c>
      <c r="J83" s="111"/>
      <c r="K83" s="111"/>
      <c r="L83" s="85"/>
      <c r="M83" s="85"/>
      <c r="N83" s="85"/>
      <c r="O83" s="85"/>
    </row>
    <row r="84" spans="1:15" ht="15">
      <c r="A84" s="87"/>
      <c r="B84" s="87"/>
      <c r="C84" s="88" t="s">
        <v>396</v>
      </c>
      <c r="D84" s="161" t="s">
        <v>469</v>
      </c>
      <c r="E84" s="161"/>
      <c r="F84" s="161"/>
      <c r="G84" s="161"/>
      <c r="H84" s="112"/>
      <c r="I84" s="107">
        <v>1</v>
      </c>
      <c r="J84" s="112"/>
      <c r="K84" s="112"/>
      <c r="L84" s="87"/>
      <c r="M84" s="87"/>
      <c r="N84" s="87"/>
      <c r="O84" s="87"/>
    </row>
    <row r="85" spans="1:15" ht="15">
      <c r="A85" s="89" t="s">
        <v>549</v>
      </c>
      <c r="B85" s="89" t="s">
        <v>418</v>
      </c>
      <c r="C85" s="90" t="s">
        <v>550</v>
      </c>
      <c r="D85" s="176" t="s">
        <v>551</v>
      </c>
      <c r="E85" s="177"/>
      <c r="F85" s="177"/>
      <c r="G85" s="178"/>
      <c r="H85" s="91" t="s">
        <v>494</v>
      </c>
      <c r="I85" s="92">
        <v>1</v>
      </c>
      <c r="J85" s="179"/>
      <c r="K85" s="180"/>
      <c r="L85" s="181">
        <f>ROUND(J85*I85,2)</f>
        <v>0</v>
      </c>
      <c r="M85" s="182"/>
      <c r="N85" s="182"/>
      <c r="O85" s="183"/>
    </row>
    <row r="86" spans="1:15" ht="15">
      <c r="A86" s="81" t="s">
        <v>552</v>
      </c>
      <c r="B86" s="81" t="s">
        <v>464</v>
      </c>
      <c r="C86" s="82" t="s">
        <v>553</v>
      </c>
      <c r="D86" s="162" t="s">
        <v>554</v>
      </c>
      <c r="E86" s="163"/>
      <c r="F86" s="163"/>
      <c r="G86" s="164"/>
      <c r="H86" s="83" t="s">
        <v>494</v>
      </c>
      <c r="I86" s="84">
        <v>1</v>
      </c>
      <c r="J86" s="165"/>
      <c r="K86" s="166"/>
      <c r="L86" s="167">
        <f>ROUND(J86*I86,2)</f>
        <v>0</v>
      </c>
      <c r="M86" s="168"/>
      <c r="N86" s="168"/>
      <c r="O86" s="169"/>
    </row>
    <row r="87" spans="1:15" ht="15">
      <c r="A87" s="85"/>
      <c r="B87" s="85"/>
      <c r="C87" s="86" t="s">
        <v>396</v>
      </c>
      <c r="D87" s="170" t="s">
        <v>463</v>
      </c>
      <c r="E87" s="170"/>
      <c r="F87" s="170"/>
      <c r="G87" s="170"/>
      <c r="H87" s="111"/>
      <c r="I87" s="106">
        <v>1</v>
      </c>
      <c r="J87" s="111"/>
      <c r="K87" s="111"/>
      <c r="L87" s="85"/>
      <c r="M87" s="85"/>
      <c r="N87" s="85"/>
      <c r="O87" s="85"/>
    </row>
    <row r="88" spans="1:15" ht="15">
      <c r="A88" s="87"/>
      <c r="B88" s="87"/>
      <c r="C88" s="88" t="s">
        <v>396</v>
      </c>
      <c r="D88" s="161" t="s">
        <v>469</v>
      </c>
      <c r="E88" s="161"/>
      <c r="F88" s="161"/>
      <c r="G88" s="161"/>
      <c r="H88" s="112"/>
      <c r="I88" s="107">
        <v>1</v>
      </c>
      <c r="J88" s="112"/>
      <c r="K88" s="112"/>
      <c r="L88" s="87"/>
      <c r="M88" s="87"/>
      <c r="N88" s="87"/>
      <c r="O88" s="87"/>
    </row>
    <row r="89" spans="1:15" ht="15">
      <c r="A89" s="89" t="s">
        <v>555</v>
      </c>
      <c r="B89" s="89" t="s">
        <v>418</v>
      </c>
      <c r="C89" s="90" t="s">
        <v>556</v>
      </c>
      <c r="D89" s="176" t="s">
        <v>557</v>
      </c>
      <c r="E89" s="177"/>
      <c r="F89" s="177"/>
      <c r="G89" s="178"/>
      <c r="H89" s="91" t="s">
        <v>103</v>
      </c>
      <c r="I89" s="92">
        <v>1</v>
      </c>
      <c r="J89" s="179"/>
      <c r="K89" s="180"/>
      <c r="L89" s="181">
        <f>ROUND(J89*I89,2)</f>
        <v>0</v>
      </c>
      <c r="M89" s="182"/>
      <c r="N89" s="182"/>
      <c r="O89" s="183"/>
    </row>
    <row r="90" spans="1:15" ht="15.75">
      <c r="A90" s="78"/>
      <c r="B90" s="80" t="s">
        <v>558</v>
      </c>
      <c r="C90" s="80"/>
      <c r="D90" s="80"/>
      <c r="E90" s="80"/>
      <c r="F90" s="80"/>
      <c r="G90" s="80"/>
      <c r="H90" s="105"/>
      <c r="I90" s="105"/>
      <c r="J90" s="105"/>
      <c r="K90" s="105"/>
      <c r="L90" s="175">
        <f>SUM(L91:O129)</f>
        <v>0</v>
      </c>
      <c r="M90" s="175"/>
      <c r="N90" s="175"/>
      <c r="O90" s="175"/>
    </row>
    <row r="91" spans="1:15" ht="15">
      <c r="A91" s="81" t="s">
        <v>559</v>
      </c>
      <c r="B91" s="81" t="s">
        <v>464</v>
      </c>
      <c r="C91" s="82" t="s">
        <v>560</v>
      </c>
      <c r="D91" s="162" t="s">
        <v>561</v>
      </c>
      <c r="E91" s="163"/>
      <c r="F91" s="163"/>
      <c r="G91" s="164"/>
      <c r="H91" s="83" t="s">
        <v>257</v>
      </c>
      <c r="I91" s="84">
        <v>60</v>
      </c>
      <c r="J91" s="165"/>
      <c r="K91" s="166"/>
      <c r="L91" s="167">
        <f>ROUND(J91*I91,2)</f>
        <v>0</v>
      </c>
      <c r="M91" s="168"/>
      <c r="N91" s="168"/>
      <c r="O91" s="169"/>
    </row>
    <row r="92" spans="1:15" ht="15">
      <c r="A92" s="85"/>
      <c r="B92" s="85"/>
      <c r="C92" s="86" t="s">
        <v>396</v>
      </c>
      <c r="D92" s="170" t="s">
        <v>562</v>
      </c>
      <c r="E92" s="170"/>
      <c r="F92" s="170"/>
      <c r="G92" s="170"/>
      <c r="H92" s="111"/>
      <c r="I92" s="106">
        <v>60</v>
      </c>
      <c r="J92" s="111"/>
      <c r="K92" s="111"/>
      <c r="L92" s="85"/>
      <c r="M92" s="85"/>
      <c r="N92" s="85"/>
      <c r="O92" s="85"/>
    </row>
    <row r="93" spans="1:15" ht="15">
      <c r="A93" s="87"/>
      <c r="B93" s="87"/>
      <c r="C93" s="88" t="s">
        <v>396</v>
      </c>
      <c r="D93" s="161" t="s">
        <v>469</v>
      </c>
      <c r="E93" s="161"/>
      <c r="F93" s="161"/>
      <c r="G93" s="161"/>
      <c r="H93" s="112"/>
      <c r="I93" s="107">
        <v>60</v>
      </c>
      <c r="J93" s="112"/>
      <c r="K93" s="112"/>
      <c r="L93" s="87"/>
      <c r="M93" s="87"/>
      <c r="N93" s="87"/>
      <c r="O93" s="87"/>
    </row>
    <row r="94" spans="1:15" ht="15">
      <c r="A94" s="81" t="s">
        <v>563</v>
      </c>
      <c r="B94" s="81" t="s">
        <v>464</v>
      </c>
      <c r="C94" s="82" t="s">
        <v>564</v>
      </c>
      <c r="D94" s="162" t="s">
        <v>565</v>
      </c>
      <c r="E94" s="163"/>
      <c r="F94" s="163"/>
      <c r="G94" s="164"/>
      <c r="H94" s="83" t="s">
        <v>257</v>
      </c>
      <c r="I94" s="84">
        <v>130</v>
      </c>
      <c r="J94" s="165"/>
      <c r="K94" s="166"/>
      <c r="L94" s="167">
        <f>ROUND(J94*I94,2)</f>
        <v>0</v>
      </c>
      <c r="M94" s="168"/>
      <c r="N94" s="168"/>
      <c r="O94" s="169"/>
    </row>
    <row r="95" spans="1:15" ht="15">
      <c r="A95" s="85"/>
      <c r="B95" s="85"/>
      <c r="C95" s="86" t="s">
        <v>396</v>
      </c>
      <c r="D95" s="170" t="s">
        <v>566</v>
      </c>
      <c r="E95" s="170"/>
      <c r="F95" s="170"/>
      <c r="G95" s="170"/>
      <c r="H95" s="111"/>
      <c r="I95" s="106">
        <v>130</v>
      </c>
      <c r="J95" s="111"/>
      <c r="K95" s="111"/>
      <c r="L95" s="85"/>
      <c r="M95" s="85"/>
      <c r="N95" s="85"/>
      <c r="O95" s="85"/>
    </row>
    <row r="96" spans="1:15" ht="15">
      <c r="A96" s="87"/>
      <c r="B96" s="87"/>
      <c r="C96" s="88" t="s">
        <v>396</v>
      </c>
      <c r="D96" s="161" t="s">
        <v>469</v>
      </c>
      <c r="E96" s="161"/>
      <c r="F96" s="161"/>
      <c r="G96" s="161"/>
      <c r="H96" s="112"/>
      <c r="I96" s="107">
        <v>130</v>
      </c>
      <c r="J96" s="112"/>
      <c r="K96" s="112"/>
      <c r="L96" s="87"/>
      <c r="M96" s="87"/>
      <c r="N96" s="87"/>
      <c r="O96" s="87"/>
    </row>
    <row r="97" spans="1:15" ht="15">
      <c r="A97" s="81" t="s">
        <v>567</v>
      </c>
      <c r="B97" s="81" t="s">
        <v>464</v>
      </c>
      <c r="C97" s="82" t="s">
        <v>568</v>
      </c>
      <c r="D97" s="162" t="s">
        <v>569</v>
      </c>
      <c r="E97" s="163"/>
      <c r="F97" s="163"/>
      <c r="G97" s="164"/>
      <c r="H97" s="83" t="s">
        <v>494</v>
      </c>
      <c r="I97" s="84">
        <v>2</v>
      </c>
      <c r="J97" s="165"/>
      <c r="K97" s="166"/>
      <c r="L97" s="167">
        <f>ROUND(J97*I97,2)</f>
        <v>0</v>
      </c>
      <c r="M97" s="168"/>
      <c r="N97" s="168"/>
      <c r="O97" s="169"/>
    </row>
    <row r="98" spans="1:15" ht="15">
      <c r="A98" s="85"/>
      <c r="B98" s="85"/>
      <c r="C98" s="86" t="s">
        <v>396</v>
      </c>
      <c r="D98" s="170" t="s">
        <v>470</v>
      </c>
      <c r="E98" s="170"/>
      <c r="F98" s="170"/>
      <c r="G98" s="170"/>
      <c r="H98" s="111"/>
      <c r="I98" s="106">
        <v>2</v>
      </c>
      <c r="J98" s="111"/>
      <c r="K98" s="111"/>
      <c r="L98" s="85"/>
      <c r="M98" s="85"/>
      <c r="N98" s="85"/>
      <c r="O98" s="85"/>
    </row>
    <row r="99" spans="1:15" ht="15">
      <c r="A99" s="87"/>
      <c r="B99" s="87"/>
      <c r="C99" s="88" t="s">
        <v>396</v>
      </c>
      <c r="D99" s="161" t="s">
        <v>469</v>
      </c>
      <c r="E99" s="161"/>
      <c r="F99" s="161"/>
      <c r="G99" s="161"/>
      <c r="H99" s="112"/>
      <c r="I99" s="107">
        <v>2</v>
      </c>
      <c r="J99" s="112"/>
      <c r="K99" s="112"/>
      <c r="L99" s="87"/>
      <c r="M99" s="87"/>
      <c r="N99" s="87"/>
      <c r="O99" s="87"/>
    </row>
    <row r="100" spans="1:15" ht="15">
      <c r="A100" s="89" t="s">
        <v>570</v>
      </c>
      <c r="B100" s="89" t="s">
        <v>418</v>
      </c>
      <c r="C100" s="90" t="s">
        <v>571</v>
      </c>
      <c r="D100" s="176" t="s">
        <v>572</v>
      </c>
      <c r="E100" s="177"/>
      <c r="F100" s="177"/>
      <c r="G100" s="178"/>
      <c r="H100" s="91" t="s">
        <v>494</v>
      </c>
      <c r="I100" s="92">
        <v>2</v>
      </c>
      <c r="J100" s="179"/>
      <c r="K100" s="180"/>
      <c r="L100" s="181">
        <f>ROUND(J100*I100,2)</f>
        <v>0</v>
      </c>
      <c r="M100" s="182"/>
      <c r="N100" s="182"/>
      <c r="O100" s="183"/>
    </row>
    <row r="101" spans="1:15" ht="27">
      <c r="A101" s="89" t="s">
        <v>573</v>
      </c>
      <c r="B101" s="89" t="s">
        <v>418</v>
      </c>
      <c r="C101" s="90" t="s">
        <v>574</v>
      </c>
      <c r="D101" s="176" t="s">
        <v>575</v>
      </c>
      <c r="E101" s="177"/>
      <c r="F101" s="177"/>
      <c r="G101" s="178"/>
      <c r="H101" s="91" t="s">
        <v>103</v>
      </c>
      <c r="I101" s="92">
        <v>1</v>
      </c>
      <c r="J101" s="179"/>
      <c r="K101" s="180"/>
      <c r="L101" s="181">
        <f>ROUND(J101*I101,2)</f>
        <v>0</v>
      </c>
      <c r="M101" s="182"/>
      <c r="N101" s="182"/>
      <c r="O101" s="183"/>
    </row>
    <row r="102" spans="1:15" ht="15">
      <c r="A102" s="81" t="s">
        <v>576</v>
      </c>
      <c r="B102" s="81" t="s">
        <v>464</v>
      </c>
      <c r="C102" s="82" t="s">
        <v>577</v>
      </c>
      <c r="D102" s="162" t="s">
        <v>578</v>
      </c>
      <c r="E102" s="163"/>
      <c r="F102" s="163"/>
      <c r="G102" s="164"/>
      <c r="H102" s="83" t="s">
        <v>467</v>
      </c>
      <c r="I102" s="84">
        <v>0.3</v>
      </c>
      <c r="J102" s="165"/>
      <c r="K102" s="166"/>
      <c r="L102" s="167">
        <f>ROUND(J102*I102,2)</f>
        <v>0</v>
      </c>
      <c r="M102" s="168"/>
      <c r="N102" s="168"/>
      <c r="O102" s="169"/>
    </row>
    <row r="103" spans="1:15" ht="15">
      <c r="A103" s="85"/>
      <c r="B103" s="85"/>
      <c r="C103" s="86" t="s">
        <v>396</v>
      </c>
      <c r="D103" s="170" t="s">
        <v>579</v>
      </c>
      <c r="E103" s="170"/>
      <c r="F103" s="170"/>
      <c r="G103" s="170"/>
      <c r="H103" s="111"/>
      <c r="I103" s="106">
        <v>0.3</v>
      </c>
      <c r="J103" s="111"/>
      <c r="K103" s="111"/>
      <c r="L103" s="85"/>
      <c r="M103" s="85"/>
      <c r="N103" s="85"/>
      <c r="O103" s="85"/>
    </row>
    <row r="104" spans="1:15" ht="15">
      <c r="A104" s="87"/>
      <c r="B104" s="87"/>
      <c r="C104" s="88" t="s">
        <v>396</v>
      </c>
      <c r="D104" s="171" t="s">
        <v>469</v>
      </c>
      <c r="E104" s="171"/>
      <c r="F104" s="171"/>
      <c r="G104" s="171"/>
      <c r="H104" s="112"/>
      <c r="I104" s="107">
        <v>0.3</v>
      </c>
      <c r="J104" s="112"/>
      <c r="K104" s="112"/>
      <c r="L104" s="87"/>
      <c r="M104" s="87"/>
      <c r="N104" s="87"/>
      <c r="O104" s="87"/>
    </row>
    <row r="105" spans="1:15" ht="15">
      <c r="A105" s="93"/>
      <c r="B105" s="93"/>
      <c r="C105" s="94" t="s">
        <v>396</v>
      </c>
      <c r="D105" s="185" t="s">
        <v>580</v>
      </c>
      <c r="E105" s="185"/>
      <c r="F105" s="185"/>
      <c r="G105" s="185"/>
      <c r="H105" s="113"/>
      <c r="I105" s="108" t="s">
        <v>396</v>
      </c>
      <c r="J105" s="113"/>
      <c r="K105" s="113"/>
      <c r="L105" s="93"/>
      <c r="M105" s="93"/>
      <c r="N105" s="93"/>
      <c r="O105" s="93"/>
    </row>
    <row r="106" spans="1:15" ht="15">
      <c r="A106" s="81" t="s">
        <v>581</v>
      </c>
      <c r="B106" s="81" t="s">
        <v>464</v>
      </c>
      <c r="C106" s="82" t="s">
        <v>582</v>
      </c>
      <c r="D106" s="162" t="s">
        <v>583</v>
      </c>
      <c r="E106" s="163"/>
      <c r="F106" s="163"/>
      <c r="G106" s="164"/>
      <c r="H106" s="83" t="s">
        <v>257</v>
      </c>
      <c r="I106" s="84">
        <v>4</v>
      </c>
      <c r="J106" s="165"/>
      <c r="K106" s="166"/>
      <c r="L106" s="167">
        <f>ROUND(J106*I106,2)</f>
        <v>0</v>
      </c>
      <c r="M106" s="168"/>
      <c r="N106" s="168"/>
      <c r="O106" s="169"/>
    </row>
    <row r="107" spans="1:15" ht="15">
      <c r="A107" s="85"/>
      <c r="B107" s="85"/>
      <c r="C107" s="86" t="s">
        <v>396</v>
      </c>
      <c r="D107" s="170" t="s">
        <v>479</v>
      </c>
      <c r="E107" s="170"/>
      <c r="F107" s="170"/>
      <c r="G107" s="170"/>
      <c r="H107" s="111"/>
      <c r="I107" s="106">
        <v>4</v>
      </c>
      <c r="J107" s="111"/>
      <c r="K107" s="111"/>
      <c r="L107" s="85"/>
      <c r="M107" s="85"/>
      <c r="N107" s="85"/>
      <c r="O107" s="85"/>
    </row>
    <row r="108" spans="1:15" ht="15">
      <c r="A108" s="87"/>
      <c r="B108" s="87"/>
      <c r="C108" s="88" t="s">
        <v>396</v>
      </c>
      <c r="D108" s="161" t="s">
        <v>469</v>
      </c>
      <c r="E108" s="161"/>
      <c r="F108" s="161"/>
      <c r="G108" s="161"/>
      <c r="H108" s="112"/>
      <c r="I108" s="107">
        <v>4</v>
      </c>
      <c r="J108" s="112"/>
      <c r="K108" s="112"/>
      <c r="L108" s="87"/>
      <c r="M108" s="87"/>
      <c r="N108" s="87"/>
      <c r="O108" s="87"/>
    </row>
    <row r="109" spans="1:15" ht="15">
      <c r="A109" s="81" t="s">
        <v>524</v>
      </c>
      <c r="B109" s="81" t="s">
        <v>464</v>
      </c>
      <c r="C109" s="82" t="s">
        <v>584</v>
      </c>
      <c r="D109" s="162" t="s">
        <v>585</v>
      </c>
      <c r="E109" s="163"/>
      <c r="F109" s="163"/>
      <c r="G109" s="164"/>
      <c r="H109" s="83" t="s">
        <v>257</v>
      </c>
      <c r="I109" s="84">
        <v>22.05</v>
      </c>
      <c r="J109" s="165"/>
      <c r="K109" s="166"/>
      <c r="L109" s="167">
        <f>ROUND(J109*I109,2)</f>
        <v>0</v>
      </c>
      <c r="M109" s="168"/>
      <c r="N109" s="168"/>
      <c r="O109" s="169"/>
    </row>
    <row r="110" spans="1:15" ht="15">
      <c r="A110" s="85"/>
      <c r="B110" s="85"/>
      <c r="C110" s="86" t="s">
        <v>396</v>
      </c>
      <c r="D110" s="170" t="s">
        <v>586</v>
      </c>
      <c r="E110" s="170"/>
      <c r="F110" s="170"/>
      <c r="G110" s="170"/>
      <c r="H110" s="111"/>
      <c r="I110" s="106">
        <v>22.05</v>
      </c>
      <c r="J110" s="111"/>
      <c r="K110" s="111"/>
      <c r="L110" s="85"/>
      <c r="M110" s="85"/>
      <c r="N110" s="85"/>
      <c r="O110" s="85"/>
    </row>
    <row r="111" spans="1:15" ht="15">
      <c r="A111" s="87"/>
      <c r="B111" s="87"/>
      <c r="C111" s="88" t="s">
        <v>396</v>
      </c>
      <c r="D111" s="161" t="s">
        <v>469</v>
      </c>
      <c r="E111" s="161"/>
      <c r="F111" s="161"/>
      <c r="G111" s="161"/>
      <c r="H111" s="112"/>
      <c r="I111" s="107">
        <v>22.05</v>
      </c>
      <c r="J111" s="112"/>
      <c r="K111" s="112"/>
      <c r="L111" s="87"/>
      <c r="M111" s="87"/>
      <c r="N111" s="87"/>
      <c r="O111" s="87"/>
    </row>
    <row r="112" spans="1:15" ht="15">
      <c r="A112" s="81" t="s">
        <v>587</v>
      </c>
      <c r="B112" s="81" t="s">
        <v>464</v>
      </c>
      <c r="C112" s="82" t="s">
        <v>588</v>
      </c>
      <c r="D112" s="162" t="s">
        <v>589</v>
      </c>
      <c r="E112" s="163"/>
      <c r="F112" s="163"/>
      <c r="G112" s="164"/>
      <c r="H112" s="83" t="s">
        <v>494</v>
      </c>
      <c r="I112" s="84">
        <v>1</v>
      </c>
      <c r="J112" s="165"/>
      <c r="K112" s="166"/>
      <c r="L112" s="167">
        <f>ROUND(J112*I112,2)</f>
        <v>0</v>
      </c>
      <c r="M112" s="168"/>
      <c r="N112" s="168"/>
      <c r="O112" s="169"/>
    </row>
    <row r="113" spans="1:15" ht="15">
      <c r="A113" s="85"/>
      <c r="B113" s="85"/>
      <c r="C113" s="86" t="s">
        <v>396</v>
      </c>
      <c r="D113" s="170" t="s">
        <v>463</v>
      </c>
      <c r="E113" s="170"/>
      <c r="F113" s="170"/>
      <c r="G113" s="170"/>
      <c r="H113" s="111"/>
      <c r="I113" s="106">
        <v>1</v>
      </c>
      <c r="J113" s="111"/>
      <c r="K113" s="111"/>
      <c r="L113" s="85"/>
      <c r="M113" s="85"/>
      <c r="N113" s="85"/>
      <c r="O113" s="85"/>
    </row>
    <row r="114" spans="1:15" ht="15">
      <c r="A114" s="87"/>
      <c r="B114" s="87"/>
      <c r="C114" s="88" t="s">
        <v>396</v>
      </c>
      <c r="D114" s="161" t="s">
        <v>469</v>
      </c>
      <c r="E114" s="161"/>
      <c r="F114" s="161"/>
      <c r="G114" s="161"/>
      <c r="H114" s="112"/>
      <c r="I114" s="107">
        <v>1</v>
      </c>
      <c r="J114" s="112"/>
      <c r="K114" s="112"/>
      <c r="L114" s="87"/>
      <c r="M114" s="87"/>
      <c r="N114" s="87"/>
      <c r="O114" s="87"/>
    </row>
    <row r="115" spans="1:15" ht="15">
      <c r="A115" s="89" t="s">
        <v>590</v>
      </c>
      <c r="B115" s="89" t="s">
        <v>418</v>
      </c>
      <c r="C115" s="90" t="s">
        <v>591</v>
      </c>
      <c r="D115" s="176" t="s">
        <v>592</v>
      </c>
      <c r="E115" s="177"/>
      <c r="F115" s="177"/>
      <c r="G115" s="178"/>
      <c r="H115" s="91" t="s">
        <v>103</v>
      </c>
      <c r="I115" s="92">
        <v>1</v>
      </c>
      <c r="J115" s="179"/>
      <c r="K115" s="180"/>
      <c r="L115" s="181">
        <f>ROUND(J115*I115,2)</f>
        <v>0</v>
      </c>
      <c r="M115" s="182"/>
      <c r="N115" s="182"/>
      <c r="O115" s="183"/>
    </row>
    <row r="116" spans="1:15" ht="15">
      <c r="A116" s="81" t="s">
        <v>593</v>
      </c>
      <c r="B116" s="81" t="s">
        <v>464</v>
      </c>
      <c r="C116" s="82" t="s">
        <v>594</v>
      </c>
      <c r="D116" s="162" t="s">
        <v>595</v>
      </c>
      <c r="E116" s="163"/>
      <c r="F116" s="163"/>
      <c r="G116" s="164"/>
      <c r="H116" s="83" t="s">
        <v>494</v>
      </c>
      <c r="I116" s="84">
        <v>5</v>
      </c>
      <c r="J116" s="165"/>
      <c r="K116" s="166"/>
      <c r="L116" s="167">
        <f>ROUND(J116*I116,2)</f>
        <v>0</v>
      </c>
      <c r="M116" s="168"/>
      <c r="N116" s="168"/>
      <c r="O116" s="169"/>
    </row>
    <row r="117" spans="1:15" ht="15">
      <c r="A117" s="85"/>
      <c r="B117" s="85"/>
      <c r="C117" s="86" t="s">
        <v>396</v>
      </c>
      <c r="D117" s="170" t="s">
        <v>483</v>
      </c>
      <c r="E117" s="170"/>
      <c r="F117" s="170"/>
      <c r="G117" s="170"/>
      <c r="H117" s="111"/>
      <c r="I117" s="106">
        <v>5</v>
      </c>
      <c r="J117" s="111"/>
      <c r="K117" s="111"/>
      <c r="L117" s="85"/>
      <c r="M117" s="85"/>
      <c r="N117" s="85"/>
      <c r="O117" s="85"/>
    </row>
    <row r="118" spans="1:15" ht="15">
      <c r="A118" s="87"/>
      <c r="B118" s="87"/>
      <c r="C118" s="88" t="s">
        <v>396</v>
      </c>
      <c r="D118" s="161" t="s">
        <v>469</v>
      </c>
      <c r="E118" s="161"/>
      <c r="F118" s="161"/>
      <c r="G118" s="161"/>
      <c r="H118" s="112"/>
      <c r="I118" s="107">
        <v>5</v>
      </c>
      <c r="J118" s="112"/>
      <c r="K118" s="112"/>
      <c r="L118" s="87"/>
      <c r="M118" s="87"/>
      <c r="N118" s="87"/>
      <c r="O118" s="87"/>
    </row>
    <row r="119" spans="1:15" ht="15">
      <c r="A119" s="81" t="s">
        <v>596</v>
      </c>
      <c r="B119" s="81" t="s">
        <v>464</v>
      </c>
      <c r="C119" s="82" t="s">
        <v>597</v>
      </c>
      <c r="D119" s="162" t="s">
        <v>598</v>
      </c>
      <c r="E119" s="163"/>
      <c r="F119" s="163"/>
      <c r="G119" s="164"/>
      <c r="H119" s="83" t="s">
        <v>257</v>
      </c>
      <c r="I119" s="84">
        <v>3.99</v>
      </c>
      <c r="J119" s="165"/>
      <c r="K119" s="166"/>
      <c r="L119" s="167">
        <f>ROUND(J119*I119,2)</f>
        <v>0</v>
      </c>
      <c r="M119" s="168"/>
      <c r="N119" s="168"/>
      <c r="O119" s="169"/>
    </row>
    <row r="120" spans="1:15" ht="15">
      <c r="A120" s="85"/>
      <c r="B120" s="85"/>
      <c r="C120" s="86" t="s">
        <v>396</v>
      </c>
      <c r="D120" s="170" t="s">
        <v>599</v>
      </c>
      <c r="E120" s="170"/>
      <c r="F120" s="170"/>
      <c r="G120" s="170"/>
      <c r="H120" s="111"/>
      <c r="I120" s="106">
        <v>1.89</v>
      </c>
      <c r="J120" s="111"/>
      <c r="K120" s="111"/>
      <c r="L120" s="85"/>
      <c r="M120" s="85"/>
      <c r="N120" s="85"/>
      <c r="O120" s="85"/>
    </row>
    <row r="121" spans="1:15" ht="15">
      <c r="A121" s="85"/>
      <c r="B121" s="85"/>
      <c r="C121" s="86" t="s">
        <v>396</v>
      </c>
      <c r="D121" s="174" t="s">
        <v>600</v>
      </c>
      <c r="E121" s="174"/>
      <c r="F121" s="174"/>
      <c r="G121" s="174"/>
      <c r="H121" s="111"/>
      <c r="I121" s="106">
        <v>2.1</v>
      </c>
      <c r="J121" s="111"/>
      <c r="K121" s="111"/>
      <c r="L121" s="85"/>
      <c r="M121" s="85"/>
      <c r="N121" s="85"/>
      <c r="O121" s="85"/>
    </row>
    <row r="122" spans="1:15" ht="15">
      <c r="A122" s="87"/>
      <c r="B122" s="87"/>
      <c r="C122" s="88" t="s">
        <v>396</v>
      </c>
      <c r="D122" s="161" t="s">
        <v>469</v>
      </c>
      <c r="E122" s="161"/>
      <c r="F122" s="161"/>
      <c r="G122" s="161"/>
      <c r="H122" s="112"/>
      <c r="I122" s="107">
        <v>3.99</v>
      </c>
      <c r="J122" s="112"/>
      <c r="K122" s="112"/>
      <c r="L122" s="87"/>
      <c r="M122" s="87"/>
      <c r="N122" s="87"/>
      <c r="O122" s="87"/>
    </row>
    <row r="123" spans="1:15" ht="15">
      <c r="A123" s="81" t="s">
        <v>601</v>
      </c>
      <c r="B123" s="81" t="s">
        <v>464</v>
      </c>
      <c r="C123" s="82" t="s">
        <v>602</v>
      </c>
      <c r="D123" s="162" t="s">
        <v>603</v>
      </c>
      <c r="E123" s="163"/>
      <c r="F123" s="163"/>
      <c r="G123" s="164"/>
      <c r="H123" s="83" t="s">
        <v>467</v>
      </c>
      <c r="I123" s="84">
        <v>1.477</v>
      </c>
      <c r="J123" s="165"/>
      <c r="K123" s="166"/>
      <c r="L123" s="167">
        <f>ROUND(J123*I123,2)</f>
        <v>0</v>
      </c>
      <c r="M123" s="168"/>
      <c r="N123" s="168"/>
      <c r="O123" s="169"/>
    </row>
    <row r="124" spans="1:15" ht="15">
      <c r="A124" s="85"/>
      <c r="B124" s="85"/>
      <c r="C124" s="86" t="s">
        <v>396</v>
      </c>
      <c r="D124" s="170" t="s">
        <v>604</v>
      </c>
      <c r="E124" s="170"/>
      <c r="F124" s="170"/>
      <c r="G124" s="170"/>
      <c r="H124" s="111"/>
      <c r="I124" s="106">
        <v>1.477</v>
      </c>
      <c r="J124" s="111"/>
      <c r="K124" s="111"/>
      <c r="L124" s="85"/>
      <c r="M124" s="85"/>
      <c r="N124" s="85"/>
      <c r="O124" s="85"/>
    </row>
    <row r="125" spans="1:15" ht="15">
      <c r="A125" s="87"/>
      <c r="B125" s="87"/>
      <c r="C125" s="88" t="s">
        <v>396</v>
      </c>
      <c r="D125" s="161" t="s">
        <v>469</v>
      </c>
      <c r="E125" s="161"/>
      <c r="F125" s="161"/>
      <c r="G125" s="161"/>
      <c r="H125" s="112"/>
      <c r="I125" s="107">
        <v>1.477</v>
      </c>
      <c r="J125" s="112"/>
      <c r="K125" s="112"/>
      <c r="L125" s="87"/>
      <c r="M125" s="87"/>
      <c r="N125" s="87"/>
      <c r="O125" s="87"/>
    </row>
    <row r="126" spans="1:15" ht="15">
      <c r="A126" s="81" t="s">
        <v>605</v>
      </c>
      <c r="B126" s="81" t="s">
        <v>464</v>
      </c>
      <c r="C126" s="82" t="s">
        <v>606</v>
      </c>
      <c r="D126" s="162" t="s">
        <v>607</v>
      </c>
      <c r="E126" s="163"/>
      <c r="F126" s="163"/>
      <c r="G126" s="164"/>
      <c r="H126" s="83" t="s">
        <v>494</v>
      </c>
      <c r="I126" s="84">
        <v>4</v>
      </c>
      <c r="J126" s="165"/>
      <c r="K126" s="166"/>
      <c r="L126" s="167">
        <f>ROUND(J126*I126,2)</f>
        <v>0</v>
      </c>
      <c r="M126" s="168"/>
      <c r="N126" s="168"/>
      <c r="O126" s="169"/>
    </row>
    <row r="127" spans="1:15" ht="15">
      <c r="A127" s="85"/>
      <c r="B127" s="85"/>
      <c r="C127" s="86" t="s">
        <v>396</v>
      </c>
      <c r="D127" s="170" t="s">
        <v>479</v>
      </c>
      <c r="E127" s="170"/>
      <c r="F127" s="170"/>
      <c r="G127" s="170"/>
      <c r="H127" s="111"/>
      <c r="I127" s="106">
        <v>4</v>
      </c>
      <c r="J127" s="111"/>
      <c r="K127" s="111"/>
      <c r="L127" s="85"/>
      <c r="M127" s="85"/>
      <c r="N127" s="85"/>
      <c r="O127" s="85"/>
    </row>
    <row r="128" spans="1:15" ht="15">
      <c r="A128" s="87"/>
      <c r="B128" s="87"/>
      <c r="C128" s="88" t="s">
        <v>396</v>
      </c>
      <c r="D128" s="161" t="s">
        <v>469</v>
      </c>
      <c r="E128" s="161"/>
      <c r="F128" s="161"/>
      <c r="G128" s="161"/>
      <c r="H128" s="112"/>
      <c r="I128" s="107">
        <v>4</v>
      </c>
      <c r="J128" s="112"/>
      <c r="K128" s="112"/>
      <c r="L128" s="87"/>
      <c r="M128" s="87"/>
      <c r="N128" s="87"/>
      <c r="O128" s="87"/>
    </row>
    <row r="129" spans="1:15" ht="27">
      <c r="A129" s="89" t="s">
        <v>608</v>
      </c>
      <c r="B129" s="89" t="s">
        <v>418</v>
      </c>
      <c r="C129" s="90" t="s">
        <v>609</v>
      </c>
      <c r="D129" s="176" t="s">
        <v>610</v>
      </c>
      <c r="E129" s="177"/>
      <c r="F129" s="177"/>
      <c r="G129" s="178"/>
      <c r="H129" s="91" t="s">
        <v>103</v>
      </c>
      <c r="I129" s="92">
        <v>12</v>
      </c>
      <c r="J129" s="179"/>
      <c r="K129" s="180"/>
      <c r="L129" s="181">
        <f>ROUND(J129*I129,2)</f>
        <v>0</v>
      </c>
      <c r="M129" s="182"/>
      <c r="N129" s="182"/>
      <c r="O129" s="183"/>
    </row>
    <row r="130" spans="1:15" ht="15.75">
      <c r="A130" s="78"/>
      <c r="B130" s="80" t="s">
        <v>611</v>
      </c>
      <c r="C130" s="80"/>
      <c r="D130" s="80"/>
      <c r="E130" s="80"/>
      <c r="F130" s="80"/>
      <c r="G130" s="80"/>
      <c r="H130" s="105"/>
      <c r="I130" s="105"/>
      <c r="J130" s="105"/>
      <c r="K130" s="105"/>
      <c r="L130" s="175">
        <f>SUM(L131:O134)</f>
        <v>0</v>
      </c>
      <c r="M130" s="175"/>
      <c r="N130" s="175"/>
      <c r="O130" s="175"/>
    </row>
    <row r="131" spans="1:15" ht="15">
      <c r="A131" s="81" t="s">
        <v>612</v>
      </c>
      <c r="B131" s="81" t="s">
        <v>464</v>
      </c>
      <c r="C131" s="82" t="s">
        <v>613</v>
      </c>
      <c r="D131" s="162" t="s">
        <v>614</v>
      </c>
      <c r="E131" s="163"/>
      <c r="F131" s="163"/>
      <c r="G131" s="164"/>
      <c r="H131" s="83" t="s">
        <v>92</v>
      </c>
      <c r="I131" s="84">
        <v>6.965</v>
      </c>
      <c r="J131" s="165"/>
      <c r="K131" s="166"/>
      <c r="L131" s="167">
        <f>ROUND(J131*I131,2)</f>
        <v>0</v>
      </c>
      <c r="M131" s="168"/>
      <c r="N131" s="168"/>
      <c r="O131" s="169"/>
    </row>
    <row r="132" spans="1:15" ht="15">
      <c r="A132" s="81" t="s">
        <v>615</v>
      </c>
      <c r="B132" s="81" t="s">
        <v>464</v>
      </c>
      <c r="C132" s="82" t="s">
        <v>616</v>
      </c>
      <c r="D132" s="162" t="s">
        <v>617</v>
      </c>
      <c r="E132" s="163"/>
      <c r="F132" s="163"/>
      <c r="G132" s="164"/>
      <c r="H132" s="83" t="s">
        <v>92</v>
      </c>
      <c r="I132" s="84">
        <v>6.965</v>
      </c>
      <c r="J132" s="165"/>
      <c r="K132" s="166"/>
      <c r="L132" s="167">
        <f>ROUND(J132*I132,2)</f>
        <v>0</v>
      </c>
      <c r="M132" s="168"/>
      <c r="N132" s="168"/>
      <c r="O132" s="169"/>
    </row>
    <row r="133" spans="1:15" ht="15">
      <c r="A133" s="81" t="s">
        <v>618</v>
      </c>
      <c r="B133" s="81" t="s">
        <v>464</v>
      </c>
      <c r="C133" s="82" t="s">
        <v>619</v>
      </c>
      <c r="D133" s="162" t="s">
        <v>620</v>
      </c>
      <c r="E133" s="163"/>
      <c r="F133" s="163"/>
      <c r="G133" s="164"/>
      <c r="H133" s="83" t="s">
        <v>92</v>
      </c>
      <c r="I133" s="84">
        <v>76.615</v>
      </c>
      <c r="J133" s="165"/>
      <c r="K133" s="166"/>
      <c r="L133" s="167">
        <f>ROUND(J133*I133,2)</f>
        <v>0</v>
      </c>
      <c r="M133" s="168"/>
      <c r="N133" s="168"/>
      <c r="O133" s="169"/>
    </row>
    <row r="134" spans="1:15" ht="15">
      <c r="A134" s="81" t="s">
        <v>621</v>
      </c>
      <c r="B134" s="81" t="s">
        <v>464</v>
      </c>
      <c r="C134" s="82" t="s">
        <v>622</v>
      </c>
      <c r="D134" s="162" t="s">
        <v>623</v>
      </c>
      <c r="E134" s="163"/>
      <c r="F134" s="163"/>
      <c r="G134" s="164"/>
      <c r="H134" s="83" t="s">
        <v>92</v>
      </c>
      <c r="I134" s="84">
        <v>6.965</v>
      </c>
      <c r="J134" s="165"/>
      <c r="K134" s="166"/>
      <c r="L134" s="167">
        <f>ROUND(J134*I134,2)</f>
        <v>0</v>
      </c>
      <c r="M134" s="168"/>
      <c r="N134" s="168"/>
      <c r="O134" s="169"/>
    </row>
    <row r="135" spans="1:15" ht="15.75">
      <c r="A135" s="78"/>
      <c r="B135" s="80" t="s">
        <v>624</v>
      </c>
      <c r="C135" s="80"/>
      <c r="D135" s="80"/>
      <c r="E135" s="80"/>
      <c r="F135" s="80"/>
      <c r="G135" s="80"/>
      <c r="H135" s="105"/>
      <c r="I135" s="105"/>
      <c r="J135" s="105"/>
      <c r="K135" s="105"/>
      <c r="L135" s="175">
        <f>SUM(L136)</f>
        <v>0</v>
      </c>
      <c r="M135" s="175"/>
      <c r="N135" s="175"/>
      <c r="O135" s="175"/>
    </row>
    <row r="136" spans="1:15" ht="15">
      <c r="A136" s="81" t="s">
        <v>625</v>
      </c>
      <c r="B136" s="81" t="s">
        <v>464</v>
      </c>
      <c r="C136" s="82" t="s">
        <v>626</v>
      </c>
      <c r="D136" s="162" t="s">
        <v>627</v>
      </c>
      <c r="E136" s="163"/>
      <c r="F136" s="163"/>
      <c r="G136" s="164"/>
      <c r="H136" s="83" t="s">
        <v>92</v>
      </c>
      <c r="I136" s="84">
        <v>9.594</v>
      </c>
      <c r="J136" s="165"/>
      <c r="K136" s="166"/>
      <c r="L136" s="167">
        <f>ROUND(J136*I136,2)</f>
        <v>0</v>
      </c>
      <c r="M136" s="168"/>
      <c r="N136" s="168"/>
      <c r="O136" s="169"/>
    </row>
    <row r="137" spans="1:15" ht="18">
      <c r="A137" s="78"/>
      <c r="B137" s="79" t="s">
        <v>628</v>
      </c>
      <c r="C137" s="79"/>
      <c r="D137" s="79"/>
      <c r="E137" s="79"/>
      <c r="F137" s="79"/>
      <c r="G137" s="79"/>
      <c r="H137" s="104"/>
      <c r="I137" s="104"/>
      <c r="J137" s="104"/>
      <c r="K137" s="104"/>
      <c r="L137" s="184">
        <f>L138+L151+L169+L196+L206+L213+L225</f>
        <v>0</v>
      </c>
      <c r="M137" s="184"/>
      <c r="N137" s="184"/>
      <c r="O137" s="184"/>
    </row>
    <row r="138" spans="1:15" ht="15.75">
      <c r="A138" s="78"/>
      <c r="B138" s="80" t="s">
        <v>629</v>
      </c>
      <c r="C138" s="80"/>
      <c r="D138" s="80"/>
      <c r="E138" s="80"/>
      <c r="F138" s="80"/>
      <c r="G138" s="80"/>
      <c r="H138" s="105"/>
      <c r="I138" s="105"/>
      <c r="J138" s="105"/>
      <c r="K138" s="105"/>
      <c r="L138" s="172">
        <f>SUM(L139:O150)</f>
        <v>0</v>
      </c>
      <c r="M138" s="172"/>
      <c r="N138" s="172"/>
      <c r="O138" s="172"/>
    </row>
    <row r="139" spans="1:15" ht="15">
      <c r="A139" s="81" t="s">
        <v>630</v>
      </c>
      <c r="B139" s="81" t="s">
        <v>464</v>
      </c>
      <c r="C139" s="82" t="s">
        <v>631</v>
      </c>
      <c r="D139" s="162" t="s">
        <v>632</v>
      </c>
      <c r="E139" s="163"/>
      <c r="F139" s="163"/>
      <c r="G139" s="164"/>
      <c r="H139" s="83" t="s">
        <v>494</v>
      </c>
      <c r="I139" s="84">
        <v>2</v>
      </c>
      <c r="J139" s="165"/>
      <c r="K139" s="166"/>
      <c r="L139" s="167">
        <f>ROUND(J139*I139,2)</f>
        <v>0</v>
      </c>
      <c r="M139" s="168"/>
      <c r="N139" s="168"/>
      <c r="O139" s="169"/>
    </row>
    <row r="140" spans="1:15" ht="15">
      <c r="A140" s="85"/>
      <c r="B140" s="85"/>
      <c r="C140" s="86" t="s">
        <v>396</v>
      </c>
      <c r="D140" s="170" t="s">
        <v>470</v>
      </c>
      <c r="E140" s="170"/>
      <c r="F140" s="170"/>
      <c r="G140" s="170"/>
      <c r="H140" s="111"/>
      <c r="I140" s="106">
        <v>2</v>
      </c>
      <c r="J140" s="111"/>
      <c r="K140" s="111"/>
      <c r="L140" s="85"/>
      <c r="M140" s="85"/>
      <c r="N140" s="85"/>
      <c r="O140" s="85"/>
    </row>
    <row r="141" spans="1:15" ht="15">
      <c r="A141" s="87"/>
      <c r="B141" s="87"/>
      <c r="C141" s="88" t="s">
        <v>396</v>
      </c>
      <c r="D141" s="161" t="s">
        <v>469</v>
      </c>
      <c r="E141" s="161"/>
      <c r="F141" s="161"/>
      <c r="G141" s="161"/>
      <c r="H141" s="112"/>
      <c r="I141" s="107">
        <v>2</v>
      </c>
      <c r="J141" s="112"/>
      <c r="K141" s="112"/>
      <c r="L141" s="87"/>
      <c r="M141" s="87"/>
      <c r="N141" s="87"/>
      <c r="O141" s="87"/>
    </row>
    <row r="142" spans="1:15" ht="15">
      <c r="A142" s="81" t="s">
        <v>633</v>
      </c>
      <c r="B142" s="81" t="s">
        <v>464</v>
      </c>
      <c r="C142" s="82" t="s">
        <v>634</v>
      </c>
      <c r="D142" s="162" t="s">
        <v>635</v>
      </c>
      <c r="E142" s="163"/>
      <c r="F142" s="163"/>
      <c r="G142" s="164"/>
      <c r="H142" s="83" t="s">
        <v>494</v>
      </c>
      <c r="I142" s="84">
        <v>2</v>
      </c>
      <c r="J142" s="165"/>
      <c r="K142" s="166"/>
      <c r="L142" s="167">
        <f>ROUND(J142*I142,2)</f>
        <v>0</v>
      </c>
      <c r="M142" s="168"/>
      <c r="N142" s="168"/>
      <c r="O142" s="169"/>
    </row>
    <row r="143" spans="1:15" ht="15">
      <c r="A143" s="85"/>
      <c r="B143" s="85"/>
      <c r="C143" s="86" t="s">
        <v>396</v>
      </c>
      <c r="D143" s="170" t="s">
        <v>470</v>
      </c>
      <c r="E143" s="170"/>
      <c r="F143" s="170"/>
      <c r="G143" s="170"/>
      <c r="H143" s="111"/>
      <c r="I143" s="106">
        <v>2</v>
      </c>
      <c r="J143" s="111"/>
      <c r="K143" s="111"/>
      <c r="L143" s="85"/>
      <c r="M143" s="85"/>
      <c r="N143" s="85"/>
      <c r="O143" s="85"/>
    </row>
    <row r="144" spans="1:15" ht="15">
      <c r="A144" s="87"/>
      <c r="B144" s="87"/>
      <c r="C144" s="88" t="s">
        <v>396</v>
      </c>
      <c r="D144" s="161" t="s">
        <v>469</v>
      </c>
      <c r="E144" s="161"/>
      <c r="F144" s="161"/>
      <c r="G144" s="161"/>
      <c r="H144" s="112"/>
      <c r="I144" s="107">
        <v>2</v>
      </c>
      <c r="J144" s="112"/>
      <c r="K144" s="112"/>
      <c r="L144" s="87"/>
      <c r="M144" s="87"/>
      <c r="N144" s="87"/>
      <c r="O144" s="87"/>
    </row>
    <row r="145" spans="1:15" ht="15">
      <c r="A145" s="81" t="s">
        <v>636</v>
      </c>
      <c r="B145" s="81" t="s">
        <v>464</v>
      </c>
      <c r="C145" s="82" t="s">
        <v>637</v>
      </c>
      <c r="D145" s="162" t="s">
        <v>638</v>
      </c>
      <c r="E145" s="163"/>
      <c r="F145" s="163"/>
      <c r="G145" s="164"/>
      <c r="H145" s="83" t="s">
        <v>257</v>
      </c>
      <c r="I145" s="84">
        <v>2</v>
      </c>
      <c r="J145" s="165"/>
      <c r="K145" s="166"/>
      <c r="L145" s="167">
        <f>ROUND(J145*I145,2)</f>
        <v>0</v>
      </c>
      <c r="M145" s="168"/>
      <c r="N145" s="168"/>
      <c r="O145" s="169"/>
    </row>
    <row r="146" spans="1:15" ht="15">
      <c r="A146" s="85"/>
      <c r="B146" s="85"/>
      <c r="C146" s="86" t="s">
        <v>396</v>
      </c>
      <c r="D146" s="170" t="s">
        <v>470</v>
      </c>
      <c r="E146" s="170"/>
      <c r="F146" s="170"/>
      <c r="G146" s="170"/>
      <c r="H146" s="111"/>
      <c r="I146" s="106">
        <v>2</v>
      </c>
      <c r="J146" s="111"/>
      <c r="K146" s="111"/>
      <c r="L146" s="85"/>
      <c r="M146" s="85"/>
      <c r="N146" s="85"/>
      <c r="O146" s="85"/>
    </row>
    <row r="147" spans="1:15" ht="15">
      <c r="A147" s="87"/>
      <c r="B147" s="87"/>
      <c r="C147" s="88" t="s">
        <v>396</v>
      </c>
      <c r="D147" s="161" t="s">
        <v>469</v>
      </c>
      <c r="E147" s="161"/>
      <c r="F147" s="161"/>
      <c r="G147" s="161"/>
      <c r="H147" s="112"/>
      <c r="I147" s="107">
        <v>2</v>
      </c>
      <c r="J147" s="112"/>
      <c r="K147" s="112"/>
      <c r="L147" s="87"/>
      <c r="M147" s="87"/>
      <c r="N147" s="87"/>
      <c r="O147" s="87"/>
    </row>
    <row r="148" spans="1:15" ht="27">
      <c r="A148" s="89" t="s">
        <v>639</v>
      </c>
      <c r="B148" s="89" t="s">
        <v>418</v>
      </c>
      <c r="C148" s="90" t="s">
        <v>640</v>
      </c>
      <c r="D148" s="176" t="s">
        <v>641</v>
      </c>
      <c r="E148" s="177"/>
      <c r="F148" s="177"/>
      <c r="G148" s="178"/>
      <c r="H148" s="91" t="s">
        <v>257</v>
      </c>
      <c r="I148" s="92">
        <v>3</v>
      </c>
      <c r="J148" s="179"/>
      <c r="K148" s="180"/>
      <c r="L148" s="181">
        <f>ROUND(J148*I148,2)</f>
        <v>0</v>
      </c>
      <c r="M148" s="182"/>
      <c r="N148" s="182"/>
      <c r="O148" s="183"/>
    </row>
    <row r="149" spans="1:15" ht="27">
      <c r="A149" s="89" t="s">
        <v>642</v>
      </c>
      <c r="B149" s="89" t="s">
        <v>418</v>
      </c>
      <c r="C149" s="90" t="s">
        <v>643</v>
      </c>
      <c r="D149" s="176" t="s">
        <v>644</v>
      </c>
      <c r="E149" s="177"/>
      <c r="F149" s="177"/>
      <c r="G149" s="178"/>
      <c r="H149" s="91" t="s">
        <v>257</v>
      </c>
      <c r="I149" s="92">
        <v>2</v>
      </c>
      <c r="J149" s="179"/>
      <c r="K149" s="180"/>
      <c r="L149" s="181">
        <f>ROUND(J149*I149,2)</f>
        <v>0</v>
      </c>
      <c r="M149" s="182"/>
      <c r="N149" s="182"/>
      <c r="O149" s="183"/>
    </row>
    <row r="150" spans="1:15" ht="15">
      <c r="A150" s="81" t="s">
        <v>645</v>
      </c>
      <c r="B150" s="81" t="s">
        <v>464</v>
      </c>
      <c r="C150" s="82" t="s">
        <v>646</v>
      </c>
      <c r="D150" s="162" t="s">
        <v>647</v>
      </c>
      <c r="E150" s="163"/>
      <c r="F150" s="163"/>
      <c r="G150" s="164"/>
      <c r="H150" s="83" t="s">
        <v>648</v>
      </c>
      <c r="I150" s="84">
        <v>12.146</v>
      </c>
      <c r="J150" s="165"/>
      <c r="K150" s="166"/>
      <c r="L150" s="167">
        <f>ROUND(J150*I150,2)</f>
        <v>0</v>
      </c>
      <c r="M150" s="168"/>
      <c r="N150" s="168"/>
      <c r="O150" s="169"/>
    </row>
    <row r="151" spans="1:15" ht="15.75">
      <c r="A151" s="78"/>
      <c r="B151" s="80" t="s">
        <v>649</v>
      </c>
      <c r="C151" s="80"/>
      <c r="D151" s="80"/>
      <c r="E151" s="80"/>
      <c r="F151" s="80"/>
      <c r="G151" s="80"/>
      <c r="H151" s="105"/>
      <c r="I151" s="105"/>
      <c r="J151" s="105"/>
      <c r="K151" s="105"/>
      <c r="L151" s="175">
        <f>SUM(L152:O168)</f>
        <v>0</v>
      </c>
      <c r="M151" s="175"/>
      <c r="N151" s="175"/>
      <c r="O151" s="175"/>
    </row>
    <row r="152" spans="1:15" ht="15">
      <c r="A152" s="81" t="s">
        <v>650</v>
      </c>
      <c r="B152" s="81" t="s">
        <v>464</v>
      </c>
      <c r="C152" s="82" t="s">
        <v>651</v>
      </c>
      <c r="D152" s="162" t="s">
        <v>652</v>
      </c>
      <c r="E152" s="163"/>
      <c r="F152" s="163"/>
      <c r="G152" s="164"/>
      <c r="H152" s="83" t="s">
        <v>339</v>
      </c>
      <c r="I152" s="84">
        <v>1.5</v>
      </c>
      <c r="J152" s="165"/>
      <c r="K152" s="166"/>
      <c r="L152" s="167">
        <f>ROUND(J152*I152,2)</f>
        <v>0</v>
      </c>
      <c r="M152" s="168"/>
      <c r="N152" s="168"/>
      <c r="O152" s="169"/>
    </row>
    <row r="153" spans="1:15" ht="15">
      <c r="A153" s="85"/>
      <c r="B153" s="85"/>
      <c r="C153" s="86" t="s">
        <v>396</v>
      </c>
      <c r="D153" s="170" t="s">
        <v>653</v>
      </c>
      <c r="E153" s="170"/>
      <c r="F153" s="170"/>
      <c r="G153" s="170"/>
      <c r="H153" s="111"/>
      <c r="I153" s="106">
        <v>1.5</v>
      </c>
      <c r="J153" s="111"/>
      <c r="K153" s="111"/>
      <c r="L153" s="85"/>
      <c r="M153" s="85"/>
      <c r="N153" s="85"/>
      <c r="O153" s="85"/>
    </row>
    <row r="154" spans="1:15" ht="15">
      <c r="A154" s="87"/>
      <c r="B154" s="87"/>
      <c r="C154" s="88" t="s">
        <v>396</v>
      </c>
      <c r="D154" s="161" t="s">
        <v>469</v>
      </c>
      <c r="E154" s="161"/>
      <c r="F154" s="161"/>
      <c r="G154" s="161"/>
      <c r="H154" s="112"/>
      <c r="I154" s="107">
        <v>1.5</v>
      </c>
      <c r="J154" s="112"/>
      <c r="K154" s="112"/>
      <c r="L154" s="87"/>
      <c r="M154" s="87"/>
      <c r="N154" s="87"/>
      <c r="O154" s="87"/>
    </row>
    <row r="155" spans="1:15" ht="15">
      <c r="A155" s="81" t="s">
        <v>654</v>
      </c>
      <c r="B155" s="81" t="s">
        <v>464</v>
      </c>
      <c r="C155" s="82" t="s">
        <v>655</v>
      </c>
      <c r="D155" s="162" t="s">
        <v>656</v>
      </c>
      <c r="E155" s="163"/>
      <c r="F155" s="163"/>
      <c r="G155" s="164"/>
      <c r="H155" s="83" t="s">
        <v>339</v>
      </c>
      <c r="I155" s="84">
        <v>13.23</v>
      </c>
      <c r="J155" s="165"/>
      <c r="K155" s="166"/>
      <c r="L155" s="167">
        <f>ROUND(J155*I155,2)</f>
        <v>0</v>
      </c>
      <c r="M155" s="168"/>
      <c r="N155" s="168"/>
      <c r="O155" s="169"/>
    </row>
    <row r="156" spans="1:15" ht="15">
      <c r="A156" s="85"/>
      <c r="B156" s="85"/>
      <c r="C156" s="86" t="s">
        <v>396</v>
      </c>
      <c r="D156" s="170" t="s">
        <v>657</v>
      </c>
      <c r="E156" s="170"/>
      <c r="F156" s="170"/>
      <c r="G156" s="170"/>
      <c r="H156" s="111"/>
      <c r="I156" s="106">
        <v>13.23</v>
      </c>
      <c r="J156" s="111"/>
      <c r="K156" s="111"/>
      <c r="L156" s="85"/>
      <c r="M156" s="85"/>
      <c r="N156" s="85"/>
      <c r="O156" s="85"/>
    </row>
    <row r="157" spans="1:15" ht="15">
      <c r="A157" s="87"/>
      <c r="B157" s="87"/>
      <c r="C157" s="88" t="s">
        <v>396</v>
      </c>
      <c r="D157" s="161" t="s">
        <v>469</v>
      </c>
      <c r="E157" s="161"/>
      <c r="F157" s="161"/>
      <c r="G157" s="161"/>
      <c r="H157" s="112"/>
      <c r="I157" s="107">
        <v>13.23</v>
      </c>
      <c r="J157" s="112"/>
      <c r="K157" s="112"/>
      <c r="L157" s="87"/>
      <c r="M157" s="87"/>
      <c r="N157" s="87"/>
      <c r="O157" s="87"/>
    </row>
    <row r="158" spans="1:15" ht="15">
      <c r="A158" s="81" t="s">
        <v>658</v>
      </c>
      <c r="B158" s="81" t="s">
        <v>464</v>
      </c>
      <c r="C158" s="82" t="s">
        <v>659</v>
      </c>
      <c r="D158" s="162" t="s">
        <v>660</v>
      </c>
      <c r="E158" s="163"/>
      <c r="F158" s="163"/>
      <c r="G158" s="164"/>
      <c r="H158" s="83" t="s">
        <v>339</v>
      </c>
      <c r="I158" s="84">
        <v>4</v>
      </c>
      <c r="J158" s="165"/>
      <c r="K158" s="166"/>
      <c r="L158" s="167">
        <f>ROUND(J158*I158,2)</f>
        <v>0</v>
      </c>
      <c r="M158" s="168"/>
      <c r="N158" s="168"/>
      <c r="O158" s="169"/>
    </row>
    <row r="159" spans="1:15" ht="15">
      <c r="A159" s="85"/>
      <c r="B159" s="85"/>
      <c r="C159" s="86" t="s">
        <v>396</v>
      </c>
      <c r="D159" s="170" t="s">
        <v>479</v>
      </c>
      <c r="E159" s="170"/>
      <c r="F159" s="170"/>
      <c r="G159" s="170"/>
      <c r="H159" s="111"/>
      <c r="I159" s="106">
        <v>4</v>
      </c>
      <c r="J159" s="111"/>
      <c r="K159" s="111"/>
      <c r="L159" s="85"/>
      <c r="M159" s="85"/>
      <c r="N159" s="85"/>
      <c r="O159" s="85"/>
    </row>
    <row r="160" spans="1:15" ht="15">
      <c r="A160" s="87"/>
      <c r="B160" s="87"/>
      <c r="C160" s="88" t="s">
        <v>396</v>
      </c>
      <c r="D160" s="161" t="s">
        <v>469</v>
      </c>
      <c r="E160" s="161"/>
      <c r="F160" s="161"/>
      <c r="G160" s="161"/>
      <c r="H160" s="112"/>
      <c r="I160" s="107">
        <v>4</v>
      </c>
      <c r="J160" s="112"/>
      <c r="K160" s="112"/>
      <c r="L160" s="87"/>
      <c r="M160" s="87"/>
      <c r="N160" s="87"/>
      <c r="O160" s="87"/>
    </row>
    <row r="161" spans="1:15" ht="15">
      <c r="A161" s="81" t="s">
        <v>661</v>
      </c>
      <c r="B161" s="81" t="s">
        <v>464</v>
      </c>
      <c r="C161" s="82" t="s">
        <v>662</v>
      </c>
      <c r="D161" s="162" t="s">
        <v>663</v>
      </c>
      <c r="E161" s="163"/>
      <c r="F161" s="163"/>
      <c r="G161" s="164"/>
      <c r="H161" s="83" t="s">
        <v>339</v>
      </c>
      <c r="I161" s="84">
        <v>4</v>
      </c>
      <c r="J161" s="165"/>
      <c r="K161" s="166"/>
      <c r="L161" s="167">
        <f>ROUND(J161*I161,2)</f>
        <v>0</v>
      </c>
      <c r="M161" s="168"/>
      <c r="N161" s="168"/>
      <c r="O161" s="169"/>
    </row>
    <row r="162" spans="1:15" ht="15">
      <c r="A162" s="85"/>
      <c r="B162" s="85"/>
      <c r="C162" s="86" t="s">
        <v>396</v>
      </c>
      <c r="D162" s="170" t="s">
        <v>479</v>
      </c>
      <c r="E162" s="170"/>
      <c r="F162" s="170"/>
      <c r="G162" s="170"/>
      <c r="H162" s="111"/>
      <c r="I162" s="106">
        <v>4</v>
      </c>
      <c r="J162" s="111"/>
      <c r="K162" s="111"/>
      <c r="L162" s="85"/>
      <c r="M162" s="85"/>
      <c r="N162" s="85"/>
      <c r="O162" s="85"/>
    </row>
    <row r="163" spans="1:15" ht="15">
      <c r="A163" s="87"/>
      <c r="B163" s="87"/>
      <c r="C163" s="88" t="s">
        <v>396</v>
      </c>
      <c r="D163" s="161" t="s">
        <v>469</v>
      </c>
      <c r="E163" s="161"/>
      <c r="F163" s="161"/>
      <c r="G163" s="161"/>
      <c r="H163" s="112"/>
      <c r="I163" s="107">
        <v>4</v>
      </c>
      <c r="J163" s="112"/>
      <c r="K163" s="112"/>
      <c r="L163" s="87"/>
      <c r="M163" s="87"/>
      <c r="N163" s="87"/>
      <c r="O163" s="87"/>
    </row>
    <row r="164" spans="1:15" ht="27">
      <c r="A164" s="89" t="s">
        <v>664</v>
      </c>
      <c r="B164" s="89" t="s">
        <v>418</v>
      </c>
      <c r="C164" s="90" t="s">
        <v>665</v>
      </c>
      <c r="D164" s="176" t="s">
        <v>666</v>
      </c>
      <c r="E164" s="177"/>
      <c r="F164" s="177"/>
      <c r="G164" s="178"/>
      <c r="H164" s="91" t="s">
        <v>339</v>
      </c>
      <c r="I164" s="92">
        <v>4</v>
      </c>
      <c r="J164" s="179"/>
      <c r="K164" s="180"/>
      <c r="L164" s="181">
        <f>ROUND(J164*I164,2)</f>
        <v>0</v>
      </c>
      <c r="M164" s="182"/>
      <c r="N164" s="182"/>
      <c r="O164" s="183"/>
    </row>
    <row r="165" spans="1:15" ht="15">
      <c r="A165" s="81" t="s">
        <v>667</v>
      </c>
      <c r="B165" s="81" t="s">
        <v>464</v>
      </c>
      <c r="C165" s="82" t="s">
        <v>668</v>
      </c>
      <c r="D165" s="162" t="s">
        <v>669</v>
      </c>
      <c r="E165" s="163"/>
      <c r="F165" s="163"/>
      <c r="G165" s="164"/>
      <c r="H165" s="83" t="s">
        <v>339</v>
      </c>
      <c r="I165" s="84">
        <v>0.9</v>
      </c>
      <c r="J165" s="165"/>
      <c r="K165" s="166"/>
      <c r="L165" s="167">
        <f>ROUND(J165*I165,2)</f>
        <v>0</v>
      </c>
      <c r="M165" s="168"/>
      <c r="N165" s="168"/>
      <c r="O165" s="169"/>
    </row>
    <row r="166" spans="1:15" ht="15">
      <c r="A166" s="85"/>
      <c r="B166" s="85"/>
      <c r="C166" s="86" t="s">
        <v>396</v>
      </c>
      <c r="D166" s="170" t="s">
        <v>670</v>
      </c>
      <c r="E166" s="170"/>
      <c r="F166" s="170"/>
      <c r="G166" s="170"/>
      <c r="H166" s="111"/>
      <c r="I166" s="106">
        <v>0.9</v>
      </c>
      <c r="J166" s="111"/>
      <c r="K166" s="111"/>
      <c r="L166" s="85"/>
      <c r="M166" s="85"/>
      <c r="N166" s="85"/>
      <c r="O166" s="85"/>
    </row>
    <row r="167" spans="1:15" ht="15">
      <c r="A167" s="87"/>
      <c r="B167" s="87"/>
      <c r="C167" s="88" t="s">
        <v>396</v>
      </c>
      <c r="D167" s="161" t="s">
        <v>469</v>
      </c>
      <c r="E167" s="161"/>
      <c r="F167" s="161"/>
      <c r="G167" s="161"/>
      <c r="H167" s="112"/>
      <c r="I167" s="107">
        <v>0.9</v>
      </c>
      <c r="J167" s="112"/>
      <c r="K167" s="112"/>
      <c r="L167" s="87"/>
      <c r="M167" s="87"/>
      <c r="N167" s="87"/>
      <c r="O167" s="87"/>
    </row>
    <row r="168" spans="1:15" ht="15">
      <c r="A168" s="81" t="s">
        <v>562</v>
      </c>
      <c r="B168" s="81" t="s">
        <v>464</v>
      </c>
      <c r="C168" s="82" t="s">
        <v>671</v>
      </c>
      <c r="D168" s="162" t="s">
        <v>672</v>
      </c>
      <c r="E168" s="163"/>
      <c r="F168" s="163"/>
      <c r="G168" s="164"/>
      <c r="H168" s="83" t="s">
        <v>648</v>
      </c>
      <c r="I168" s="84">
        <v>62.265</v>
      </c>
      <c r="J168" s="165"/>
      <c r="K168" s="166"/>
      <c r="L168" s="167">
        <f>ROUND(J168*I168,2)</f>
        <v>0</v>
      </c>
      <c r="M168" s="168"/>
      <c r="N168" s="168"/>
      <c r="O168" s="169"/>
    </row>
    <row r="169" spans="1:15" ht="15.75">
      <c r="A169" s="78"/>
      <c r="B169" s="80" t="s">
        <v>673</v>
      </c>
      <c r="C169" s="80"/>
      <c r="D169" s="80"/>
      <c r="E169" s="80"/>
      <c r="F169" s="80"/>
      <c r="G169" s="80"/>
      <c r="H169" s="105"/>
      <c r="I169" s="105"/>
      <c r="J169" s="105"/>
      <c r="K169" s="105"/>
      <c r="L169" s="175">
        <f>SUM(L170:O195)</f>
        <v>0</v>
      </c>
      <c r="M169" s="175"/>
      <c r="N169" s="175"/>
      <c r="O169" s="175"/>
    </row>
    <row r="170" spans="1:15" ht="15">
      <c r="A170" s="81" t="s">
        <v>674</v>
      </c>
      <c r="B170" s="81" t="s">
        <v>464</v>
      </c>
      <c r="C170" s="82" t="s">
        <v>675</v>
      </c>
      <c r="D170" s="162" t="s">
        <v>676</v>
      </c>
      <c r="E170" s="163"/>
      <c r="F170" s="163"/>
      <c r="G170" s="164"/>
      <c r="H170" s="83" t="s">
        <v>257</v>
      </c>
      <c r="I170" s="84">
        <v>0.85</v>
      </c>
      <c r="J170" s="165"/>
      <c r="K170" s="166"/>
      <c r="L170" s="167">
        <f>ROUND(J170*I170,2)</f>
        <v>0</v>
      </c>
      <c r="M170" s="168"/>
      <c r="N170" s="168"/>
      <c r="O170" s="169"/>
    </row>
    <row r="171" spans="1:15" ht="15">
      <c r="A171" s="85"/>
      <c r="B171" s="85"/>
      <c r="C171" s="86" t="s">
        <v>396</v>
      </c>
      <c r="D171" s="170" t="s">
        <v>677</v>
      </c>
      <c r="E171" s="170"/>
      <c r="F171" s="170"/>
      <c r="G171" s="170"/>
      <c r="H171" s="111"/>
      <c r="I171" s="106">
        <v>0.85</v>
      </c>
      <c r="J171" s="111"/>
      <c r="K171" s="111"/>
      <c r="L171" s="85"/>
      <c r="M171" s="85"/>
      <c r="N171" s="85"/>
      <c r="O171" s="85"/>
    </row>
    <row r="172" spans="1:15" ht="15">
      <c r="A172" s="87"/>
      <c r="B172" s="87"/>
      <c r="C172" s="88" t="s">
        <v>396</v>
      </c>
      <c r="D172" s="161" t="s">
        <v>469</v>
      </c>
      <c r="E172" s="161"/>
      <c r="F172" s="161"/>
      <c r="G172" s="161"/>
      <c r="H172" s="112"/>
      <c r="I172" s="107">
        <v>0.85</v>
      </c>
      <c r="J172" s="112"/>
      <c r="K172" s="112"/>
      <c r="L172" s="87"/>
      <c r="M172" s="87"/>
      <c r="N172" s="87"/>
      <c r="O172" s="87"/>
    </row>
    <row r="173" spans="1:15" ht="15">
      <c r="A173" s="89" t="s">
        <v>678</v>
      </c>
      <c r="B173" s="89" t="s">
        <v>418</v>
      </c>
      <c r="C173" s="90" t="s">
        <v>679</v>
      </c>
      <c r="D173" s="176" t="s">
        <v>680</v>
      </c>
      <c r="E173" s="177"/>
      <c r="F173" s="177"/>
      <c r="G173" s="178"/>
      <c r="H173" s="91" t="s">
        <v>103</v>
      </c>
      <c r="I173" s="92">
        <v>1</v>
      </c>
      <c r="J173" s="179"/>
      <c r="K173" s="180"/>
      <c r="L173" s="181">
        <f>ROUND(J173*I173,2)</f>
        <v>0</v>
      </c>
      <c r="M173" s="182"/>
      <c r="N173" s="182"/>
      <c r="O173" s="183"/>
    </row>
    <row r="174" spans="1:15" ht="15">
      <c r="A174" s="81" t="s">
        <v>681</v>
      </c>
      <c r="B174" s="81" t="s">
        <v>464</v>
      </c>
      <c r="C174" s="82" t="s">
        <v>682</v>
      </c>
      <c r="D174" s="162" t="s">
        <v>683</v>
      </c>
      <c r="E174" s="163"/>
      <c r="F174" s="163"/>
      <c r="G174" s="164"/>
      <c r="H174" s="83" t="s">
        <v>494</v>
      </c>
      <c r="I174" s="84">
        <v>12</v>
      </c>
      <c r="J174" s="165"/>
      <c r="K174" s="166"/>
      <c r="L174" s="167">
        <f>ROUND(J174*I174,2)</f>
        <v>0</v>
      </c>
      <c r="M174" s="168"/>
      <c r="N174" s="168"/>
      <c r="O174" s="169"/>
    </row>
    <row r="175" spans="1:15" ht="15">
      <c r="A175" s="85"/>
      <c r="B175" s="85"/>
      <c r="C175" s="86" t="s">
        <v>396</v>
      </c>
      <c r="D175" s="170" t="s">
        <v>684</v>
      </c>
      <c r="E175" s="170"/>
      <c r="F175" s="170"/>
      <c r="G175" s="170"/>
      <c r="H175" s="111"/>
      <c r="I175" s="106">
        <v>12</v>
      </c>
      <c r="J175" s="111"/>
      <c r="K175" s="111"/>
      <c r="L175" s="85"/>
      <c r="M175" s="85"/>
      <c r="N175" s="85"/>
      <c r="O175" s="85"/>
    </row>
    <row r="176" spans="1:15" ht="15">
      <c r="A176" s="87"/>
      <c r="B176" s="87"/>
      <c r="C176" s="88" t="s">
        <v>396</v>
      </c>
      <c r="D176" s="161" t="s">
        <v>469</v>
      </c>
      <c r="E176" s="161"/>
      <c r="F176" s="161"/>
      <c r="G176" s="161"/>
      <c r="H176" s="112"/>
      <c r="I176" s="107">
        <v>12</v>
      </c>
      <c r="J176" s="112"/>
      <c r="K176" s="112"/>
      <c r="L176" s="87"/>
      <c r="M176" s="87"/>
      <c r="N176" s="87"/>
      <c r="O176" s="87"/>
    </row>
    <row r="177" spans="1:15" ht="15">
      <c r="A177" s="81" t="s">
        <v>685</v>
      </c>
      <c r="B177" s="81" t="s">
        <v>464</v>
      </c>
      <c r="C177" s="82" t="s">
        <v>686</v>
      </c>
      <c r="D177" s="162" t="s">
        <v>687</v>
      </c>
      <c r="E177" s="163"/>
      <c r="F177" s="163"/>
      <c r="G177" s="164"/>
      <c r="H177" s="83" t="s">
        <v>494</v>
      </c>
      <c r="I177" s="84">
        <v>1</v>
      </c>
      <c r="J177" s="165"/>
      <c r="K177" s="166"/>
      <c r="L177" s="167">
        <f>ROUND(J177*I177,2)</f>
        <v>0</v>
      </c>
      <c r="M177" s="168"/>
      <c r="N177" s="168"/>
      <c r="O177" s="169"/>
    </row>
    <row r="178" spans="1:15" ht="15">
      <c r="A178" s="85"/>
      <c r="B178" s="85"/>
      <c r="C178" s="86" t="s">
        <v>396</v>
      </c>
      <c r="D178" s="170" t="s">
        <v>463</v>
      </c>
      <c r="E178" s="170"/>
      <c r="F178" s="170"/>
      <c r="G178" s="170"/>
      <c r="H178" s="111"/>
      <c r="I178" s="106">
        <v>1</v>
      </c>
      <c r="J178" s="111"/>
      <c r="K178" s="111"/>
      <c r="L178" s="85"/>
      <c r="M178" s="85"/>
      <c r="N178" s="85"/>
      <c r="O178" s="85"/>
    </row>
    <row r="179" spans="1:15" ht="15">
      <c r="A179" s="87"/>
      <c r="B179" s="87"/>
      <c r="C179" s="88" t="s">
        <v>396</v>
      </c>
      <c r="D179" s="161" t="s">
        <v>469</v>
      </c>
      <c r="E179" s="161"/>
      <c r="F179" s="161"/>
      <c r="G179" s="161"/>
      <c r="H179" s="112"/>
      <c r="I179" s="107">
        <v>1</v>
      </c>
      <c r="J179" s="112"/>
      <c r="K179" s="112"/>
      <c r="L179" s="87"/>
      <c r="M179" s="87"/>
      <c r="N179" s="87"/>
      <c r="O179" s="87"/>
    </row>
    <row r="180" spans="1:15" ht="15">
      <c r="A180" s="81" t="s">
        <v>688</v>
      </c>
      <c r="B180" s="81" t="s">
        <v>464</v>
      </c>
      <c r="C180" s="82" t="s">
        <v>689</v>
      </c>
      <c r="D180" s="162" t="s">
        <v>690</v>
      </c>
      <c r="E180" s="163"/>
      <c r="F180" s="163"/>
      <c r="G180" s="164"/>
      <c r="H180" s="83" t="s">
        <v>494</v>
      </c>
      <c r="I180" s="84">
        <v>1</v>
      </c>
      <c r="J180" s="165"/>
      <c r="K180" s="166"/>
      <c r="L180" s="167">
        <f>ROUND(J180*I180,2)</f>
        <v>0</v>
      </c>
      <c r="M180" s="168"/>
      <c r="N180" s="168"/>
      <c r="O180" s="169"/>
    </row>
    <row r="181" spans="1:15" ht="15">
      <c r="A181" s="85"/>
      <c r="B181" s="85"/>
      <c r="C181" s="86" t="s">
        <v>396</v>
      </c>
      <c r="D181" s="170" t="s">
        <v>463</v>
      </c>
      <c r="E181" s="170"/>
      <c r="F181" s="170"/>
      <c r="G181" s="170"/>
      <c r="H181" s="111"/>
      <c r="I181" s="106">
        <v>1</v>
      </c>
      <c r="J181" s="111"/>
      <c r="K181" s="111"/>
      <c r="L181" s="85"/>
      <c r="M181" s="85"/>
      <c r="N181" s="85"/>
      <c r="O181" s="85"/>
    </row>
    <row r="182" spans="1:15" ht="15">
      <c r="A182" s="87"/>
      <c r="B182" s="87"/>
      <c r="C182" s="88" t="s">
        <v>396</v>
      </c>
      <c r="D182" s="161" t="s">
        <v>469</v>
      </c>
      <c r="E182" s="161"/>
      <c r="F182" s="161"/>
      <c r="G182" s="161"/>
      <c r="H182" s="112"/>
      <c r="I182" s="107">
        <v>1</v>
      </c>
      <c r="J182" s="112"/>
      <c r="K182" s="112"/>
      <c r="L182" s="87"/>
      <c r="M182" s="87"/>
      <c r="N182" s="87"/>
      <c r="O182" s="87"/>
    </row>
    <row r="183" spans="1:15" ht="15">
      <c r="A183" s="89" t="s">
        <v>691</v>
      </c>
      <c r="B183" s="89" t="s">
        <v>418</v>
      </c>
      <c r="C183" s="90" t="s">
        <v>692</v>
      </c>
      <c r="D183" s="176" t="s">
        <v>693</v>
      </c>
      <c r="E183" s="177"/>
      <c r="F183" s="177"/>
      <c r="G183" s="178"/>
      <c r="H183" s="91" t="s">
        <v>103</v>
      </c>
      <c r="I183" s="92">
        <v>1</v>
      </c>
      <c r="J183" s="179"/>
      <c r="K183" s="180"/>
      <c r="L183" s="181">
        <f>ROUND(J183*I183,2)</f>
        <v>0</v>
      </c>
      <c r="M183" s="182"/>
      <c r="N183" s="182"/>
      <c r="O183" s="183"/>
    </row>
    <row r="184" spans="1:15" ht="15">
      <c r="A184" s="89" t="s">
        <v>694</v>
      </c>
      <c r="B184" s="89" t="s">
        <v>418</v>
      </c>
      <c r="C184" s="90" t="s">
        <v>695</v>
      </c>
      <c r="D184" s="176" t="s">
        <v>696</v>
      </c>
      <c r="E184" s="177"/>
      <c r="F184" s="177"/>
      <c r="G184" s="178"/>
      <c r="H184" s="91" t="s">
        <v>103</v>
      </c>
      <c r="I184" s="92">
        <v>1</v>
      </c>
      <c r="J184" s="179"/>
      <c r="K184" s="180"/>
      <c r="L184" s="181">
        <f>ROUND(J184*I184,2)</f>
        <v>0</v>
      </c>
      <c r="M184" s="182"/>
      <c r="N184" s="182"/>
      <c r="O184" s="183"/>
    </row>
    <row r="185" spans="1:15" ht="15">
      <c r="A185" s="89" t="s">
        <v>697</v>
      </c>
      <c r="B185" s="89" t="s">
        <v>418</v>
      </c>
      <c r="C185" s="90" t="s">
        <v>698</v>
      </c>
      <c r="D185" s="176" t="s">
        <v>699</v>
      </c>
      <c r="E185" s="177"/>
      <c r="F185" s="177"/>
      <c r="G185" s="178"/>
      <c r="H185" s="91" t="s">
        <v>103</v>
      </c>
      <c r="I185" s="92">
        <v>2</v>
      </c>
      <c r="J185" s="179"/>
      <c r="K185" s="180"/>
      <c r="L185" s="181">
        <f>ROUND(J185*I185,2)</f>
        <v>0</v>
      </c>
      <c r="M185" s="182"/>
      <c r="N185" s="182"/>
      <c r="O185" s="183"/>
    </row>
    <row r="186" spans="1:15" ht="15">
      <c r="A186" s="89" t="s">
        <v>700</v>
      </c>
      <c r="B186" s="89" t="s">
        <v>418</v>
      </c>
      <c r="C186" s="90" t="s">
        <v>701</v>
      </c>
      <c r="D186" s="176" t="s">
        <v>702</v>
      </c>
      <c r="E186" s="177"/>
      <c r="F186" s="177"/>
      <c r="G186" s="178"/>
      <c r="H186" s="91" t="s">
        <v>103</v>
      </c>
      <c r="I186" s="92">
        <v>2</v>
      </c>
      <c r="J186" s="179"/>
      <c r="K186" s="180"/>
      <c r="L186" s="181">
        <f>ROUND(J186*I186,2)</f>
        <v>0</v>
      </c>
      <c r="M186" s="182"/>
      <c r="N186" s="182"/>
      <c r="O186" s="183"/>
    </row>
    <row r="187" spans="1:15" ht="15">
      <c r="A187" s="81" t="s">
        <v>703</v>
      </c>
      <c r="B187" s="81" t="s">
        <v>464</v>
      </c>
      <c r="C187" s="82" t="s">
        <v>704</v>
      </c>
      <c r="D187" s="162" t="s">
        <v>705</v>
      </c>
      <c r="E187" s="163"/>
      <c r="F187" s="163"/>
      <c r="G187" s="164"/>
      <c r="H187" s="83" t="s">
        <v>494</v>
      </c>
      <c r="I187" s="84">
        <v>1</v>
      </c>
      <c r="J187" s="165"/>
      <c r="K187" s="166"/>
      <c r="L187" s="167">
        <f>ROUND(J187*I187,2)</f>
        <v>0</v>
      </c>
      <c r="M187" s="168"/>
      <c r="N187" s="168"/>
      <c r="O187" s="169"/>
    </row>
    <row r="188" spans="1:15" ht="15">
      <c r="A188" s="85"/>
      <c r="B188" s="85"/>
      <c r="C188" s="86" t="s">
        <v>396</v>
      </c>
      <c r="D188" s="170" t="s">
        <v>463</v>
      </c>
      <c r="E188" s="170"/>
      <c r="F188" s="170"/>
      <c r="G188" s="170"/>
      <c r="H188" s="111"/>
      <c r="I188" s="106">
        <v>1</v>
      </c>
      <c r="J188" s="111"/>
      <c r="K188" s="111"/>
      <c r="L188" s="85"/>
      <c r="M188" s="85"/>
      <c r="N188" s="85"/>
      <c r="O188" s="85"/>
    </row>
    <row r="189" spans="1:15" ht="15">
      <c r="A189" s="87"/>
      <c r="B189" s="87"/>
      <c r="C189" s="88" t="s">
        <v>396</v>
      </c>
      <c r="D189" s="161" t="s">
        <v>469</v>
      </c>
      <c r="E189" s="161"/>
      <c r="F189" s="161"/>
      <c r="G189" s="161"/>
      <c r="H189" s="112"/>
      <c r="I189" s="107">
        <v>1</v>
      </c>
      <c r="J189" s="112"/>
      <c r="K189" s="112"/>
      <c r="L189" s="87"/>
      <c r="M189" s="87"/>
      <c r="N189" s="87"/>
      <c r="O189" s="87"/>
    </row>
    <row r="190" spans="1:15" ht="15">
      <c r="A190" s="89" t="s">
        <v>706</v>
      </c>
      <c r="B190" s="89" t="s">
        <v>418</v>
      </c>
      <c r="C190" s="90" t="s">
        <v>707</v>
      </c>
      <c r="D190" s="176" t="s">
        <v>708</v>
      </c>
      <c r="E190" s="177"/>
      <c r="F190" s="177"/>
      <c r="G190" s="178"/>
      <c r="H190" s="91" t="s">
        <v>494</v>
      </c>
      <c r="I190" s="92">
        <v>1</v>
      </c>
      <c r="J190" s="179"/>
      <c r="K190" s="180"/>
      <c r="L190" s="181">
        <f>ROUND(J190*I190,2)</f>
        <v>0</v>
      </c>
      <c r="M190" s="182"/>
      <c r="N190" s="182"/>
      <c r="O190" s="183"/>
    </row>
    <row r="191" spans="1:15" ht="15">
      <c r="A191" s="81" t="s">
        <v>709</v>
      </c>
      <c r="B191" s="81" t="s">
        <v>464</v>
      </c>
      <c r="C191" s="82" t="s">
        <v>710</v>
      </c>
      <c r="D191" s="162" t="s">
        <v>711</v>
      </c>
      <c r="E191" s="163"/>
      <c r="F191" s="163"/>
      <c r="G191" s="164"/>
      <c r="H191" s="83" t="s">
        <v>494</v>
      </c>
      <c r="I191" s="84">
        <v>1</v>
      </c>
      <c r="J191" s="165"/>
      <c r="K191" s="166"/>
      <c r="L191" s="167">
        <f>ROUND(J191*I191,2)</f>
        <v>0</v>
      </c>
      <c r="M191" s="168"/>
      <c r="N191" s="168"/>
      <c r="O191" s="169"/>
    </row>
    <row r="192" spans="1:15" ht="15">
      <c r="A192" s="85"/>
      <c r="B192" s="85"/>
      <c r="C192" s="86" t="s">
        <v>396</v>
      </c>
      <c r="D192" s="170" t="s">
        <v>463</v>
      </c>
      <c r="E192" s="170"/>
      <c r="F192" s="170"/>
      <c r="G192" s="170"/>
      <c r="H192" s="111"/>
      <c r="I192" s="106">
        <v>1</v>
      </c>
      <c r="J192" s="111"/>
      <c r="K192" s="111"/>
      <c r="L192" s="85"/>
      <c r="M192" s="85"/>
      <c r="N192" s="85"/>
      <c r="O192" s="85"/>
    </row>
    <row r="193" spans="1:15" ht="15">
      <c r="A193" s="87"/>
      <c r="B193" s="87"/>
      <c r="C193" s="88" t="s">
        <v>396</v>
      </c>
      <c r="D193" s="161" t="s">
        <v>469</v>
      </c>
      <c r="E193" s="161"/>
      <c r="F193" s="161"/>
      <c r="G193" s="161"/>
      <c r="H193" s="112"/>
      <c r="I193" s="107">
        <v>1</v>
      </c>
      <c r="J193" s="112"/>
      <c r="K193" s="112"/>
      <c r="L193" s="87"/>
      <c r="M193" s="87"/>
      <c r="N193" s="87"/>
      <c r="O193" s="87"/>
    </row>
    <row r="194" spans="1:15" ht="15">
      <c r="A194" s="89" t="s">
        <v>712</v>
      </c>
      <c r="B194" s="89" t="s">
        <v>418</v>
      </c>
      <c r="C194" s="90" t="s">
        <v>713</v>
      </c>
      <c r="D194" s="176" t="s">
        <v>714</v>
      </c>
      <c r="E194" s="177"/>
      <c r="F194" s="177"/>
      <c r="G194" s="178"/>
      <c r="H194" s="91" t="s">
        <v>103</v>
      </c>
      <c r="I194" s="92">
        <v>1</v>
      </c>
      <c r="J194" s="179"/>
      <c r="K194" s="180"/>
      <c r="L194" s="181">
        <f>ROUND(J194*I194,2)</f>
        <v>0</v>
      </c>
      <c r="M194" s="182"/>
      <c r="N194" s="182"/>
      <c r="O194" s="183"/>
    </row>
    <row r="195" spans="1:15" ht="15">
      <c r="A195" s="81" t="s">
        <v>715</v>
      </c>
      <c r="B195" s="81" t="s">
        <v>464</v>
      </c>
      <c r="C195" s="82" t="s">
        <v>716</v>
      </c>
      <c r="D195" s="162" t="s">
        <v>717</v>
      </c>
      <c r="E195" s="163"/>
      <c r="F195" s="163"/>
      <c r="G195" s="164"/>
      <c r="H195" s="83" t="s">
        <v>648</v>
      </c>
      <c r="I195" s="84">
        <v>240.188</v>
      </c>
      <c r="J195" s="165"/>
      <c r="K195" s="166"/>
      <c r="L195" s="167">
        <f>ROUND(J195*I195,2)</f>
        <v>0</v>
      </c>
      <c r="M195" s="168"/>
      <c r="N195" s="168"/>
      <c r="O195" s="169"/>
    </row>
    <row r="196" spans="1:15" ht="15.75">
      <c r="A196" s="78"/>
      <c r="B196" s="80" t="s">
        <v>718</v>
      </c>
      <c r="C196" s="80"/>
      <c r="D196" s="80"/>
      <c r="E196" s="80"/>
      <c r="F196" s="80"/>
      <c r="G196" s="80"/>
      <c r="H196" s="105"/>
      <c r="I196" s="105"/>
      <c r="J196" s="105"/>
      <c r="K196" s="105"/>
      <c r="L196" s="175">
        <f>SUM(L197:O205)</f>
        <v>0</v>
      </c>
      <c r="M196" s="175"/>
      <c r="N196" s="175"/>
      <c r="O196" s="175"/>
    </row>
    <row r="197" spans="1:15" ht="15">
      <c r="A197" s="81" t="s">
        <v>719</v>
      </c>
      <c r="B197" s="81" t="s">
        <v>464</v>
      </c>
      <c r="C197" s="82" t="s">
        <v>720</v>
      </c>
      <c r="D197" s="162" t="s">
        <v>721</v>
      </c>
      <c r="E197" s="163"/>
      <c r="F197" s="163"/>
      <c r="G197" s="164"/>
      <c r="H197" s="83" t="s">
        <v>257</v>
      </c>
      <c r="I197" s="84">
        <v>1.3</v>
      </c>
      <c r="J197" s="165"/>
      <c r="K197" s="166"/>
      <c r="L197" s="167">
        <f>ROUND(J197*I197,2)</f>
        <v>0</v>
      </c>
      <c r="M197" s="168"/>
      <c r="N197" s="168"/>
      <c r="O197" s="169"/>
    </row>
    <row r="198" spans="1:15" ht="15">
      <c r="A198" s="85"/>
      <c r="B198" s="85"/>
      <c r="C198" s="86" t="s">
        <v>396</v>
      </c>
      <c r="D198" s="170" t="s">
        <v>722</v>
      </c>
      <c r="E198" s="170"/>
      <c r="F198" s="170"/>
      <c r="G198" s="170"/>
      <c r="H198" s="111"/>
      <c r="I198" s="106">
        <v>1.3</v>
      </c>
      <c r="J198" s="111"/>
      <c r="K198" s="111"/>
      <c r="L198" s="85"/>
      <c r="M198" s="85"/>
      <c r="N198" s="85"/>
      <c r="O198" s="85"/>
    </row>
    <row r="199" spans="1:15" ht="15">
      <c r="A199" s="87"/>
      <c r="B199" s="87"/>
      <c r="C199" s="88" t="s">
        <v>396</v>
      </c>
      <c r="D199" s="161" t="s">
        <v>469</v>
      </c>
      <c r="E199" s="161"/>
      <c r="F199" s="161"/>
      <c r="G199" s="161"/>
      <c r="H199" s="112"/>
      <c r="I199" s="107">
        <v>1.3</v>
      </c>
      <c r="J199" s="112"/>
      <c r="K199" s="112"/>
      <c r="L199" s="87"/>
      <c r="M199" s="87"/>
      <c r="N199" s="87"/>
      <c r="O199" s="87"/>
    </row>
    <row r="200" spans="1:15" ht="15">
      <c r="A200" s="89" t="s">
        <v>723</v>
      </c>
      <c r="B200" s="89" t="s">
        <v>418</v>
      </c>
      <c r="C200" s="90" t="s">
        <v>724</v>
      </c>
      <c r="D200" s="176" t="s">
        <v>725</v>
      </c>
      <c r="E200" s="177"/>
      <c r="F200" s="177"/>
      <c r="G200" s="178"/>
      <c r="H200" s="91" t="s">
        <v>257</v>
      </c>
      <c r="I200" s="92">
        <v>1.3</v>
      </c>
      <c r="J200" s="179"/>
      <c r="K200" s="180"/>
      <c r="L200" s="181">
        <f>ROUND(J200*I200,2)</f>
        <v>0</v>
      </c>
      <c r="M200" s="182"/>
      <c r="N200" s="182"/>
      <c r="O200" s="183"/>
    </row>
    <row r="201" spans="1:15" ht="15">
      <c r="A201" s="81" t="s">
        <v>726</v>
      </c>
      <c r="B201" s="81" t="s">
        <v>464</v>
      </c>
      <c r="C201" s="82" t="s">
        <v>727</v>
      </c>
      <c r="D201" s="162" t="s">
        <v>728</v>
      </c>
      <c r="E201" s="163"/>
      <c r="F201" s="163"/>
      <c r="G201" s="164"/>
      <c r="H201" s="83" t="s">
        <v>235</v>
      </c>
      <c r="I201" s="84">
        <v>154.35</v>
      </c>
      <c r="J201" s="165"/>
      <c r="K201" s="166"/>
      <c r="L201" s="167">
        <f>ROUND(J201*I201,2)</f>
        <v>0</v>
      </c>
      <c r="M201" s="168"/>
      <c r="N201" s="168"/>
      <c r="O201" s="169"/>
    </row>
    <row r="202" spans="1:15" ht="15">
      <c r="A202" s="85"/>
      <c r="B202" s="85"/>
      <c r="C202" s="86" t="s">
        <v>396</v>
      </c>
      <c r="D202" s="170" t="s">
        <v>729</v>
      </c>
      <c r="E202" s="170"/>
      <c r="F202" s="170"/>
      <c r="G202" s="170"/>
      <c r="H202" s="111"/>
      <c r="I202" s="106">
        <v>154.35</v>
      </c>
      <c r="J202" s="111"/>
      <c r="K202" s="111"/>
      <c r="L202" s="85"/>
      <c r="M202" s="85"/>
      <c r="N202" s="85"/>
      <c r="O202" s="85"/>
    </row>
    <row r="203" spans="1:15" ht="15">
      <c r="A203" s="87"/>
      <c r="B203" s="87"/>
      <c r="C203" s="88" t="s">
        <v>396</v>
      </c>
      <c r="D203" s="161" t="s">
        <v>469</v>
      </c>
      <c r="E203" s="161"/>
      <c r="F203" s="161"/>
      <c r="G203" s="161"/>
      <c r="H203" s="112"/>
      <c r="I203" s="107">
        <v>154.35</v>
      </c>
      <c r="J203" s="112"/>
      <c r="K203" s="112"/>
      <c r="L203" s="87"/>
      <c r="M203" s="87"/>
      <c r="N203" s="87"/>
      <c r="O203" s="87"/>
    </row>
    <row r="204" spans="1:15" ht="15">
      <c r="A204" s="89" t="s">
        <v>730</v>
      </c>
      <c r="B204" s="89" t="s">
        <v>418</v>
      </c>
      <c r="C204" s="90" t="s">
        <v>731</v>
      </c>
      <c r="D204" s="176" t="s">
        <v>732</v>
      </c>
      <c r="E204" s="177"/>
      <c r="F204" s="177"/>
      <c r="G204" s="178"/>
      <c r="H204" s="91" t="s">
        <v>103</v>
      </c>
      <c r="I204" s="92">
        <v>2</v>
      </c>
      <c r="J204" s="179"/>
      <c r="K204" s="180"/>
      <c r="L204" s="181">
        <f>ROUND(J204*I204,2)</f>
        <v>0</v>
      </c>
      <c r="M204" s="182"/>
      <c r="N204" s="182"/>
      <c r="O204" s="183"/>
    </row>
    <row r="205" spans="1:15" ht="15">
      <c r="A205" s="81" t="s">
        <v>733</v>
      </c>
      <c r="B205" s="81" t="s">
        <v>464</v>
      </c>
      <c r="C205" s="82" t="s">
        <v>734</v>
      </c>
      <c r="D205" s="162" t="s">
        <v>735</v>
      </c>
      <c r="E205" s="163"/>
      <c r="F205" s="163"/>
      <c r="G205" s="164"/>
      <c r="H205" s="83" t="s">
        <v>648</v>
      </c>
      <c r="I205" s="84">
        <v>105.592</v>
      </c>
      <c r="J205" s="165"/>
      <c r="K205" s="166"/>
      <c r="L205" s="167">
        <f>ROUND(J205*I205,2)</f>
        <v>0</v>
      </c>
      <c r="M205" s="168"/>
      <c r="N205" s="168"/>
      <c r="O205" s="169"/>
    </row>
    <row r="206" spans="1:15" ht="15.75">
      <c r="A206" s="78"/>
      <c r="B206" s="80" t="s">
        <v>736</v>
      </c>
      <c r="C206" s="80"/>
      <c r="D206" s="80"/>
      <c r="E206" s="80"/>
      <c r="F206" s="80"/>
      <c r="G206" s="80"/>
      <c r="H206" s="105"/>
      <c r="I206" s="105"/>
      <c r="J206" s="105"/>
      <c r="K206" s="105"/>
      <c r="L206" s="175">
        <f>SUM(L207:O212)</f>
        <v>0</v>
      </c>
      <c r="M206" s="175"/>
      <c r="N206" s="175"/>
      <c r="O206" s="175"/>
    </row>
    <row r="207" spans="1:15" ht="15">
      <c r="A207" s="81" t="s">
        <v>737</v>
      </c>
      <c r="B207" s="81" t="s">
        <v>464</v>
      </c>
      <c r="C207" s="82" t="s">
        <v>738</v>
      </c>
      <c r="D207" s="162" t="s">
        <v>739</v>
      </c>
      <c r="E207" s="163"/>
      <c r="F207" s="163"/>
      <c r="G207" s="164"/>
      <c r="H207" s="83" t="s">
        <v>257</v>
      </c>
      <c r="I207" s="84">
        <v>1.2</v>
      </c>
      <c r="J207" s="165"/>
      <c r="K207" s="166"/>
      <c r="L207" s="167">
        <f>ROUND(J207*I207,2)</f>
        <v>0</v>
      </c>
      <c r="M207" s="168"/>
      <c r="N207" s="168"/>
      <c r="O207" s="169"/>
    </row>
    <row r="208" spans="1:15" ht="15">
      <c r="A208" s="85"/>
      <c r="B208" s="85"/>
      <c r="C208" s="86" t="s">
        <v>396</v>
      </c>
      <c r="D208" s="170" t="s">
        <v>740</v>
      </c>
      <c r="E208" s="170"/>
      <c r="F208" s="170"/>
      <c r="G208" s="170"/>
      <c r="H208" s="111"/>
      <c r="I208" s="106">
        <v>1.2</v>
      </c>
      <c r="J208" s="111"/>
      <c r="K208" s="111"/>
      <c r="L208" s="85"/>
      <c r="M208" s="85"/>
      <c r="N208" s="85"/>
      <c r="O208" s="85"/>
    </row>
    <row r="209" spans="1:15" ht="15">
      <c r="A209" s="87"/>
      <c r="B209" s="87"/>
      <c r="C209" s="88" t="s">
        <v>396</v>
      </c>
      <c r="D209" s="161" t="s">
        <v>469</v>
      </c>
      <c r="E209" s="161"/>
      <c r="F209" s="161"/>
      <c r="G209" s="161"/>
      <c r="H209" s="112"/>
      <c r="I209" s="107">
        <v>1.2</v>
      </c>
      <c r="J209" s="112"/>
      <c r="K209" s="112"/>
      <c r="L209" s="87"/>
      <c r="M209" s="87"/>
      <c r="N209" s="87"/>
      <c r="O209" s="87"/>
    </row>
    <row r="210" spans="1:15" ht="15">
      <c r="A210" s="81" t="s">
        <v>741</v>
      </c>
      <c r="B210" s="81" t="s">
        <v>464</v>
      </c>
      <c r="C210" s="82" t="s">
        <v>742</v>
      </c>
      <c r="D210" s="162" t="s">
        <v>743</v>
      </c>
      <c r="E210" s="163"/>
      <c r="F210" s="163"/>
      <c r="G210" s="164"/>
      <c r="H210" s="83" t="s">
        <v>257</v>
      </c>
      <c r="I210" s="84">
        <v>4.5</v>
      </c>
      <c r="J210" s="165"/>
      <c r="K210" s="166"/>
      <c r="L210" s="167">
        <f>ROUND(J210*I210,2)</f>
        <v>0</v>
      </c>
      <c r="M210" s="168"/>
      <c r="N210" s="168"/>
      <c r="O210" s="169"/>
    </row>
    <row r="211" spans="1:15" ht="15">
      <c r="A211" s="85"/>
      <c r="B211" s="85"/>
      <c r="C211" s="86" t="s">
        <v>396</v>
      </c>
      <c r="D211" s="170" t="s">
        <v>744</v>
      </c>
      <c r="E211" s="170"/>
      <c r="F211" s="170"/>
      <c r="G211" s="170"/>
      <c r="H211" s="111"/>
      <c r="I211" s="106">
        <v>4.5</v>
      </c>
      <c r="J211" s="111"/>
      <c r="K211" s="111"/>
      <c r="L211" s="85"/>
      <c r="M211" s="85"/>
      <c r="N211" s="85"/>
      <c r="O211" s="85"/>
    </row>
    <row r="212" spans="1:15" ht="15">
      <c r="A212" s="87"/>
      <c r="B212" s="87"/>
      <c r="C212" s="88" t="s">
        <v>396</v>
      </c>
      <c r="D212" s="171" t="s">
        <v>469</v>
      </c>
      <c r="E212" s="171"/>
      <c r="F212" s="171"/>
      <c r="G212" s="171"/>
      <c r="H212" s="112"/>
      <c r="I212" s="107">
        <v>4.5</v>
      </c>
      <c r="J212" s="112"/>
      <c r="K212" s="112"/>
      <c r="L212" s="87"/>
      <c r="M212" s="87"/>
      <c r="N212" s="87"/>
      <c r="O212" s="87"/>
    </row>
    <row r="213" spans="1:15" ht="15.75">
      <c r="A213" s="78"/>
      <c r="B213" s="80" t="s">
        <v>745</v>
      </c>
      <c r="C213" s="80"/>
      <c r="D213" s="80"/>
      <c r="E213" s="80"/>
      <c r="F213" s="80"/>
      <c r="G213" s="80"/>
      <c r="H213" s="105"/>
      <c r="I213" s="105"/>
      <c r="J213" s="105"/>
      <c r="K213" s="105"/>
      <c r="L213" s="172">
        <f>SUM(L214:O223)</f>
        <v>0</v>
      </c>
      <c r="M213" s="172"/>
      <c r="N213" s="172"/>
      <c r="O213" s="172"/>
    </row>
    <row r="214" spans="1:15" ht="15">
      <c r="A214" s="81" t="s">
        <v>746</v>
      </c>
      <c r="B214" s="81" t="s">
        <v>464</v>
      </c>
      <c r="C214" s="82" t="s">
        <v>747</v>
      </c>
      <c r="D214" s="162" t="s">
        <v>748</v>
      </c>
      <c r="E214" s="163"/>
      <c r="F214" s="163"/>
      <c r="G214" s="164"/>
      <c r="H214" s="83" t="s">
        <v>257</v>
      </c>
      <c r="I214" s="84">
        <v>162</v>
      </c>
      <c r="J214" s="165"/>
      <c r="K214" s="166"/>
      <c r="L214" s="167">
        <f>ROUND(J214*I214,2)</f>
        <v>0</v>
      </c>
      <c r="M214" s="168"/>
      <c r="N214" s="168"/>
      <c r="O214" s="169"/>
    </row>
    <row r="215" spans="1:15" ht="15">
      <c r="A215" s="85"/>
      <c r="B215" s="85"/>
      <c r="C215" s="86" t="s">
        <v>396</v>
      </c>
      <c r="D215" s="170">
        <v>62</v>
      </c>
      <c r="E215" s="170"/>
      <c r="F215" s="170"/>
      <c r="G215" s="170"/>
      <c r="H215" s="111"/>
      <c r="I215" s="106">
        <v>62</v>
      </c>
      <c r="J215" s="111"/>
      <c r="K215" s="111"/>
      <c r="L215" s="85"/>
      <c r="M215" s="85"/>
      <c r="N215" s="85"/>
      <c r="O215" s="85"/>
    </row>
    <row r="216" spans="1:15" ht="15">
      <c r="A216" s="85"/>
      <c r="B216" s="85"/>
      <c r="C216" s="86" t="s">
        <v>396</v>
      </c>
      <c r="D216" s="174" t="s">
        <v>788</v>
      </c>
      <c r="E216" s="174"/>
      <c r="F216" s="174"/>
      <c r="G216" s="174"/>
      <c r="H216" s="111"/>
      <c r="I216" s="106">
        <v>72</v>
      </c>
      <c r="J216" s="111"/>
      <c r="K216" s="111"/>
      <c r="L216" s="85"/>
      <c r="M216" s="85"/>
      <c r="N216" s="85"/>
      <c r="O216" s="85"/>
    </row>
    <row r="217" spans="1:15" ht="15">
      <c r="A217" s="85"/>
      <c r="B217" s="85"/>
      <c r="C217" s="86" t="s">
        <v>396</v>
      </c>
      <c r="D217" s="174" t="s">
        <v>789</v>
      </c>
      <c r="E217" s="174"/>
      <c r="F217" s="174"/>
      <c r="G217" s="174"/>
      <c r="H217" s="111"/>
      <c r="I217" s="106">
        <v>28</v>
      </c>
      <c r="J217" s="111"/>
      <c r="K217" s="111"/>
      <c r="L217" s="85"/>
      <c r="M217" s="85"/>
      <c r="N217" s="85"/>
      <c r="O217" s="85"/>
    </row>
    <row r="218" spans="1:15" ht="15">
      <c r="A218" s="87"/>
      <c r="B218" s="87"/>
      <c r="C218" s="88" t="s">
        <v>396</v>
      </c>
      <c r="D218" s="161" t="s">
        <v>469</v>
      </c>
      <c r="E218" s="161"/>
      <c r="F218" s="161"/>
      <c r="G218" s="161"/>
      <c r="H218" s="112"/>
      <c r="I218" s="107">
        <f>SUM(I215:I217)</f>
        <v>162</v>
      </c>
      <c r="J218" s="112"/>
      <c r="K218" s="112"/>
      <c r="L218" s="87"/>
      <c r="M218" s="87"/>
      <c r="N218" s="87"/>
      <c r="O218" s="87"/>
    </row>
    <row r="219" spans="1:15" ht="15">
      <c r="A219" s="81" t="s">
        <v>749</v>
      </c>
      <c r="B219" s="81" t="s">
        <v>464</v>
      </c>
      <c r="C219" s="82" t="s">
        <v>750</v>
      </c>
      <c r="D219" s="162" t="s">
        <v>751</v>
      </c>
      <c r="E219" s="163"/>
      <c r="F219" s="163"/>
      <c r="G219" s="164"/>
      <c r="H219" s="83" t="s">
        <v>257</v>
      </c>
      <c r="I219" s="84">
        <v>162</v>
      </c>
      <c r="J219" s="165"/>
      <c r="K219" s="166"/>
      <c r="L219" s="167">
        <f>ROUND(J219*I219,2)</f>
        <v>0</v>
      </c>
      <c r="M219" s="168"/>
      <c r="N219" s="168"/>
      <c r="O219" s="169"/>
    </row>
    <row r="220" spans="1:15" ht="15">
      <c r="A220" s="85"/>
      <c r="B220" s="85"/>
      <c r="C220" s="86" t="s">
        <v>396</v>
      </c>
      <c r="D220" s="170">
        <v>162</v>
      </c>
      <c r="E220" s="170"/>
      <c r="F220" s="170"/>
      <c r="G220" s="170"/>
      <c r="H220" s="111"/>
      <c r="I220" s="106">
        <v>162</v>
      </c>
      <c r="J220" s="111"/>
      <c r="K220" s="111"/>
      <c r="L220" s="85"/>
      <c r="M220" s="85"/>
      <c r="N220" s="85"/>
      <c r="O220" s="85"/>
    </row>
    <row r="221" spans="1:15" ht="15">
      <c r="A221" s="87"/>
      <c r="B221" s="87"/>
      <c r="C221" s="88" t="s">
        <v>396</v>
      </c>
      <c r="D221" s="161" t="s">
        <v>469</v>
      </c>
      <c r="E221" s="161"/>
      <c r="F221" s="161"/>
      <c r="G221" s="161"/>
      <c r="H221" s="112"/>
      <c r="I221" s="107">
        <v>162</v>
      </c>
      <c r="J221" s="112"/>
      <c r="K221" s="112"/>
      <c r="L221" s="87"/>
      <c r="M221" s="87"/>
      <c r="N221" s="87"/>
      <c r="O221" s="87"/>
    </row>
    <row r="222" spans="1:15" ht="15">
      <c r="A222" s="81" t="s">
        <v>752</v>
      </c>
      <c r="B222" s="81" t="s">
        <v>464</v>
      </c>
      <c r="C222" s="82" t="s">
        <v>753</v>
      </c>
      <c r="D222" s="162" t="s">
        <v>754</v>
      </c>
      <c r="E222" s="163"/>
      <c r="F222" s="163"/>
      <c r="G222" s="164"/>
      <c r="H222" s="83" t="s">
        <v>257</v>
      </c>
      <c r="I222" s="84">
        <v>162</v>
      </c>
      <c r="J222" s="165"/>
      <c r="K222" s="166"/>
      <c r="L222" s="167">
        <f>ROUND(J222*I222,2)</f>
        <v>0</v>
      </c>
      <c r="M222" s="168"/>
      <c r="N222" s="168"/>
      <c r="O222" s="169"/>
    </row>
    <row r="223" spans="1:15" ht="15">
      <c r="A223" s="85"/>
      <c r="B223" s="85"/>
      <c r="C223" s="86" t="s">
        <v>396</v>
      </c>
      <c r="D223" s="170">
        <v>162</v>
      </c>
      <c r="E223" s="170"/>
      <c r="F223" s="170"/>
      <c r="G223" s="170"/>
      <c r="H223" s="111"/>
      <c r="I223" s="106">
        <v>162</v>
      </c>
      <c r="J223" s="111"/>
      <c r="K223" s="111"/>
      <c r="L223" s="85"/>
      <c r="M223" s="85"/>
      <c r="N223" s="85"/>
      <c r="O223" s="85"/>
    </row>
    <row r="224" spans="1:15" ht="15">
      <c r="A224" s="87"/>
      <c r="B224" s="87"/>
      <c r="C224" s="88" t="s">
        <v>396</v>
      </c>
      <c r="D224" s="171" t="s">
        <v>469</v>
      </c>
      <c r="E224" s="171"/>
      <c r="F224" s="171"/>
      <c r="G224" s="171"/>
      <c r="H224" s="112"/>
      <c r="I224" s="107">
        <v>162</v>
      </c>
      <c r="J224" s="112"/>
      <c r="K224" s="112"/>
      <c r="L224" s="87"/>
      <c r="M224" s="87"/>
      <c r="N224" s="87"/>
      <c r="O224" s="87"/>
    </row>
    <row r="225" spans="1:15" ht="15.75">
      <c r="A225" s="78"/>
      <c r="B225" s="80" t="s">
        <v>755</v>
      </c>
      <c r="C225" s="80"/>
      <c r="D225" s="80"/>
      <c r="E225" s="80"/>
      <c r="F225" s="80"/>
      <c r="G225" s="80"/>
      <c r="H225" s="105"/>
      <c r="I225" s="105"/>
      <c r="J225" s="105"/>
      <c r="K225" s="105"/>
      <c r="L225" s="172">
        <f>SUM(L226)</f>
        <v>0</v>
      </c>
      <c r="M225" s="172"/>
      <c r="N225" s="172"/>
      <c r="O225" s="172"/>
    </row>
    <row r="226" spans="1:15" ht="15">
      <c r="A226" s="81" t="s">
        <v>756</v>
      </c>
      <c r="B226" s="81" t="s">
        <v>464</v>
      </c>
      <c r="C226" s="82" t="s">
        <v>757</v>
      </c>
      <c r="D226" s="162" t="s">
        <v>758</v>
      </c>
      <c r="E226" s="163"/>
      <c r="F226" s="163"/>
      <c r="G226" s="164"/>
      <c r="H226" s="83" t="s">
        <v>257</v>
      </c>
      <c r="I226" s="84">
        <v>2.6</v>
      </c>
      <c r="J226" s="165"/>
      <c r="K226" s="166"/>
      <c r="L226" s="167">
        <f>ROUND(J226*I226,2)</f>
        <v>0</v>
      </c>
      <c r="M226" s="168"/>
      <c r="N226" s="168"/>
      <c r="O226" s="169"/>
    </row>
    <row r="227" spans="1:15" ht="15">
      <c r="A227" s="85"/>
      <c r="B227" s="85"/>
      <c r="C227" s="86" t="s">
        <v>396</v>
      </c>
      <c r="D227" s="170" t="s">
        <v>759</v>
      </c>
      <c r="E227" s="170"/>
      <c r="F227" s="170"/>
      <c r="G227" s="170"/>
      <c r="H227" s="111"/>
      <c r="I227" s="106">
        <v>2.6</v>
      </c>
      <c r="J227" s="111"/>
      <c r="K227" s="111"/>
      <c r="L227" s="85"/>
      <c r="M227" s="85"/>
      <c r="N227" s="85"/>
      <c r="O227" s="85"/>
    </row>
    <row r="228" spans="1:15" ht="15">
      <c r="A228" s="87"/>
      <c r="B228" s="87"/>
      <c r="C228" s="88" t="s">
        <v>396</v>
      </c>
      <c r="D228" s="171" t="s">
        <v>469</v>
      </c>
      <c r="E228" s="171"/>
      <c r="F228" s="171"/>
      <c r="G228" s="171"/>
      <c r="H228" s="112"/>
      <c r="I228" s="107">
        <v>2.6</v>
      </c>
      <c r="J228" s="112"/>
      <c r="K228" s="112"/>
      <c r="L228" s="87"/>
      <c r="M228" s="87"/>
      <c r="N228" s="87"/>
      <c r="O228" s="87"/>
    </row>
    <row r="229" spans="1:15" ht="18">
      <c r="A229" s="78"/>
      <c r="B229" s="79" t="s">
        <v>760</v>
      </c>
      <c r="C229" s="79"/>
      <c r="D229" s="79"/>
      <c r="E229" s="79"/>
      <c r="F229" s="79"/>
      <c r="G229" s="79"/>
      <c r="H229" s="104"/>
      <c r="I229" s="104"/>
      <c r="J229" s="104"/>
      <c r="K229" s="104"/>
      <c r="L229" s="173">
        <f>L230+L243+L247</f>
        <v>0</v>
      </c>
      <c r="M229" s="173"/>
      <c r="N229" s="173"/>
      <c r="O229" s="173"/>
    </row>
    <row r="230" spans="1:15" ht="15.75">
      <c r="A230" s="78"/>
      <c r="B230" s="80" t="s">
        <v>761</v>
      </c>
      <c r="C230" s="80"/>
      <c r="D230" s="80"/>
      <c r="E230" s="80"/>
      <c r="F230" s="80"/>
      <c r="G230" s="80"/>
      <c r="H230" s="105"/>
      <c r="I230" s="105"/>
      <c r="J230" s="105"/>
      <c r="K230" s="105"/>
      <c r="L230" s="172">
        <f>SUM(L231:O242)</f>
        <v>0</v>
      </c>
      <c r="M230" s="172"/>
      <c r="N230" s="172"/>
      <c r="O230" s="172"/>
    </row>
    <row r="231" spans="1:15" ht="15">
      <c r="A231" s="81" t="s">
        <v>762</v>
      </c>
      <c r="B231" s="81" t="s">
        <v>464</v>
      </c>
      <c r="C231" s="82" t="s">
        <v>763</v>
      </c>
      <c r="D231" s="162" t="s">
        <v>764</v>
      </c>
      <c r="E231" s="163"/>
      <c r="F231" s="163"/>
      <c r="G231" s="164"/>
      <c r="H231" s="83" t="s">
        <v>765</v>
      </c>
      <c r="I231" s="84">
        <v>1</v>
      </c>
      <c r="J231" s="165"/>
      <c r="K231" s="166"/>
      <c r="L231" s="167">
        <f>ROUND(J231*I231,2)</f>
        <v>0</v>
      </c>
      <c r="M231" s="168"/>
      <c r="N231" s="168"/>
      <c r="O231" s="169"/>
    </row>
    <row r="232" spans="1:15" ht="15">
      <c r="A232" s="85"/>
      <c r="B232" s="85"/>
      <c r="C232" s="86" t="s">
        <v>396</v>
      </c>
      <c r="D232" s="170" t="s">
        <v>463</v>
      </c>
      <c r="E232" s="170"/>
      <c r="F232" s="170"/>
      <c r="G232" s="170"/>
      <c r="H232" s="111"/>
      <c r="I232" s="106">
        <v>1</v>
      </c>
      <c r="J232" s="111"/>
      <c r="K232" s="111"/>
      <c r="L232" s="85"/>
      <c r="M232" s="85"/>
      <c r="N232" s="85"/>
      <c r="O232" s="85"/>
    </row>
    <row r="233" spans="1:15" ht="15">
      <c r="A233" s="87"/>
      <c r="B233" s="87"/>
      <c r="C233" s="88" t="s">
        <v>396</v>
      </c>
      <c r="D233" s="161" t="s">
        <v>469</v>
      </c>
      <c r="E233" s="161"/>
      <c r="F233" s="161"/>
      <c r="G233" s="161"/>
      <c r="H233" s="112"/>
      <c r="I233" s="107">
        <v>1</v>
      </c>
      <c r="J233" s="112"/>
      <c r="K233" s="112"/>
      <c r="L233" s="87"/>
      <c r="M233" s="87"/>
      <c r="N233" s="87"/>
      <c r="O233" s="87"/>
    </row>
    <row r="234" spans="1:15" ht="15">
      <c r="A234" s="81" t="s">
        <v>766</v>
      </c>
      <c r="B234" s="81" t="s">
        <v>464</v>
      </c>
      <c r="C234" s="82" t="s">
        <v>767</v>
      </c>
      <c r="D234" s="162" t="s">
        <v>768</v>
      </c>
      <c r="E234" s="163"/>
      <c r="F234" s="163"/>
      <c r="G234" s="164"/>
      <c r="H234" s="83" t="s">
        <v>765</v>
      </c>
      <c r="I234" s="84">
        <v>1</v>
      </c>
      <c r="J234" s="165"/>
      <c r="K234" s="166"/>
      <c r="L234" s="167">
        <f>ROUND(J234*I234,2)</f>
        <v>0</v>
      </c>
      <c r="M234" s="168"/>
      <c r="N234" s="168"/>
      <c r="O234" s="169"/>
    </row>
    <row r="235" spans="1:15" ht="15">
      <c r="A235" s="85"/>
      <c r="B235" s="85"/>
      <c r="C235" s="86" t="s">
        <v>396</v>
      </c>
      <c r="D235" s="170" t="s">
        <v>463</v>
      </c>
      <c r="E235" s="170"/>
      <c r="F235" s="170"/>
      <c r="G235" s="170"/>
      <c r="H235" s="111"/>
      <c r="I235" s="106">
        <v>1</v>
      </c>
      <c r="J235" s="111"/>
      <c r="K235" s="111"/>
      <c r="L235" s="85"/>
      <c r="M235" s="85"/>
      <c r="N235" s="85"/>
      <c r="O235" s="85"/>
    </row>
    <row r="236" spans="1:15" ht="15">
      <c r="A236" s="87"/>
      <c r="B236" s="87"/>
      <c r="C236" s="88" t="s">
        <v>396</v>
      </c>
      <c r="D236" s="161" t="s">
        <v>469</v>
      </c>
      <c r="E236" s="161"/>
      <c r="F236" s="161"/>
      <c r="G236" s="161"/>
      <c r="H236" s="112"/>
      <c r="I236" s="107">
        <v>1</v>
      </c>
      <c r="J236" s="112"/>
      <c r="K236" s="112"/>
      <c r="L236" s="87"/>
      <c r="M236" s="87"/>
      <c r="N236" s="87"/>
      <c r="O236" s="87"/>
    </row>
    <row r="237" spans="1:15" ht="15">
      <c r="A237" s="81" t="s">
        <v>769</v>
      </c>
      <c r="B237" s="81" t="s">
        <v>464</v>
      </c>
      <c r="C237" s="82" t="s">
        <v>770</v>
      </c>
      <c r="D237" s="162" t="s">
        <v>771</v>
      </c>
      <c r="E237" s="163"/>
      <c r="F237" s="163"/>
      <c r="G237" s="164"/>
      <c r="H237" s="83" t="s">
        <v>765</v>
      </c>
      <c r="I237" s="84">
        <v>1</v>
      </c>
      <c r="J237" s="165"/>
      <c r="K237" s="166"/>
      <c r="L237" s="167">
        <f>ROUND(J237*I237,2)</f>
        <v>0</v>
      </c>
      <c r="M237" s="168"/>
      <c r="N237" s="168"/>
      <c r="O237" s="169"/>
    </row>
    <row r="238" spans="1:15" ht="15">
      <c r="A238" s="85"/>
      <c r="B238" s="85"/>
      <c r="C238" s="86" t="s">
        <v>396</v>
      </c>
      <c r="D238" s="170" t="s">
        <v>463</v>
      </c>
      <c r="E238" s="170"/>
      <c r="F238" s="170"/>
      <c r="G238" s="170"/>
      <c r="H238" s="111"/>
      <c r="I238" s="106">
        <v>1</v>
      </c>
      <c r="J238" s="111"/>
      <c r="K238" s="111"/>
      <c r="L238" s="85"/>
      <c r="M238" s="85"/>
      <c r="N238" s="85"/>
      <c r="O238" s="85"/>
    </row>
    <row r="239" spans="1:15" ht="15">
      <c r="A239" s="87"/>
      <c r="B239" s="87"/>
      <c r="C239" s="88" t="s">
        <v>396</v>
      </c>
      <c r="D239" s="161" t="s">
        <v>469</v>
      </c>
      <c r="E239" s="161"/>
      <c r="F239" s="161"/>
      <c r="G239" s="161"/>
      <c r="H239" s="112"/>
      <c r="I239" s="107">
        <v>1</v>
      </c>
      <c r="J239" s="112"/>
      <c r="K239" s="112"/>
      <c r="L239" s="87"/>
      <c r="M239" s="87"/>
      <c r="N239" s="87"/>
      <c r="O239" s="87"/>
    </row>
    <row r="240" spans="1:15" ht="15">
      <c r="A240" s="81" t="s">
        <v>772</v>
      </c>
      <c r="B240" s="81" t="s">
        <v>464</v>
      </c>
      <c r="C240" s="82" t="s">
        <v>773</v>
      </c>
      <c r="D240" s="162" t="s">
        <v>774</v>
      </c>
      <c r="E240" s="163"/>
      <c r="F240" s="163"/>
      <c r="G240" s="164"/>
      <c r="H240" s="83" t="s">
        <v>765</v>
      </c>
      <c r="I240" s="84">
        <v>1</v>
      </c>
      <c r="J240" s="165"/>
      <c r="K240" s="166"/>
      <c r="L240" s="167">
        <f>ROUND(J240*I240,2)</f>
        <v>0</v>
      </c>
      <c r="M240" s="168"/>
      <c r="N240" s="168"/>
      <c r="O240" s="169"/>
    </row>
    <row r="241" spans="1:15" ht="15">
      <c r="A241" s="85"/>
      <c r="B241" s="85"/>
      <c r="C241" s="86" t="s">
        <v>396</v>
      </c>
      <c r="D241" s="170" t="s">
        <v>463</v>
      </c>
      <c r="E241" s="170"/>
      <c r="F241" s="170"/>
      <c r="G241" s="170"/>
      <c r="H241" s="111"/>
      <c r="I241" s="106">
        <v>1</v>
      </c>
      <c r="J241" s="111"/>
      <c r="K241" s="111"/>
      <c r="L241" s="85"/>
      <c r="M241" s="85"/>
      <c r="N241" s="85"/>
      <c r="O241" s="85"/>
    </row>
    <row r="242" spans="1:15" ht="15">
      <c r="A242" s="87"/>
      <c r="B242" s="87"/>
      <c r="C242" s="88" t="s">
        <v>396</v>
      </c>
      <c r="D242" s="171" t="s">
        <v>469</v>
      </c>
      <c r="E242" s="171"/>
      <c r="F242" s="171"/>
      <c r="G242" s="171"/>
      <c r="H242" s="112"/>
      <c r="I242" s="107">
        <v>1</v>
      </c>
      <c r="J242" s="112"/>
      <c r="K242" s="112"/>
      <c r="L242" s="87"/>
      <c r="M242" s="87"/>
      <c r="N242" s="87"/>
      <c r="O242" s="87"/>
    </row>
    <row r="243" spans="1:15" ht="15.75">
      <c r="A243" s="78"/>
      <c r="B243" s="80" t="s">
        <v>775</v>
      </c>
      <c r="C243" s="80"/>
      <c r="D243" s="80"/>
      <c r="E243" s="80"/>
      <c r="F243" s="80"/>
      <c r="G243" s="80"/>
      <c r="H243" s="105"/>
      <c r="I243" s="105"/>
      <c r="J243" s="105"/>
      <c r="K243" s="105"/>
      <c r="L243" s="172">
        <f>SUM(L244)</f>
        <v>0</v>
      </c>
      <c r="M243" s="172"/>
      <c r="N243" s="172"/>
      <c r="O243" s="172"/>
    </row>
    <row r="244" spans="1:15" ht="15">
      <c r="A244" s="81" t="s">
        <v>776</v>
      </c>
      <c r="B244" s="81" t="s">
        <v>464</v>
      </c>
      <c r="C244" s="82" t="s">
        <v>777</v>
      </c>
      <c r="D244" s="162" t="s">
        <v>778</v>
      </c>
      <c r="E244" s="163"/>
      <c r="F244" s="163"/>
      <c r="G244" s="164"/>
      <c r="H244" s="83" t="s">
        <v>765</v>
      </c>
      <c r="I244" s="84">
        <v>1</v>
      </c>
      <c r="J244" s="165"/>
      <c r="K244" s="166"/>
      <c r="L244" s="167">
        <f>ROUND(J244*I244,2)</f>
        <v>0</v>
      </c>
      <c r="M244" s="168"/>
      <c r="N244" s="168"/>
      <c r="O244" s="169"/>
    </row>
    <row r="245" spans="1:15" ht="15">
      <c r="A245" s="85"/>
      <c r="B245" s="85"/>
      <c r="C245" s="86" t="s">
        <v>396</v>
      </c>
      <c r="D245" s="170" t="s">
        <v>463</v>
      </c>
      <c r="E245" s="170"/>
      <c r="F245" s="170"/>
      <c r="G245" s="170"/>
      <c r="H245" s="111"/>
      <c r="I245" s="106">
        <v>1</v>
      </c>
      <c r="J245" s="111"/>
      <c r="K245" s="111"/>
      <c r="L245" s="85"/>
      <c r="M245" s="85"/>
      <c r="N245" s="85"/>
      <c r="O245" s="85"/>
    </row>
    <row r="246" spans="1:15" ht="15">
      <c r="A246" s="87"/>
      <c r="B246" s="87"/>
      <c r="C246" s="88" t="s">
        <v>396</v>
      </c>
      <c r="D246" s="171" t="s">
        <v>469</v>
      </c>
      <c r="E246" s="171"/>
      <c r="F246" s="171"/>
      <c r="G246" s="171"/>
      <c r="H246" s="112"/>
      <c r="I246" s="107">
        <v>1</v>
      </c>
      <c r="J246" s="112"/>
      <c r="K246" s="112"/>
      <c r="L246" s="87"/>
      <c r="M246" s="87"/>
      <c r="N246" s="87"/>
      <c r="O246" s="87"/>
    </row>
    <row r="247" spans="1:15" ht="15.75">
      <c r="A247" s="78"/>
      <c r="B247" s="80" t="s">
        <v>779</v>
      </c>
      <c r="C247" s="80"/>
      <c r="D247" s="80"/>
      <c r="E247" s="80"/>
      <c r="F247" s="80"/>
      <c r="G247" s="80"/>
      <c r="H247" s="105"/>
      <c r="I247" s="105"/>
      <c r="J247" s="105"/>
      <c r="K247" s="105"/>
      <c r="L247" s="172">
        <f>SUM(L248:O251)</f>
        <v>0</v>
      </c>
      <c r="M247" s="172"/>
      <c r="N247" s="172"/>
      <c r="O247" s="172"/>
    </row>
    <row r="248" spans="1:15" ht="15" customHeight="1">
      <c r="A248" s="81">
        <v>91</v>
      </c>
      <c r="B248" s="81" t="s">
        <v>464</v>
      </c>
      <c r="C248" s="82" t="s">
        <v>780</v>
      </c>
      <c r="D248" s="162" t="s">
        <v>781</v>
      </c>
      <c r="E248" s="163"/>
      <c r="F248" s="163"/>
      <c r="G248" s="164"/>
      <c r="H248" s="83" t="s">
        <v>765</v>
      </c>
      <c r="I248" s="84">
        <v>1</v>
      </c>
      <c r="J248" s="165"/>
      <c r="K248" s="166"/>
      <c r="L248" s="167">
        <f>ROUND(J248*I248,2)</f>
        <v>0</v>
      </c>
      <c r="M248" s="168"/>
      <c r="N248" s="168"/>
      <c r="O248" s="169"/>
    </row>
    <row r="249" spans="1:15" ht="15">
      <c r="A249" s="85"/>
      <c r="B249" s="85"/>
      <c r="C249" s="86" t="s">
        <v>396</v>
      </c>
      <c r="D249" s="170" t="s">
        <v>463</v>
      </c>
      <c r="E249" s="170"/>
      <c r="F249" s="170"/>
      <c r="G249" s="170"/>
      <c r="H249" s="111"/>
      <c r="I249" s="106">
        <v>1</v>
      </c>
      <c r="J249" s="111"/>
      <c r="K249" s="111"/>
      <c r="L249" s="85"/>
      <c r="M249" s="85"/>
      <c r="N249" s="85"/>
      <c r="O249" s="85"/>
    </row>
    <row r="250" spans="1:15" ht="15">
      <c r="A250" s="87"/>
      <c r="B250" s="87"/>
      <c r="C250" s="88" t="s">
        <v>396</v>
      </c>
      <c r="D250" s="161" t="s">
        <v>469</v>
      </c>
      <c r="E250" s="161"/>
      <c r="F250" s="161"/>
      <c r="G250" s="161"/>
      <c r="H250" s="112"/>
      <c r="I250" s="107">
        <v>1</v>
      </c>
      <c r="J250" s="112"/>
      <c r="K250" s="112"/>
      <c r="L250" s="87"/>
      <c r="M250" s="87"/>
      <c r="N250" s="87"/>
      <c r="O250" s="87"/>
    </row>
    <row r="251" spans="1:15" ht="15">
      <c r="A251" s="81">
        <v>92</v>
      </c>
      <c r="B251" s="81" t="s">
        <v>464</v>
      </c>
      <c r="C251" s="82" t="s">
        <v>782</v>
      </c>
      <c r="D251" s="162" t="s">
        <v>783</v>
      </c>
      <c r="E251" s="163"/>
      <c r="F251" s="163"/>
      <c r="G251" s="164"/>
      <c r="H251" s="83" t="s">
        <v>765</v>
      </c>
      <c r="I251" s="84">
        <v>1</v>
      </c>
      <c r="J251" s="165"/>
      <c r="K251" s="166"/>
      <c r="L251" s="167">
        <f>ROUND(J251*I251,2)</f>
        <v>0</v>
      </c>
      <c r="M251" s="168"/>
      <c r="N251" s="168"/>
      <c r="O251" s="169"/>
    </row>
    <row r="252" spans="1:15" ht="15">
      <c r="A252" s="85"/>
      <c r="B252" s="85"/>
      <c r="C252" s="86" t="s">
        <v>396</v>
      </c>
      <c r="D252" s="170" t="s">
        <v>463</v>
      </c>
      <c r="E252" s="170"/>
      <c r="F252" s="170"/>
      <c r="G252" s="170"/>
      <c r="H252" s="111"/>
      <c r="I252" s="106">
        <v>1</v>
      </c>
      <c r="J252" s="111"/>
      <c r="K252" s="111"/>
      <c r="L252" s="85"/>
      <c r="M252" s="85"/>
      <c r="N252" s="85"/>
      <c r="O252" s="85"/>
    </row>
    <row r="253" spans="1:15" ht="15">
      <c r="A253" s="87"/>
      <c r="B253" s="87"/>
      <c r="C253" s="88" t="s">
        <v>396</v>
      </c>
      <c r="D253" s="171" t="s">
        <v>469</v>
      </c>
      <c r="E253" s="171"/>
      <c r="F253" s="171"/>
      <c r="G253" s="171"/>
      <c r="H253" s="112"/>
      <c r="I253" s="107">
        <v>1</v>
      </c>
      <c r="J253" s="112"/>
      <c r="K253" s="112"/>
      <c r="L253" s="87"/>
      <c r="M253" s="87"/>
      <c r="N253" s="87"/>
      <c r="O253" s="87"/>
    </row>
    <row r="254" spans="10:11" ht="15">
      <c r="J254" s="109"/>
      <c r="K254" s="109"/>
    </row>
    <row r="255" spans="10:11" ht="15">
      <c r="J255" s="109"/>
      <c r="K255" s="109"/>
    </row>
    <row r="256" spans="10:12" ht="15">
      <c r="J256" s="109"/>
      <c r="K256" s="109"/>
      <c r="L256" s="116"/>
    </row>
    <row r="257" spans="10:11" ht="15">
      <c r="J257" s="109"/>
      <c r="K257" s="109"/>
    </row>
    <row r="258" spans="10:11" ht="15">
      <c r="J258" s="109"/>
      <c r="K258" s="109"/>
    </row>
    <row r="259" spans="10:11" ht="15">
      <c r="J259" s="109"/>
      <c r="K259" s="109"/>
    </row>
    <row r="260" spans="10:11" ht="15">
      <c r="J260" s="109"/>
      <c r="K260" s="109"/>
    </row>
    <row r="261" spans="10:11" ht="15">
      <c r="J261" s="109"/>
      <c r="K261" s="109"/>
    </row>
    <row r="262" spans="10:11" ht="15">
      <c r="J262" s="109"/>
      <c r="K262" s="109"/>
    </row>
    <row r="263" spans="10:11" ht="15">
      <c r="J263" s="109"/>
      <c r="K263" s="109"/>
    </row>
    <row r="264" spans="10:11" ht="15">
      <c r="J264" s="109"/>
      <c r="K264" s="109"/>
    </row>
    <row r="265" spans="10:11" ht="15">
      <c r="J265" s="109"/>
      <c r="K265" s="109"/>
    </row>
    <row r="266" spans="10:11" ht="15">
      <c r="J266" s="109"/>
      <c r="K266" s="109"/>
    </row>
    <row r="267" spans="10:11" ht="15">
      <c r="J267" s="109"/>
      <c r="K267" s="109"/>
    </row>
    <row r="268" spans="10:11" ht="15">
      <c r="J268" s="109"/>
      <c r="K268" s="109"/>
    </row>
    <row r="269" spans="10:11" ht="15">
      <c r="J269" s="109"/>
      <c r="K269" s="109"/>
    </row>
    <row r="270" spans="10:11" ht="15">
      <c r="J270" s="109"/>
      <c r="K270" s="109"/>
    </row>
    <row r="271" spans="10:11" ht="15">
      <c r="J271" s="109"/>
      <c r="K271" s="109"/>
    </row>
    <row r="272" spans="10:11" ht="15">
      <c r="J272" s="109"/>
      <c r="K272" s="109"/>
    </row>
    <row r="273" spans="10:11" ht="15">
      <c r="J273" s="109"/>
      <c r="K273" s="109"/>
    </row>
    <row r="274" spans="10:11" ht="15">
      <c r="J274" s="109"/>
      <c r="K274" s="109"/>
    </row>
    <row r="275" spans="10:11" ht="15">
      <c r="J275" s="109"/>
      <c r="K275" s="109"/>
    </row>
    <row r="276" spans="10:11" ht="15">
      <c r="J276" s="109"/>
      <c r="K276" s="109"/>
    </row>
    <row r="277" spans="10:11" ht="15">
      <c r="J277" s="109"/>
      <c r="K277" s="109"/>
    </row>
    <row r="278" spans="10:11" ht="15">
      <c r="J278" s="109"/>
      <c r="K278" s="109"/>
    </row>
    <row r="279" spans="10:11" ht="15">
      <c r="J279" s="109"/>
      <c r="K279" s="109"/>
    </row>
    <row r="280" spans="10:11" ht="15">
      <c r="J280" s="109"/>
      <c r="K280" s="109"/>
    </row>
    <row r="281" spans="10:11" ht="15">
      <c r="J281" s="109"/>
      <c r="K281" s="109"/>
    </row>
    <row r="282" spans="10:11" ht="15">
      <c r="J282" s="109"/>
      <c r="K282" s="109"/>
    </row>
  </sheetData>
  <sheetProtection password="CA63" sheet="1" objects="1" scenarios="1" selectLockedCells="1"/>
  <mergeCells count="433">
    <mergeCell ref="K5:N5"/>
    <mergeCell ref="K7:O7"/>
    <mergeCell ref="K8:O8"/>
    <mergeCell ref="D10:G10"/>
    <mergeCell ref="J10:K10"/>
    <mergeCell ref="L10:O10"/>
    <mergeCell ref="D15:G15"/>
    <mergeCell ref="D16:G16"/>
    <mergeCell ref="D17:G17"/>
    <mergeCell ref="J17:K17"/>
    <mergeCell ref="L17:O17"/>
    <mergeCell ref="D18:G18"/>
    <mergeCell ref="L11:O11"/>
    <mergeCell ref="L12:O12"/>
    <mergeCell ref="L13:O13"/>
    <mergeCell ref="D14:G14"/>
    <mergeCell ref="J14:K14"/>
    <mergeCell ref="L14:O14"/>
    <mergeCell ref="D23:G23"/>
    <mergeCell ref="D24:G24"/>
    <mergeCell ref="J24:K24"/>
    <mergeCell ref="L24:O24"/>
    <mergeCell ref="D25:G25"/>
    <mergeCell ref="D26:G26"/>
    <mergeCell ref="D19:G19"/>
    <mergeCell ref="D20:G20"/>
    <mergeCell ref="D21:G21"/>
    <mergeCell ref="J21:K21"/>
    <mergeCell ref="L21:O21"/>
    <mergeCell ref="D22:G22"/>
    <mergeCell ref="D31:G31"/>
    <mergeCell ref="D32:G32"/>
    <mergeCell ref="L33:O33"/>
    <mergeCell ref="D34:G34"/>
    <mergeCell ref="J34:K34"/>
    <mergeCell ref="L34:O34"/>
    <mergeCell ref="D27:G27"/>
    <mergeCell ref="J27:K27"/>
    <mergeCell ref="L27:O27"/>
    <mergeCell ref="D28:G28"/>
    <mergeCell ref="D29:G29"/>
    <mergeCell ref="D30:G30"/>
    <mergeCell ref="J30:K30"/>
    <mergeCell ref="L30:O30"/>
    <mergeCell ref="D39:G39"/>
    <mergeCell ref="D40:G40"/>
    <mergeCell ref="D41:G41"/>
    <mergeCell ref="J41:K41"/>
    <mergeCell ref="L41:O41"/>
    <mergeCell ref="D42:G42"/>
    <mergeCell ref="D35:G35"/>
    <mergeCell ref="D36:G36"/>
    <mergeCell ref="L37:O37"/>
    <mergeCell ref="D38:G38"/>
    <mergeCell ref="J38:K38"/>
    <mergeCell ref="L38:O38"/>
    <mergeCell ref="D47:G47"/>
    <mergeCell ref="J47:K47"/>
    <mergeCell ref="L47:O47"/>
    <mergeCell ref="D48:G48"/>
    <mergeCell ref="D49:G49"/>
    <mergeCell ref="D50:G50"/>
    <mergeCell ref="J50:K50"/>
    <mergeCell ref="L50:O50"/>
    <mergeCell ref="D43:G43"/>
    <mergeCell ref="D44:G44"/>
    <mergeCell ref="J44:K44"/>
    <mergeCell ref="L44:O44"/>
    <mergeCell ref="D45:G45"/>
    <mergeCell ref="D46:G46"/>
    <mergeCell ref="D55:G55"/>
    <mergeCell ref="D56:G56"/>
    <mergeCell ref="D57:G57"/>
    <mergeCell ref="J57:K57"/>
    <mergeCell ref="L57:O57"/>
    <mergeCell ref="D58:G58"/>
    <mergeCell ref="D51:G51"/>
    <mergeCell ref="J51:K51"/>
    <mergeCell ref="L51:O51"/>
    <mergeCell ref="D52:G52"/>
    <mergeCell ref="D53:G53"/>
    <mergeCell ref="D54:G54"/>
    <mergeCell ref="J54:K54"/>
    <mergeCell ref="L54:O54"/>
    <mergeCell ref="D63:G63"/>
    <mergeCell ref="J63:K63"/>
    <mergeCell ref="L63:O63"/>
    <mergeCell ref="D64:G64"/>
    <mergeCell ref="D65:G65"/>
    <mergeCell ref="D66:G66"/>
    <mergeCell ref="J66:K66"/>
    <mergeCell ref="L66:O66"/>
    <mergeCell ref="D59:G59"/>
    <mergeCell ref="D60:G60"/>
    <mergeCell ref="J60:K60"/>
    <mergeCell ref="L60:O60"/>
    <mergeCell ref="D61:G61"/>
    <mergeCell ref="D62:G62"/>
    <mergeCell ref="D71:G71"/>
    <mergeCell ref="D72:G72"/>
    <mergeCell ref="D73:G73"/>
    <mergeCell ref="J73:K73"/>
    <mergeCell ref="L73:O73"/>
    <mergeCell ref="D74:G74"/>
    <mergeCell ref="D67:G67"/>
    <mergeCell ref="D68:G68"/>
    <mergeCell ref="D69:G69"/>
    <mergeCell ref="J69:K69"/>
    <mergeCell ref="L69:O69"/>
    <mergeCell ref="D70:G70"/>
    <mergeCell ref="J70:K70"/>
    <mergeCell ref="L70:O70"/>
    <mergeCell ref="D79:G79"/>
    <mergeCell ref="J79:K79"/>
    <mergeCell ref="L79:O79"/>
    <mergeCell ref="D80:G80"/>
    <mergeCell ref="D81:G81"/>
    <mergeCell ref="D82:G82"/>
    <mergeCell ref="J82:K82"/>
    <mergeCell ref="L82:O82"/>
    <mergeCell ref="D75:G75"/>
    <mergeCell ref="D76:G76"/>
    <mergeCell ref="J76:K76"/>
    <mergeCell ref="L76:O76"/>
    <mergeCell ref="D77:G77"/>
    <mergeCell ref="D78:G78"/>
    <mergeCell ref="D87:G87"/>
    <mergeCell ref="D88:G88"/>
    <mergeCell ref="D89:G89"/>
    <mergeCell ref="J89:K89"/>
    <mergeCell ref="L89:O89"/>
    <mergeCell ref="L90:O90"/>
    <mergeCell ref="D83:G83"/>
    <mergeCell ref="D84:G84"/>
    <mergeCell ref="D85:G85"/>
    <mergeCell ref="J85:K85"/>
    <mergeCell ref="L85:O85"/>
    <mergeCell ref="D86:G86"/>
    <mergeCell ref="J86:K86"/>
    <mergeCell ref="L86:O86"/>
    <mergeCell ref="D95:G95"/>
    <mergeCell ref="D96:G96"/>
    <mergeCell ref="D97:G97"/>
    <mergeCell ref="J97:K97"/>
    <mergeCell ref="L97:O97"/>
    <mergeCell ref="D98:G98"/>
    <mergeCell ref="D91:G91"/>
    <mergeCell ref="J91:K91"/>
    <mergeCell ref="L91:O91"/>
    <mergeCell ref="D92:G92"/>
    <mergeCell ref="D93:G93"/>
    <mergeCell ref="D94:G94"/>
    <mergeCell ref="J94:K94"/>
    <mergeCell ref="L94:O94"/>
    <mergeCell ref="D102:G102"/>
    <mergeCell ref="J102:K102"/>
    <mergeCell ref="L102:O102"/>
    <mergeCell ref="D103:G103"/>
    <mergeCell ref="D104:G104"/>
    <mergeCell ref="D105:G105"/>
    <mergeCell ref="D99:G99"/>
    <mergeCell ref="D100:G100"/>
    <mergeCell ref="J100:K100"/>
    <mergeCell ref="L100:O100"/>
    <mergeCell ref="D101:G101"/>
    <mergeCell ref="J101:K101"/>
    <mergeCell ref="L101:O101"/>
    <mergeCell ref="D110:G110"/>
    <mergeCell ref="D111:G111"/>
    <mergeCell ref="D112:G112"/>
    <mergeCell ref="J112:K112"/>
    <mergeCell ref="L112:O112"/>
    <mergeCell ref="D113:G113"/>
    <mergeCell ref="D106:G106"/>
    <mergeCell ref="J106:K106"/>
    <mergeCell ref="L106:O106"/>
    <mergeCell ref="D107:G107"/>
    <mergeCell ref="D108:G108"/>
    <mergeCell ref="D109:G109"/>
    <mergeCell ref="J109:K109"/>
    <mergeCell ref="L109:O109"/>
    <mergeCell ref="D117:G117"/>
    <mergeCell ref="D118:G118"/>
    <mergeCell ref="D119:G119"/>
    <mergeCell ref="J119:K119"/>
    <mergeCell ref="L119:O119"/>
    <mergeCell ref="D120:G120"/>
    <mergeCell ref="D114:G114"/>
    <mergeCell ref="D115:G115"/>
    <mergeCell ref="J115:K115"/>
    <mergeCell ref="L115:O115"/>
    <mergeCell ref="D116:G116"/>
    <mergeCell ref="J116:K116"/>
    <mergeCell ref="L116:O116"/>
    <mergeCell ref="D125:G125"/>
    <mergeCell ref="D126:G126"/>
    <mergeCell ref="J126:K126"/>
    <mergeCell ref="L126:O126"/>
    <mergeCell ref="D127:G127"/>
    <mergeCell ref="D128:G128"/>
    <mergeCell ref="D121:G121"/>
    <mergeCell ref="D122:G122"/>
    <mergeCell ref="D123:G123"/>
    <mergeCell ref="J123:K123"/>
    <mergeCell ref="L123:O123"/>
    <mergeCell ref="D124:G124"/>
    <mergeCell ref="D132:G132"/>
    <mergeCell ref="J132:K132"/>
    <mergeCell ref="L132:O132"/>
    <mergeCell ref="D133:G133"/>
    <mergeCell ref="J133:K133"/>
    <mergeCell ref="L133:O133"/>
    <mergeCell ref="D129:G129"/>
    <mergeCell ref="J129:K129"/>
    <mergeCell ref="L129:O129"/>
    <mergeCell ref="L130:O130"/>
    <mergeCell ref="D131:G131"/>
    <mergeCell ref="J131:K131"/>
    <mergeCell ref="L131:O131"/>
    <mergeCell ref="L137:O137"/>
    <mergeCell ref="L138:O138"/>
    <mergeCell ref="D139:G139"/>
    <mergeCell ref="J139:K139"/>
    <mergeCell ref="L139:O139"/>
    <mergeCell ref="D140:G140"/>
    <mergeCell ref="D134:G134"/>
    <mergeCell ref="J134:K134"/>
    <mergeCell ref="L134:O134"/>
    <mergeCell ref="L135:O135"/>
    <mergeCell ref="D136:G136"/>
    <mergeCell ref="J136:K136"/>
    <mergeCell ref="L136:O136"/>
    <mergeCell ref="D145:G145"/>
    <mergeCell ref="J145:K145"/>
    <mergeCell ref="L145:O145"/>
    <mergeCell ref="D146:G146"/>
    <mergeCell ref="D147:G147"/>
    <mergeCell ref="D148:G148"/>
    <mergeCell ref="J148:K148"/>
    <mergeCell ref="L148:O148"/>
    <mergeCell ref="D141:G141"/>
    <mergeCell ref="D142:G142"/>
    <mergeCell ref="J142:K142"/>
    <mergeCell ref="L142:O142"/>
    <mergeCell ref="D143:G143"/>
    <mergeCell ref="D144:G144"/>
    <mergeCell ref="L151:O151"/>
    <mergeCell ref="D152:G152"/>
    <mergeCell ref="J152:K152"/>
    <mergeCell ref="L152:O152"/>
    <mergeCell ref="D153:G153"/>
    <mergeCell ref="D154:G154"/>
    <mergeCell ref="D149:G149"/>
    <mergeCell ref="J149:K149"/>
    <mergeCell ref="L149:O149"/>
    <mergeCell ref="D150:G150"/>
    <mergeCell ref="J150:K150"/>
    <mergeCell ref="L150:O150"/>
    <mergeCell ref="D159:G159"/>
    <mergeCell ref="D160:G160"/>
    <mergeCell ref="D161:G161"/>
    <mergeCell ref="J161:K161"/>
    <mergeCell ref="L161:O161"/>
    <mergeCell ref="D162:G162"/>
    <mergeCell ref="D155:G155"/>
    <mergeCell ref="J155:K155"/>
    <mergeCell ref="L155:O155"/>
    <mergeCell ref="D156:G156"/>
    <mergeCell ref="D157:G157"/>
    <mergeCell ref="D158:G158"/>
    <mergeCell ref="J158:K158"/>
    <mergeCell ref="L158:O158"/>
    <mergeCell ref="D166:G166"/>
    <mergeCell ref="D167:G167"/>
    <mergeCell ref="D168:G168"/>
    <mergeCell ref="J168:K168"/>
    <mergeCell ref="L168:O168"/>
    <mergeCell ref="L169:O169"/>
    <mergeCell ref="D163:G163"/>
    <mergeCell ref="D164:G164"/>
    <mergeCell ref="J164:K164"/>
    <mergeCell ref="L164:O164"/>
    <mergeCell ref="D165:G165"/>
    <mergeCell ref="J165:K165"/>
    <mergeCell ref="L165:O165"/>
    <mergeCell ref="D174:G174"/>
    <mergeCell ref="J174:K174"/>
    <mergeCell ref="L174:O174"/>
    <mergeCell ref="D175:G175"/>
    <mergeCell ref="D176:G176"/>
    <mergeCell ref="D177:G177"/>
    <mergeCell ref="J177:K177"/>
    <mergeCell ref="L177:O177"/>
    <mergeCell ref="D170:G170"/>
    <mergeCell ref="J170:K170"/>
    <mergeCell ref="L170:O170"/>
    <mergeCell ref="D171:G171"/>
    <mergeCell ref="D172:G172"/>
    <mergeCell ref="D173:G173"/>
    <mergeCell ref="J173:K173"/>
    <mergeCell ref="L173:O173"/>
    <mergeCell ref="D182:G182"/>
    <mergeCell ref="D183:G183"/>
    <mergeCell ref="J183:K183"/>
    <mergeCell ref="L183:O183"/>
    <mergeCell ref="D184:G184"/>
    <mergeCell ref="J184:K184"/>
    <mergeCell ref="L184:O184"/>
    <mergeCell ref="D178:G178"/>
    <mergeCell ref="D179:G179"/>
    <mergeCell ref="D180:G180"/>
    <mergeCell ref="J180:K180"/>
    <mergeCell ref="L180:O180"/>
    <mergeCell ref="D181:G181"/>
    <mergeCell ref="D187:G187"/>
    <mergeCell ref="J187:K187"/>
    <mergeCell ref="L187:O187"/>
    <mergeCell ref="D188:G188"/>
    <mergeCell ref="D189:G189"/>
    <mergeCell ref="D190:G190"/>
    <mergeCell ref="J190:K190"/>
    <mergeCell ref="L190:O190"/>
    <mergeCell ref="D185:G185"/>
    <mergeCell ref="J185:K185"/>
    <mergeCell ref="L185:O185"/>
    <mergeCell ref="D186:G186"/>
    <mergeCell ref="J186:K186"/>
    <mergeCell ref="L186:O186"/>
    <mergeCell ref="D195:G195"/>
    <mergeCell ref="J195:K195"/>
    <mergeCell ref="L195:O195"/>
    <mergeCell ref="L196:O196"/>
    <mergeCell ref="D197:G197"/>
    <mergeCell ref="J197:K197"/>
    <mergeCell ref="L197:O197"/>
    <mergeCell ref="D191:G191"/>
    <mergeCell ref="J191:K191"/>
    <mergeCell ref="L191:O191"/>
    <mergeCell ref="D192:G192"/>
    <mergeCell ref="D193:G193"/>
    <mergeCell ref="D194:G194"/>
    <mergeCell ref="J194:K194"/>
    <mergeCell ref="L194:O194"/>
    <mergeCell ref="D202:G202"/>
    <mergeCell ref="D203:G203"/>
    <mergeCell ref="D204:G204"/>
    <mergeCell ref="J204:K204"/>
    <mergeCell ref="L204:O204"/>
    <mergeCell ref="D205:G205"/>
    <mergeCell ref="J205:K205"/>
    <mergeCell ref="L205:O205"/>
    <mergeCell ref="D198:G198"/>
    <mergeCell ref="D199:G199"/>
    <mergeCell ref="D200:G200"/>
    <mergeCell ref="J200:K200"/>
    <mergeCell ref="L200:O200"/>
    <mergeCell ref="D201:G201"/>
    <mergeCell ref="J201:K201"/>
    <mergeCell ref="L201:O201"/>
    <mergeCell ref="D210:G210"/>
    <mergeCell ref="J210:K210"/>
    <mergeCell ref="L210:O210"/>
    <mergeCell ref="D211:G211"/>
    <mergeCell ref="D212:G212"/>
    <mergeCell ref="L213:O213"/>
    <mergeCell ref="L206:O206"/>
    <mergeCell ref="D207:G207"/>
    <mergeCell ref="J207:K207"/>
    <mergeCell ref="L207:O207"/>
    <mergeCell ref="D208:G208"/>
    <mergeCell ref="D209:G209"/>
    <mergeCell ref="D218:G218"/>
    <mergeCell ref="D219:G219"/>
    <mergeCell ref="J219:K219"/>
    <mergeCell ref="L219:O219"/>
    <mergeCell ref="D220:G220"/>
    <mergeCell ref="D221:G221"/>
    <mergeCell ref="D214:G214"/>
    <mergeCell ref="J214:K214"/>
    <mergeCell ref="L214:O214"/>
    <mergeCell ref="D215:G215"/>
    <mergeCell ref="D216:G216"/>
    <mergeCell ref="D217:G217"/>
    <mergeCell ref="D226:G226"/>
    <mergeCell ref="J226:K226"/>
    <mergeCell ref="L226:O226"/>
    <mergeCell ref="D227:G227"/>
    <mergeCell ref="D228:G228"/>
    <mergeCell ref="L229:O229"/>
    <mergeCell ref="D222:G222"/>
    <mergeCell ref="J222:K222"/>
    <mergeCell ref="L222:O222"/>
    <mergeCell ref="D223:G223"/>
    <mergeCell ref="D224:G224"/>
    <mergeCell ref="L225:O225"/>
    <mergeCell ref="D234:G234"/>
    <mergeCell ref="J234:K234"/>
    <mergeCell ref="L234:O234"/>
    <mergeCell ref="D235:G235"/>
    <mergeCell ref="D236:G236"/>
    <mergeCell ref="D237:G237"/>
    <mergeCell ref="J237:K237"/>
    <mergeCell ref="L237:O237"/>
    <mergeCell ref="L230:O230"/>
    <mergeCell ref="D231:G231"/>
    <mergeCell ref="J231:K231"/>
    <mergeCell ref="L231:O231"/>
    <mergeCell ref="D232:G232"/>
    <mergeCell ref="D233:G233"/>
    <mergeCell ref="D246:G246"/>
    <mergeCell ref="D242:G242"/>
    <mergeCell ref="L243:O243"/>
    <mergeCell ref="D244:G244"/>
    <mergeCell ref="J244:K244"/>
    <mergeCell ref="L244:O244"/>
    <mergeCell ref="D245:G245"/>
    <mergeCell ref="D238:G238"/>
    <mergeCell ref="D239:G239"/>
    <mergeCell ref="D240:G240"/>
    <mergeCell ref="J240:K240"/>
    <mergeCell ref="L240:O240"/>
    <mergeCell ref="D241:G241"/>
    <mergeCell ref="D250:G250"/>
    <mergeCell ref="D251:G251"/>
    <mergeCell ref="J251:K251"/>
    <mergeCell ref="L251:O251"/>
    <mergeCell ref="D252:G252"/>
    <mergeCell ref="D253:G253"/>
    <mergeCell ref="L247:O247"/>
    <mergeCell ref="D248:G248"/>
    <mergeCell ref="J248:K248"/>
    <mergeCell ref="L248:O248"/>
    <mergeCell ref="D249:G249"/>
  </mergeCells>
  <printOptions/>
  <pageMargins left="0.7" right="0.7" top="0.787401575" bottom="0.787401575" header="0.3" footer="0.3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65"/>
  <sheetViews>
    <sheetView workbookViewId="0" topLeftCell="A58">
      <selection activeCell="I43" sqref="I43"/>
    </sheetView>
  </sheetViews>
  <sheetFormatPr defaultColWidth="9.140625" defaultRowHeight="15"/>
  <sheetData>
    <row r="1" spans="2:11" ht="15.75">
      <c r="B1" s="157" t="s">
        <v>269</v>
      </c>
      <c r="C1" s="157"/>
      <c r="D1" s="157"/>
      <c r="E1" s="157"/>
      <c r="F1" s="157"/>
      <c r="G1" s="157"/>
      <c r="H1" s="157"/>
      <c r="I1" s="157"/>
      <c r="J1" s="157"/>
      <c r="K1" s="157"/>
    </row>
    <row r="2" ht="15">
      <c r="E2" s="8"/>
    </row>
    <row r="3" spans="2:12" ht="15">
      <c r="B3" s="195" t="s">
        <v>336</v>
      </c>
      <c r="C3" s="195"/>
      <c r="D3" s="195"/>
      <c r="E3" s="195"/>
      <c r="F3" s="195"/>
      <c r="G3" s="195"/>
      <c r="H3" s="195"/>
      <c r="I3" s="195"/>
      <c r="J3" s="195"/>
      <c r="K3" s="195"/>
      <c r="L3" s="14"/>
    </row>
    <row r="4" spans="12:13" ht="15">
      <c r="L4" s="109"/>
      <c r="M4" s="109"/>
    </row>
    <row r="5" spans="12:17" ht="15.75">
      <c r="L5" s="109"/>
      <c r="M5" s="109"/>
      <c r="P5" s="196">
        <f>P7+P17+P27+P33+P41+P49</f>
        <v>0</v>
      </c>
      <c r="Q5" s="196"/>
    </row>
    <row r="6" spans="2:13" ht="15.75">
      <c r="B6" s="197" t="s">
        <v>337</v>
      </c>
      <c r="C6" s="197"/>
      <c r="D6" s="197"/>
      <c r="E6" s="197"/>
      <c r="F6" s="197"/>
      <c r="G6" s="197"/>
      <c r="H6" s="197"/>
      <c r="L6" s="109"/>
      <c r="M6" s="109"/>
    </row>
    <row r="7" spans="2:17" ht="15.75">
      <c r="B7" s="19"/>
      <c r="C7" s="19"/>
      <c r="D7" s="19"/>
      <c r="E7" s="19"/>
      <c r="F7" s="19"/>
      <c r="G7" s="19"/>
      <c r="H7" s="19"/>
      <c r="J7" s="9"/>
      <c r="K7" s="9"/>
      <c r="L7" s="198" t="s">
        <v>266</v>
      </c>
      <c r="M7" s="198"/>
      <c r="N7" s="198" t="s">
        <v>264</v>
      </c>
      <c r="O7" s="198"/>
      <c r="P7" s="199">
        <f>SUM(P9:Q13)</f>
        <v>0</v>
      </c>
      <c r="Q7" s="200"/>
    </row>
    <row r="8" spans="2:17" ht="15">
      <c r="B8" s="25" t="s">
        <v>260</v>
      </c>
      <c r="C8" s="202" t="s">
        <v>261</v>
      </c>
      <c r="D8" s="202"/>
      <c r="E8" s="202"/>
      <c r="F8" s="202"/>
      <c r="G8" s="202"/>
      <c r="H8" s="202"/>
      <c r="I8" s="34"/>
      <c r="J8" s="21" t="s">
        <v>262</v>
      </c>
      <c r="K8" s="21" t="s">
        <v>57</v>
      </c>
      <c r="L8" s="22" t="s">
        <v>265</v>
      </c>
      <c r="M8" s="22" t="s">
        <v>263</v>
      </c>
      <c r="N8" s="22" t="s">
        <v>265</v>
      </c>
      <c r="O8" s="22" t="s">
        <v>267</v>
      </c>
      <c r="P8" s="203" t="s">
        <v>268</v>
      </c>
      <c r="Q8" s="203"/>
    </row>
    <row r="9" spans="2:17" ht="15">
      <c r="B9" s="32" t="s">
        <v>59</v>
      </c>
      <c r="C9" s="26" t="s">
        <v>338</v>
      </c>
      <c r="D9" s="26"/>
      <c r="E9" s="26"/>
      <c r="F9" s="26"/>
      <c r="G9" s="17"/>
      <c r="H9" s="17"/>
      <c r="I9" s="27"/>
      <c r="J9" s="23" t="s">
        <v>339</v>
      </c>
      <c r="K9" s="38">
        <v>3</v>
      </c>
      <c r="L9" s="115"/>
      <c r="M9" s="115"/>
      <c r="N9" s="37">
        <f>K9*L9</f>
        <v>0</v>
      </c>
      <c r="O9" s="37">
        <f>M9*K9</f>
        <v>0</v>
      </c>
      <c r="P9" s="201">
        <f>N9+O9</f>
        <v>0</v>
      </c>
      <c r="Q9" s="201"/>
    </row>
    <row r="10" spans="2:17" ht="15">
      <c r="B10" s="33" t="s">
        <v>63</v>
      </c>
      <c r="C10" s="28" t="s">
        <v>340</v>
      </c>
      <c r="D10" s="28"/>
      <c r="E10" s="28"/>
      <c r="F10" s="28"/>
      <c r="G10" s="16"/>
      <c r="H10" s="16"/>
      <c r="I10" s="29"/>
      <c r="J10" s="23" t="s">
        <v>103</v>
      </c>
      <c r="K10" s="38">
        <v>3</v>
      </c>
      <c r="L10" s="115"/>
      <c r="M10" s="115"/>
      <c r="N10" s="37">
        <f>K10*L10</f>
        <v>0</v>
      </c>
      <c r="O10" s="37">
        <f>M10*K10</f>
        <v>0</v>
      </c>
      <c r="P10" s="201">
        <f>N10+O10</f>
        <v>0</v>
      </c>
      <c r="Q10" s="201"/>
    </row>
    <row r="11" spans="2:17" ht="15">
      <c r="B11" s="33" t="s">
        <v>66</v>
      </c>
      <c r="C11" s="28" t="s">
        <v>341</v>
      </c>
      <c r="D11" s="28"/>
      <c r="E11" s="28"/>
      <c r="F11" s="28"/>
      <c r="G11" s="16"/>
      <c r="H11" s="16"/>
      <c r="I11" s="29"/>
      <c r="J11" s="23" t="s">
        <v>103</v>
      </c>
      <c r="K11" s="38">
        <v>1</v>
      </c>
      <c r="L11" s="115"/>
      <c r="M11" s="115"/>
      <c r="N11" s="37">
        <f>K11*L11</f>
        <v>0</v>
      </c>
      <c r="O11" s="37">
        <f>M11*K11</f>
        <v>0</v>
      </c>
      <c r="P11" s="201">
        <f>N11+O11</f>
        <v>0</v>
      </c>
      <c r="Q11" s="201"/>
    </row>
    <row r="12" spans="2:17" ht="15">
      <c r="B12" s="40" t="s">
        <v>69</v>
      </c>
      <c r="C12" s="28" t="s">
        <v>452</v>
      </c>
      <c r="D12" s="28"/>
      <c r="E12" s="28"/>
      <c r="F12" s="28"/>
      <c r="G12" s="16"/>
      <c r="H12" s="16"/>
      <c r="I12" s="29"/>
      <c r="J12" s="23" t="s">
        <v>103</v>
      </c>
      <c r="K12" s="38">
        <v>1</v>
      </c>
      <c r="L12" s="115"/>
      <c r="M12" s="115"/>
      <c r="N12" s="37">
        <f>K12*L12</f>
        <v>0</v>
      </c>
      <c r="O12" s="37">
        <f>M12*K12</f>
        <v>0</v>
      </c>
      <c r="P12" s="201">
        <f>N12+O12</f>
        <v>0</v>
      </c>
      <c r="Q12" s="201"/>
    </row>
    <row r="13" spans="2:17" ht="15">
      <c r="B13" s="18" t="s">
        <v>72</v>
      </c>
      <c r="C13" s="30" t="s">
        <v>342</v>
      </c>
      <c r="D13" s="30"/>
      <c r="E13" s="30"/>
      <c r="F13" s="30"/>
      <c r="G13" s="15"/>
      <c r="H13" s="15"/>
      <c r="I13" s="31"/>
      <c r="J13" s="23" t="s">
        <v>103</v>
      </c>
      <c r="K13" s="38">
        <v>1</v>
      </c>
      <c r="L13" s="115"/>
      <c r="M13" s="115"/>
      <c r="N13" s="37">
        <f>K13*L13</f>
        <v>0</v>
      </c>
      <c r="O13" s="37">
        <f>M13*K13</f>
        <v>0</v>
      </c>
      <c r="P13" s="201">
        <f>N13+O13</f>
        <v>0</v>
      </c>
      <c r="Q13" s="201"/>
    </row>
    <row r="14" spans="3:13" ht="15">
      <c r="C14" s="4"/>
      <c r="D14" s="4"/>
      <c r="E14" s="4"/>
      <c r="F14" s="4"/>
      <c r="G14" s="4"/>
      <c r="H14" s="4"/>
      <c r="J14" s="4"/>
      <c r="L14" s="109"/>
      <c r="M14" s="109"/>
    </row>
    <row r="15" spans="12:13" ht="15">
      <c r="L15" s="109"/>
      <c r="M15" s="109"/>
    </row>
    <row r="16" spans="2:13" ht="15.75">
      <c r="B16" s="197" t="s">
        <v>343</v>
      </c>
      <c r="C16" s="197"/>
      <c r="D16" s="197"/>
      <c r="E16" s="197"/>
      <c r="F16" s="197"/>
      <c r="G16" s="197"/>
      <c r="H16" s="197"/>
      <c r="L16" s="109"/>
      <c r="M16" s="109"/>
    </row>
    <row r="17" spans="2:17" ht="15.75">
      <c r="B17" s="19"/>
      <c r="C17" s="19"/>
      <c r="D17" s="19"/>
      <c r="E17" s="19"/>
      <c r="F17" s="19"/>
      <c r="G17" s="19"/>
      <c r="H17" s="19"/>
      <c r="J17" s="9"/>
      <c r="K17" s="9"/>
      <c r="L17" s="204"/>
      <c r="M17" s="204"/>
      <c r="N17" s="198" t="s">
        <v>264</v>
      </c>
      <c r="O17" s="198"/>
      <c r="P17" s="199">
        <f>SUM(P19:Q23)</f>
        <v>0</v>
      </c>
      <c r="Q17" s="200"/>
    </row>
    <row r="18" spans="2:17" ht="15">
      <c r="B18" s="25" t="s">
        <v>260</v>
      </c>
      <c r="C18" s="202" t="s">
        <v>261</v>
      </c>
      <c r="D18" s="202"/>
      <c r="E18" s="202"/>
      <c r="F18" s="202"/>
      <c r="G18" s="202"/>
      <c r="H18" s="202"/>
      <c r="I18" s="34"/>
      <c r="J18" s="21" t="s">
        <v>262</v>
      </c>
      <c r="K18" s="21" t="s">
        <v>57</v>
      </c>
      <c r="L18" s="121"/>
      <c r="M18" s="121"/>
      <c r="N18" s="22" t="s">
        <v>265</v>
      </c>
      <c r="O18" s="22" t="s">
        <v>267</v>
      </c>
      <c r="P18" s="203" t="s">
        <v>268</v>
      </c>
      <c r="Q18" s="203"/>
    </row>
    <row r="19" spans="2:17" ht="15">
      <c r="B19" s="41" t="s">
        <v>75</v>
      </c>
      <c r="C19" s="26" t="s">
        <v>344</v>
      </c>
      <c r="D19" s="26"/>
      <c r="E19" s="26"/>
      <c r="F19" s="26"/>
      <c r="G19" s="17"/>
      <c r="H19" s="17"/>
      <c r="I19" s="27"/>
      <c r="J19" s="23" t="s">
        <v>339</v>
      </c>
      <c r="K19" s="38">
        <v>3</v>
      </c>
      <c r="L19" s="115"/>
      <c r="M19" s="115"/>
      <c r="N19" s="37">
        <f>K19*L19</f>
        <v>0</v>
      </c>
      <c r="O19" s="37">
        <f>M19*K19</f>
        <v>0</v>
      </c>
      <c r="P19" s="201">
        <f>N19+O19</f>
        <v>0</v>
      </c>
      <c r="Q19" s="201"/>
    </row>
    <row r="20" spans="2:17" ht="15">
      <c r="B20" s="40" t="s">
        <v>77</v>
      </c>
      <c r="C20" s="28" t="s">
        <v>340</v>
      </c>
      <c r="D20" s="28"/>
      <c r="E20" s="28"/>
      <c r="F20" s="28"/>
      <c r="G20" s="16"/>
      <c r="H20" s="16"/>
      <c r="I20" s="29"/>
      <c r="J20" s="23" t="s">
        <v>103</v>
      </c>
      <c r="K20" s="38">
        <v>2</v>
      </c>
      <c r="L20" s="115"/>
      <c r="M20" s="115"/>
      <c r="N20" s="37">
        <f>K20*L20</f>
        <v>0</v>
      </c>
      <c r="O20" s="37">
        <f>M20*K20</f>
        <v>0</v>
      </c>
      <c r="P20" s="201">
        <f>N20+O20</f>
        <v>0</v>
      </c>
      <c r="Q20" s="201"/>
    </row>
    <row r="21" spans="2:17" ht="15">
      <c r="B21" s="40" t="s">
        <v>80</v>
      </c>
      <c r="C21" s="28" t="s">
        <v>341</v>
      </c>
      <c r="D21" s="28"/>
      <c r="E21" s="28"/>
      <c r="F21" s="28"/>
      <c r="G21" s="16"/>
      <c r="H21" s="16"/>
      <c r="I21" s="29"/>
      <c r="J21" s="23" t="s">
        <v>103</v>
      </c>
      <c r="K21" s="38">
        <v>1</v>
      </c>
      <c r="L21" s="115"/>
      <c r="M21" s="115"/>
      <c r="N21" s="37">
        <f>K21*L21</f>
        <v>0</v>
      </c>
      <c r="O21" s="37">
        <f>M21*K21</f>
        <v>0</v>
      </c>
      <c r="P21" s="201">
        <f>N21+O21</f>
        <v>0</v>
      </c>
      <c r="Q21" s="201"/>
    </row>
    <row r="22" spans="2:17" ht="15">
      <c r="B22" s="40" t="s">
        <v>83</v>
      </c>
      <c r="C22" s="28" t="s">
        <v>452</v>
      </c>
      <c r="D22" s="28"/>
      <c r="E22" s="28"/>
      <c r="F22" s="28"/>
      <c r="G22" s="16"/>
      <c r="H22" s="16"/>
      <c r="I22" s="29"/>
      <c r="J22" s="23" t="s">
        <v>103</v>
      </c>
      <c r="K22" s="38">
        <v>1</v>
      </c>
      <c r="L22" s="115"/>
      <c r="M22" s="115"/>
      <c r="N22" s="37">
        <f>K22*L22</f>
        <v>0</v>
      </c>
      <c r="O22" s="37">
        <f>M22*K22</f>
        <v>0</v>
      </c>
      <c r="P22" s="201">
        <f>N22+O22</f>
        <v>0</v>
      </c>
      <c r="Q22" s="201"/>
    </row>
    <row r="23" spans="2:17" ht="15">
      <c r="B23" s="42" t="s">
        <v>86</v>
      </c>
      <c r="C23" s="30" t="s">
        <v>342</v>
      </c>
      <c r="D23" s="30"/>
      <c r="E23" s="30"/>
      <c r="F23" s="30"/>
      <c r="G23" s="15"/>
      <c r="H23" s="15"/>
      <c r="I23" s="31"/>
      <c r="J23" s="23" t="s">
        <v>103</v>
      </c>
      <c r="K23" s="38">
        <v>1</v>
      </c>
      <c r="L23" s="115"/>
      <c r="M23" s="115"/>
      <c r="N23" s="37">
        <f>K23*L23</f>
        <v>0</v>
      </c>
      <c r="O23" s="37">
        <f>M23*K23</f>
        <v>0</v>
      </c>
      <c r="P23" s="201">
        <f>N23+O23</f>
        <v>0</v>
      </c>
      <c r="Q23" s="201"/>
    </row>
    <row r="24" spans="3:13" ht="15">
      <c r="C24" s="4"/>
      <c r="D24" s="4"/>
      <c r="E24" s="4"/>
      <c r="F24" s="4"/>
      <c r="G24" s="4"/>
      <c r="H24" s="4"/>
      <c r="I24" s="4"/>
      <c r="J24" s="4"/>
      <c r="K24" s="4"/>
      <c r="L24" s="122"/>
      <c r="M24" s="109"/>
    </row>
    <row r="25" spans="3:13" ht="15">
      <c r="C25" s="4"/>
      <c r="D25" s="4"/>
      <c r="E25" s="4"/>
      <c r="F25" s="4"/>
      <c r="G25" s="4"/>
      <c r="H25" s="4"/>
      <c r="I25" s="4"/>
      <c r="J25" s="4"/>
      <c r="K25" s="4"/>
      <c r="L25" s="122"/>
      <c r="M25" s="109"/>
    </row>
    <row r="26" spans="2:13" ht="15.75">
      <c r="B26" s="197" t="s">
        <v>345</v>
      </c>
      <c r="C26" s="197"/>
      <c r="D26" s="197"/>
      <c r="E26" s="197"/>
      <c r="F26" s="197"/>
      <c r="G26" s="197"/>
      <c r="H26" s="197"/>
      <c r="L26" s="109"/>
      <c r="M26" s="109"/>
    </row>
    <row r="27" spans="2:17" ht="15.75">
      <c r="B27" s="19"/>
      <c r="C27" s="19"/>
      <c r="D27" s="19"/>
      <c r="E27" s="19"/>
      <c r="F27" s="19"/>
      <c r="G27" s="19"/>
      <c r="H27" s="19"/>
      <c r="J27" s="9"/>
      <c r="K27" s="9"/>
      <c r="L27" s="204"/>
      <c r="M27" s="204"/>
      <c r="N27" s="198" t="s">
        <v>264</v>
      </c>
      <c r="O27" s="198"/>
      <c r="P27" s="199">
        <f>SUM(P29:Q29)</f>
        <v>0</v>
      </c>
      <c r="Q27" s="200"/>
    </row>
    <row r="28" spans="2:17" ht="15">
      <c r="B28" s="25" t="s">
        <v>260</v>
      </c>
      <c r="C28" s="202" t="s">
        <v>261</v>
      </c>
      <c r="D28" s="202"/>
      <c r="E28" s="202"/>
      <c r="F28" s="202"/>
      <c r="G28" s="202"/>
      <c r="H28" s="202"/>
      <c r="I28" s="34"/>
      <c r="J28" s="21" t="s">
        <v>262</v>
      </c>
      <c r="K28" s="21" t="s">
        <v>57</v>
      </c>
      <c r="L28" s="121"/>
      <c r="M28" s="121"/>
      <c r="N28" s="22" t="s">
        <v>265</v>
      </c>
      <c r="O28" s="22"/>
      <c r="P28" s="203" t="s">
        <v>268</v>
      </c>
      <c r="Q28" s="203"/>
    </row>
    <row r="29" spans="2:17" ht="15">
      <c r="B29" s="47" t="s">
        <v>88</v>
      </c>
      <c r="C29" s="48" t="s">
        <v>346</v>
      </c>
      <c r="D29" s="48"/>
      <c r="E29" s="48"/>
      <c r="F29" s="48"/>
      <c r="G29" s="49"/>
      <c r="H29" s="49"/>
      <c r="I29" s="34"/>
      <c r="J29" s="23" t="s">
        <v>103</v>
      </c>
      <c r="K29" s="38">
        <v>2</v>
      </c>
      <c r="L29" s="117"/>
      <c r="M29" s="117"/>
      <c r="N29" s="37">
        <f>K29*L29</f>
        <v>0</v>
      </c>
      <c r="O29" s="37">
        <f>M29*K29</f>
        <v>0</v>
      </c>
      <c r="P29" s="201">
        <f>N29+O29</f>
        <v>0</v>
      </c>
      <c r="Q29" s="201"/>
    </row>
    <row r="30" spans="2:17" ht="15">
      <c r="B30" s="16"/>
      <c r="C30" s="28"/>
      <c r="D30" s="28"/>
      <c r="E30" s="28"/>
      <c r="F30" s="28"/>
      <c r="G30" s="16"/>
      <c r="H30" s="16"/>
      <c r="I30" s="16"/>
      <c r="J30" s="35"/>
      <c r="K30" s="35"/>
      <c r="L30" s="123"/>
      <c r="M30" s="123"/>
      <c r="N30" s="16"/>
      <c r="O30" s="16"/>
      <c r="P30" s="16"/>
      <c r="Q30" s="16"/>
    </row>
    <row r="31" spans="2:17" ht="15">
      <c r="B31" s="16"/>
      <c r="C31" s="28"/>
      <c r="D31" s="28"/>
      <c r="E31" s="28"/>
      <c r="F31" s="28"/>
      <c r="G31" s="16"/>
      <c r="H31" s="16"/>
      <c r="I31" s="16"/>
      <c r="J31" s="35"/>
      <c r="K31" s="35"/>
      <c r="L31" s="123"/>
      <c r="M31" s="123"/>
      <c r="N31" s="16"/>
      <c r="O31" s="16"/>
      <c r="P31" s="16"/>
      <c r="Q31" s="16"/>
    </row>
    <row r="32" spans="2:13" ht="15.75">
      <c r="B32" s="197" t="s">
        <v>347</v>
      </c>
      <c r="C32" s="197"/>
      <c r="D32" s="197"/>
      <c r="E32" s="197"/>
      <c r="F32" s="197"/>
      <c r="G32" s="197"/>
      <c r="H32" s="197"/>
      <c r="L32" s="109"/>
      <c r="M32" s="109"/>
    </row>
    <row r="33" spans="2:17" ht="15.75">
      <c r="B33" s="19"/>
      <c r="C33" s="19"/>
      <c r="D33" s="19"/>
      <c r="E33" s="19"/>
      <c r="F33" s="19"/>
      <c r="G33" s="19"/>
      <c r="H33" s="19"/>
      <c r="J33" s="9"/>
      <c r="K33" s="9"/>
      <c r="L33" s="204"/>
      <c r="M33" s="204"/>
      <c r="N33" s="198" t="s">
        <v>264</v>
      </c>
      <c r="O33" s="198"/>
      <c r="P33" s="199">
        <f>SUM(P35:Q37)</f>
        <v>0</v>
      </c>
      <c r="Q33" s="200"/>
    </row>
    <row r="34" spans="2:17" ht="15">
      <c r="B34" s="25" t="s">
        <v>260</v>
      </c>
      <c r="C34" s="202" t="s">
        <v>261</v>
      </c>
      <c r="D34" s="202"/>
      <c r="E34" s="202"/>
      <c r="F34" s="202"/>
      <c r="G34" s="202"/>
      <c r="H34" s="202"/>
      <c r="I34" s="34"/>
      <c r="J34" s="21" t="s">
        <v>262</v>
      </c>
      <c r="K34" s="21" t="s">
        <v>57</v>
      </c>
      <c r="L34" s="121"/>
      <c r="M34" s="121"/>
      <c r="N34" s="22" t="s">
        <v>265</v>
      </c>
      <c r="O34" s="22" t="s">
        <v>267</v>
      </c>
      <c r="P34" s="203" t="s">
        <v>268</v>
      </c>
      <c r="Q34" s="203"/>
    </row>
    <row r="35" spans="2:17" ht="15">
      <c r="B35" s="41" t="s">
        <v>90</v>
      </c>
      <c r="C35" s="26" t="s">
        <v>348</v>
      </c>
      <c r="D35" s="26"/>
      <c r="E35" s="26"/>
      <c r="F35" s="26"/>
      <c r="G35" s="17"/>
      <c r="H35" s="17"/>
      <c r="I35" s="27"/>
      <c r="J35" s="23" t="s">
        <v>123</v>
      </c>
      <c r="K35" s="38">
        <v>3</v>
      </c>
      <c r="L35" s="115"/>
      <c r="M35" s="115"/>
      <c r="N35" s="37">
        <f>K35*L35</f>
        <v>0</v>
      </c>
      <c r="O35" s="37">
        <f>M35*K35</f>
        <v>0</v>
      </c>
      <c r="P35" s="201">
        <f>N35+O35</f>
        <v>0</v>
      </c>
      <c r="Q35" s="201"/>
    </row>
    <row r="36" spans="2:17" ht="15">
      <c r="B36" s="40"/>
      <c r="C36" s="28" t="s">
        <v>349</v>
      </c>
      <c r="D36" s="28"/>
      <c r="E36" s="28"/>
      <c r="F36" s="28"/>
      <c r="G36" s="16"/>
      <c r="H36" s="16"/>
      <c r="I36" s="29"/>
      <c r="J36" s="23"/>
      <c r="K36" s="38"/>
      <c r="L36" s="124"/>
      <c r="M36" s="124"/>
      <c r="N36" s="37"/>
      <c r="O36" s="37"/>
      <c r="P36" s="201"/>
      <c r="Q36" s="201"/>
    </row>
    <row r="37" spans="2:17" ht="15">
      <c r="B37" s="42" t="s">
        <v>93</v>
      </c>
      <c r="C37" s="48" t="s">
        <v>348</v>
      </c>
      <c r="D37" s="48"/>
      <c r="E37" s="48"/>
      <c r="F37" s="48"/>
      <c r="G37" s="49"/>
      <c r="H37" s="49"/>
      <c r="I37" s="31"/>
      <c r="J37" s="23" t="s">
        <v>123</v>
      </c>
      <c r="K37" s="38">
        <v>3</v>
      </c>
      <c r="L37" s="115"/>
      <c r="M37" s="115"/>
      <c r="N37" s="37">
        <f>K37*L37</f>
        <v>0</v>
      </c>
      <c r="O37" s="37">
        <f>M37*K37</f>
        <v>0</v>
      </c>
      <c r="P37" s="201">
        <f>N37+O37</f>
        <v>0</v>
      </c>
      <c r="Q37" s="201"/>
    </row>
    <row r="38" spans="12:13" ht="15">
      <c r="L38" s="109"/>
      <c r="M38" s="109"/>
    </row>
    <row r="39" spans="12:13" ht="15">
      <c r="L39" s="109"/>
      <c r="M39" s="109"/>
    </row>
    <row r="40" spans="2:13" ht="15.75">
      <c r="B40" s="197" t="s">
        <v>350</v>
      </c>
      <c r="C40" s="197"/>
      <c r="D40" s="197"/>
      <c r="E40" s="197"/>
      <c r="F40" s="197"/>
      <c r="G40" s="197"/>
      <c r="H40" s="197"/>
      <c r="L40" s="109"/>
      <c r="M40" s="109"/>
    </row>
    <row r="41" spans="2:17" ht="15.75">
      <c r="B41" s="19"/>
      <c r="C41" s="19"/>
      <c r="D41" s="19"/>
      <c r="E41" s="19"/>
      <c r="F41" s="19"/>
      <c r="G41" s="19"/>
      <c r="H41" s="19"/>
      <c r="J41" s="9"/>
      <c r="K41" s="9"/>
      <c r="L41" s="204"/>
      <c r="M41" s="204"/>
      <c r="N41" s="198" t="s">
        <v>264</v>
      </c>
      <c r="O41" s="198"/>
      <c r="P41" s="199">
        <f>SUM(P43:Q45)</f>
        <v>0</v>
      </c>
      <c r="Q41" s="200"/>
    </row>
    <row r="42" spans="2:17" ht="15">
      <c r="B42" s="25" t="s">
        <v>260</v>
      </c>
      <c r="C42" s="202" t="s">
        <v>261</v>
      </c>
      <c r="D42" s="202"/>
      <c r="E42" s="202"/>
      <c r="F42" s="202"/>
      <c r="G42" s="202"/>
      <c r="H42" s="202"/>
      <c r="I42" s="34"/>
      <c r="J42" s="21" t="s">
        <v>262</v>
      </c>
      <c r="K42" s="21" t="s">
        <v>57</v>
      </c>
      <c r="L42" s="121"/>
      <c r="M42" s="121"/>
      <c r="N42" s="22" t="s">
        <v>265</v>
      </c>
      <c r="O42" s="22" t="s">
        <v>267</v>
      </c>
      <c r="P42" s="203" t="s">
        <v>268</v>
      </c>
      <c r="Q42" s="203"/>
    </row>
    <row r="43" spans="2:17" ht="15">
      <c r="B43" s="41" t="s">
        <v>95</v>
      </c>
      <c r="C43" s="26" t="s">
        <v>351</v>
      </c>
      <c r="D43" s="26"/>
      <c r="E43" s="26"/>
      <c r="F43" s="26"/>
      <c r="G43" s="17"/>
      <c r="H43" s="17"/>
      <c r="I43" s="27"/>
      <c r="J43" s="23" t="s">
        <v>339</v>
      </c>
      <c r="K43" s="38">
        <v>9</v>
      </c>
      <c r="L43" s="115"/>
      <c r="M43" s="115"/>
      <c r="N43" s="37">
        <f>K43*L43</f>
        <v>0</v>
      </c>
      <c r="O43" s="37">
        <f>M43*K43</f>
        <v>0</v>
      </c>
      <c r="P43" s="201">
        <f>N43+O43</f>
        <v>0</v>
      </c>
      <c r="Q43" s="201"/>
    </row>
    <row r="44" spans="2:17" ht="15">
      <c r="B44" s="40" t="s">
        <v>297</v>
      </c>
      <c r="C44" s="28" t="s">
        <v>352</v>
      </c>
      <c r="D44" s="28"/>
      <c r="E44" s="28"/>
      <c r="F44" s="28"/>
      <c r="G44" s="16"/>
      <c r="H44" s="16"/>
      <c r="I44" s="29"/>
      <c r="J44" s="23" t="s">
        <v>103</v>
      </c>
      <c r="K44" s="38">
        <v>6</v>
      </c>
      <c r="L44" s="115"/>
      <c r="M44" s="115"/>
      <c r="N44" s="37">
        <f>K44*L44</f>
        <v>0</v>
      </c>
      <c r="O44" s="37">
        <f>M44*K44</f>
        <v>0</v>
      </c>
      <c r="P44" s="201">
        <f>N44+O44</f>
        <v>0</v>
      </c>
      <c r="Q44" s="201"/>
    </row>
    <row r="45" spans="2:17" ht="15">
      <c r="B45" s="42" t="s">
        <v>298</v>
      </c>
      <c r="C45" s="30" t="s">
        <v>353</v>
      </c>
      <c r="D45" s="30"/>
      <c r="E45" s="30"/>
      <c r="F45" s="30"/>
      <c r="G45" s="15"/>
      <c r="H45" s="15"/>
      <c r="I45" s="31"/>
      <c r="J45" s="23" t="s">
        <v>103</v>
      </c>
      <c r="K45" s="38">
        <v>1</v>
      </c>
      <c r="L45" s="115"/>
      <c r="M45" s="115"/>
      <c r="N45" s="37">
        <f>K45*L45</f>
        <v>0</v>
      </c>
      <c r="O45" s="37">
        <f>M45*K45</f>
        <v>0</v>
      </c>
      <c r="P45" s="201">
        <f>N45+O45</f>
        <v>0</v>
      </c>
      <c r="Q45" s="201"/>
    </row>
    <row r="46" spans="12:13" ht="15">
      <c r="L46" s="109"/>
      <c r="M46" s="109"/>
    </row>
    <row r="47" spans="12:13" ht="15">
      <c r="L47" s="109"/>
      <c r="M47" s="109"/>
    </row>
    <row r="48" spans="2:13" ht="15.75">
      <c r="B48" s="197" t="s">
        <v>354</v>
      </c>
      <c r="C48" s="197"/>
      <c r="D48" s="197"/>
      <c r="E48" s="197"/>
      <c r="F48" s="197"/>
      <c r="G48" s="197"/>
      <c r="H48" s="197"/>
      <c r="L48" s="109"/>
      <c r="M48" s="109"/>
    </row>
    <row r="49" spans="2:17" ht="15.75">
      <c r="B49" s="19"/>
      <c r="C49" s="19"/>
      <c r="D49" s="19"/>
      <c r="E49" s="19"/>
      <c r="F49" s="19"/>
      <c r="G49" s="19"/>
      <c r="H49" s="19"/>
      <c r="J49" s="9"/>
      <c r="K49" s="9"/>
      <c r="L49" s="204"/>
      <c r="M49" s="204"/>
      <c r="N49" s="198" t="s">
        <v>264</v>
      </c>
      <c r="O49" s="198"/>
      <c r="P49" s="199">
        <f>SUM(P51:Q62)</f>
        <v>0</v>
      </c>
      <c r="Q49" s="200"/>
    </row>
    <row r="50" spans="2:17" ht="15">
      <c r="B50" s="25" t="s">
        <v>260</v>
      </c>
      <c r="C50" s="202" t="s">
        <v>261</v>
      </c>
      <c r="D50" s="202"/>
      <c r="E50" s="202"/>
      <c r="F50" s="202"/>
      <c r="G50" s="202"/>
      <c r="H50" s="202"/>
      <c r="I50" s="34"/>
      <c r="J50" s="21" t="s">
        <v>262</v>
      </c>
      <c r="K50" s="21" t="s">
        <v>57</v>
      </c>
      <c r="L50" s="121"/>
      <c r="M50" s="121"/>
      <c r="N50" s="22" t="s">
        <v>265</v>
      </c>
      <c r="O50" s="22" t="s">
        <v>267</v>
      </c>
      <c r="P50" s="203" t="s">
        <v>268</v>
      </c>
      <c r="Q50" s="203"/>
    </row>
    <row r="51" spans="2:17" ht="15">
      <c r="B51" s="41" t="s">
        <v>299</v>
      </c>
      <c r="C51" s="26" t="s">
        <v>355</v>
      </c>
      <c r="D51" s="26"/>
      <c r="E51" s="26"/>
      <c r="F51" s="26"/>
      <c r="G51" s="17"/>
      <c r="H51" s="17"/>
      <c r="I51" s="27"/>
      <c r="J51" s="23" t="s">
        <v>103</v>
      </c>
      <c r="K51" s="38">
        <v>3</v>
      </c>
      <c r="L51" s="118"/>
      <c r="M51" s="118"/>
      <c r="N51" s="63">
        <f>K51*L51</f>
        <v>0</v>
      </c>
      <c r="O51" s="63">
        <f>M51*K51</f>
        <v>0</v>
      </c>
      <c r="P51" s="205">
        <f>N51+O51</f>
        <v>0</v>
      </c>
      <c r="Q51" s="205"/>
    </row>
    <row r="52" spans="2:17" ht="15">
      <c r="B52" s="40"/>
      <c r="C52" s="28" t="s">
        <v>356</v>
      </c>
      <c r="D52" s="28"/>
      <c r="E52" s="28"/>
      <c r="F52" s="28"/>
      <c r="G52" s="16"/>
      <c r="H52" s="16"/>
      <c r="I52" s="29"/>
      <c r="J52" s="23"/>
      <c r="K52" s="38"/>
      <c r="L52" s="125"/>
      <c r="M52" s="125"/>
      <c r="N52" s="63"/>
      <c r="O52" s="63"/>
      <c r="P52" s="205"/>
      <c r="Q52" s="205"/>
    </row>
    <row r="53" spans="2:17" ht="15">
      <c r="B53" s="42" t="s">
        <v>300</v>
      </c>
      <c r="C53" s="30" t="s">
        <v>357</v>
      </c>
      <c r="D53" s="30"/>
      <c r="E53" s="30"/>
      <c r="F53" s="30"/>
      <c r="G53" s="15"/>
      <c r="H53" s="15"/>
      <c r="I53" s="31"/>
      <c r="J53" s="23" t="s">
        <v>103</v>
      </c>
      <c r="K53" s="38">
        <v>1</v>
      </c>
      <c r="L53" s="118"/>
      <c r="M53" s="118"/>
      <c r="N53" s="63">
        <f aca="true" t="shared" si="0" ref="N53">K53*L53</f>
        <v>0</v>
      </c>
      <c r="O53" s="63">
        <f aca="true" t="shared" si="1" ref="O53">K53*M53</f>
        <v>0</v>
      </c>
      <c r="P53" s="206">
        <f>N53+O53</f>
        <v>0</v>
      </c>
      <c r="Q53" s="207"/>
    </row>
    <row r="54" spans="2:17" ht="15">
      <c r="B54" s="40" t="s">
        <v>301</v>
      </c>
      <c r="C54" s="28" t="s">
        <v>358</v>
      </c>
      <c r="D54" s="28"/>
      <c r="E54" s="28"/>
      <c r="F54" s="28"/>
      <c r="G54" s="16"/>
      <c r="H54" s="16"/>
      <c r="I54" s="29"/>
      <c r="J54" s="23" t="s">
        <v>103</v>
      </c>
      <c r="K54" s="38">
        <v>2</v>
      </c>
      <c r="L54" s="126"/>
      <c r="M54" s="118"/>
      <c r="N54" s="63">
        <f aca="true" t="shared" si="2" ref="N54">K54*L54</f>
        <v>0</v>
      </c>
      <c r="O54" s="63">
        <f aca="true" t="shared" si="3" ref="O54">K54*M54</f>
        <v>0</v>
      </c>
      <c r="P54" s="205">
        <f>N54+O54</f>
        <v>0</v>
      </c>
      <c r="Q54" s="205"/>
    </row>
    <row r="55" spans="2:17" ht="15">
      <c r="B55" s="40"/>
      <c r="C55" s="28" t="s">
        <v>359</v>
      </c>
      <c r="D55" s="28"/>
      <c r="E55" s="28"/>
      <c r="F55" s="28"/>
      <c r="G55" s="16"/>
      <c r="H55" s="16"/>
      <c r="I55" s="29"/>
      <c r="J55" s="23"/>
      <c r="K55" s="38"/>
      <c r="L55" s="125"/>
      <c r="M55" s="125"/>
      <c r="N55" s="63"/>
      <c r="O55" s="63"/>
      <c r="P55" s="205"/>
      <c r="Q55" s="205"/>
    </row>
    <row r="56" spans="2:18" ht="15">
      <c r="B56" s="40" t="s">
        <v>302</v>
      </c>
      <c r="C56" s="28" t="s">
        <v>234</v>
      </c>
      <c r="D56" s="28"/>
      <c r="E56" s="28"/>
      <c r="F56" s="28"/>
      <c r="G56" s="16"/>
      <c r="H56" s="16"/>
      <c r="I56" s="29"/>
      <c r="J56" s="23" t="s">
        <v>235</v>
      </c>
      <c r="K56" s="38">
        <v>30</v>
      </c>
      <c r="L56" s="118"/>
      <c r="M56" s="118"/>
      <c r="N56" s="63">
        <f aca="true" t="shared" si="4" ref="N56:N59">K56*L56</f>
        <v>0</v>
      </c>
      <c r="O56" s="63">
        <f aca="true" t="shared" si="5" ref="O56:O59">K56*M56</f>
        <v>0</v>
      </c>
      <c r="P56" s="205">
        <f aca="true" t="shared" si="6" ref="P56:P59">N56+O56</f>
        <v>0</v>
      </c>
      <c r="Q56" s="205"/>
      <c r="R56" s="68"/>
    </row>
    <row r="57" spans="2:18" ht="15">
      <c r="B57" s="40" t="s">
        <v>303</v>
      </c>
      <c r="C57" s="28" t="s">
        <v>327</v>
      </c>
      <c r="D57" s="28"/>
      <c r="E57" s="28"/>
      <c r="F57" s="28"/>
      <c r="G57" s="16"/>
      <c r="H57" s="16"/>
      <c r="I57" s="29"/>
      <c r="J57" s="23" t="s">
        <v>61</v>
      </c>
      <c r="K57" s="38">
        <v>10</v>
      </c>
      <c r="L57" s="126"/>
      <c r="M57" s="118"/>
      <c r="N57" s="63">
        <f t="shared" si="4"/>
        <v>0</v>
      </c>
      <c r="O57" s="63">
        <f t="shared" si="5"/>
        <v>0</v>
      </c>
      <c r="P57" s="205">
        <f t="shared" si="6"/>
        <v>0</v>
      </c>
      <c r="Q57" s="205"/>
      <c r="R57" s="68"/>
    </row>
    <row r="58" spans="2:17" ht="15">
      <c r="B58" s="40" t="s">
        <v>305</v>
      </c>
      <c r="C58" s="28" t="s">
        <v>247</v>
      </c>
      <c r="D58" s="28"/>
      <c r="E58" s="28"/>
      <c r="F58" s="28"/>
      <c r="G58" s="16"/>
      <c r="H58" s="16"/>
      <c r="I58" s="29"/>
      <c r="J58" s="23" t="s">
        <v>235</v>
      </c>
      <c r="K58" s="38">
        <v>25</v>
      </c>
      <c r="L58" s="126"/>
      <c r="M58" s="118"/>
      <c r="N58" s="63">
        <f t="shared" si="4"/>
        <v>0</v>
      </c>
      <c r="O58" s="63">
        <f t="shared" si="5"/>
        <v>0</v>
      </c>
      <c r="P58" s="205">
        <f t="shared" si="6"/>
        <v>0</v>
      </c>
      <c r="Q58" s="205"/>
    </row>
    <row r="59" spans="2:17" ht="15">
      <c r="B59" s="40" t="s">
        <v>307</v>
      </c>
      <c r="C59" s="28" t="s">
        <v>249</v>
      </c>
      <c r="D59" s="28"/>
      <c r="E59" s="28"/>
      <c r="F59" s="28"/>
      <c r="G59" s="16"/>
      <c r="H59" s="16"/>
      <c r="I59" s="29"/>
      <c r="J59" s="23" t="s">
        <v>103</v>
      </c>
      <c r="K59" s="38">
        <v>1</v>
      </c>
      <c r="L59" s="126"/>
      <c r="M59" s="118"/>
      <c r="N59" s="63">
        <f t="shared" si="4"/>
        <v>0</v>
      </c>
      <c r="O59" s="63">
        <f t="shared" si="5"/>
        <v>0</v>
      </c>
      <c r="P59" s="205">
        <f t="shared" si="6"/>
        <v>0</v>
      </c>
      <c r="Q59" s="205"/>
    </row>
    <row r="60" spans="2:17" ht="15">
      <c r="B60" s="40" t="s">
        <v>309</v>
      </c>
      <c r="C60" s="28" t="s">
        <v>321</v>
      </c>
      <c r="D60" s="28"/>
      <c r="E60" s="28"/>
      <c r="F60" s="28"/>
      <c r="G60" s="16"/>
      <c r="H60" s="16"/>
      <c r="I60" s="29"/>
      <c r="J60" s="23" t="s">
        <v>61</v>
      </c>
      <c r="K60" s="38">
        <v>2</v>
      </c>
      <c r="L60" s="126"/>
      <c r="M60" s="118"/>
      <c r="N60" s="63">
        <f aca="true" t="shared" si="7" ref="N60:N62">K60*L60</f>
        <v>0</v>
      </c>
      <c r="O60" s="63">
        <f aca="true" t="shared" si="8" ref="O60:O62">K60*M60</f>
        <v>0</v>
      </c>
      <c r="P60" s="205">
        <f aca="true" t="shared" si="9" ref="P60:P62">N60+O60</f>
        <v>0</v>
      </c>
      <c r="Q60" s="205"/>
    </row>
    <row r="61" spans="2:17" ht="15">
      <c r="B61" s="40" t="s">
        <v>310</v>
      </c>
      <c r="C61" s="28" t="s">
        <v>361</v>
      </c>
      <c r="D61" s="28"/>
      <c r="E61" s="28"/>
      <c r="F61" s="28"/>
      <c r="G61" s="16"/>
      <c r="H61" s="16"/>
      <c r="I61" s="29"/>
      <c r="J61" s="23" t="s">
        <v>123</v>
      </c>
      <c r="K61" s="38">
        <v>12</v>
      </c>
      <c r="L61" s="126"/>
      <c r="M61" s="118"/>
      <c r="N61" s="63">
        <f t="shared" si="7"/>
        <v>0</v>
      </c>
      <c r="O61" s="63">
        <f t="shared" si="8"/>
        <v>0</v>
      </c>
      <c r="P61" s="205">
        <f t="shared" si="9"/>
        <v>0</v>
      </c>
      <c r="Q61" s="205"/>
    </row>
    <row r="62" spans="2:17" ht="15">
      <c r="B62" s="40" t="s">
        <v>313</v>
      </c>
      <c r="C62" s="30" t="s">
        <v>360</v>
      </c>
      <c r="D62" s="30"/>
      <c r="E62" s="30"/>
      <c r="F62" s="30"/>
      <c r="G62" s="15"/>
      <c r="H62" s="15"/>
      <c r="I62" s="31"/>
      <c r="J62" s="23" t="s">
        <v>123</v>
      </c>
      <c r="K62" s="38">
        <v>12</v>
      </c>
      <c r="L62" s="126"/>
      <c r="M62" s="118"/>
      <c r="N62" s="63">
        <f t="shared" si="7"/>
        <v>0</v>
      </c>
      <c r="O62" s="63">
        <f t="shared" si="8"/>
        <v>0</v>
      </c>
      <c r="P62" s="205">
        <f t="shared" si="9"/>
        <v>0</v>
      </c>
      <c r="Q62" s="205"/>
    </row>
    <row r="63" spans="12:13" ht="15">
      <c r="L63" s="116"/>
      <c r="M63" s="116"/>
    </row>
    <row r="64" spans="2:13" ht="15">
      <c r="B64" s="1" t="s">
        <v>98</v>
      </c>
      <c r="C64" s="1"/>
      <c r="D64" s="1"/>
      <c r="E64" s="1"/>
      <c r="F64" s="1"/>
      <c r="G64" s="1"/>
      <c r="H64" s="1"/>
      <c r="I64" s="1"/>
      <c r="J64" s="1"/>
      <c r="L64" s="116"/>
      <c r="M64" s="116"/>
    </row>
    <row r="65" spans="2:10" ht="15">
      <c r="B65" s="1"/>
      <c r="C65" s="1" t="s">
        <v>99</v>
      </c>
      <c r="D65" s="1"/>
      <c r="E65" s="1"/>
      <c r="F65" s="1"/>
      <c r="G65" s="1"/>
      <c r="H65" s="1"/>
      <c r="I65" s="1"/>
      <c r="J65" s="1"/>
    </row>
  </sheetData>
  <sheetProtection password="CA63" sheet="1" objects="1" scenarios="1"/>
  <mergeCells count="68">
    <mergeCell ref="B48:H48"/>
    <mergeCell ref="P59:Q59"/>
    <mergeCell ref="P60:Q60"/>
    <mergeCell ref="L49:M49"/>
    <mergeCell ref="N49:O49"/>
    <mergeCell ref="C50:H50"/>
    <mergeCell ref="P54:Q54"/>
    <mergeCell ref="P55:Q55"/>
    <mergeCell ref="P56:Q56"/>
    <mergeCell ref="P57:Q57"/>
    <mergeCell ref="P58:Q58"/>
    <mergeCell ref="P49:Q49"/>
    <mergeCell ref="P50:Q50"/>
    <mergeCell ref="P51:Q51"/>
    <mergeCell ref="C42:H42"/>
    <mergeCell ref="P42:Q42"/>
    <mergeCell ref="P43:Q43"/>
    <mergeCell ref="P44:Q44"/>
    <mergeCell ref="P45:Q45"/>
    <mergeCell ref="B40:H40"/>
    <mergeCell ref="L41:M41"/>
    <mergeCell ref="N41:O41"/>
    <mergeCell ref="P41:Q41"/>
    <mergeCell ref="P37:Q37"/>
    <mergeCell ref="C34:H34"/>
    <mergeCell ref="P34:Q34"/>
    <mergeCell ref="P35:Q35"/>
    <mergeCell ref="P36:Q36"/>
    <mergeCell ref="B32:H32"/>
    <mergeCell ref="L33:M33"/>
    <mergeCell ref="N33:O33"/>
    <mergeCell ref="P33:Q33"/>
    <mergeCell ref="B26:H26"/>
    <mergeCell ref="L27:M27"/>
    <mergeCell ref="N27:O27"/>
    <mergeCell ref="P27:Q27"/>
    <mergeCell ref="C28:H28"/>
    <mergeCell ref="P28:Q28"/>
    <mergeCell ref="P61:Q61"/>
    <mergeCell ref="P62:Q62"/>
    <mergeCell ref="P52:Q52"/>
    <mergeCell ref="P21:Q21"/>
    <mergeCell ref="P22:Q22"/>
    <mergeCell ref="P23:Q23"/>
    <mergeCell ref="P29:Q29"/>
    <mergeCell ref="P53:Q53"/>
    <mergeCell ref="P20:Q20"/>
    <mergeCell ref="P19:Q19"/>
    <mergeCell ref="B16:H16"/>
    <mergeCell ref="L17:M17"/>
    <mergeCell ref="N17:O17"/>
    <mergeCell ref="P17:Q17"/>
    <mergeCell ref="C18:H18"/>
    <mergeCell ref="P18:Q18"/>
    <mergeCell ref="P11:Q11"/>
    <mergeCell ref="P12:Q12"/>
    <mergeCell ref="P13:Q13"/>
    <mergeCell ref="C8:H8"/>
    <mergeCell ref="P8:Q8"/>
    <mergeCell ref="P9:Q9"/>
    <mergeCell ref="P10:Q10"/>
    <mergeCell ref="B1:K1"/>
    <mergeCell ref="B3:K3"/>
    <mergeCell ref="P5:Q5"/>
    <mergeCell ref="B6:H6"/>
    <mergeCell ref="L7:M7"/>
    <mergeCell ref="N7:O7"/>
    <mergeCell ref="P7:Q7"/>
  </mergeCells>
  <printOptions/>
  <pageMargins left="0.7" right="0.7" top="0.787401575" bottom="0.787401575" header="0.3" footer="0.3"/>
  <pageSetup horizontalDpi="600" verticalDpi="600" orientation="landscape" paperSize="9" scale="85" r:id="rId1"/>
  <ignoredErrors>
    <ignoredError sqref="B37 B43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1:Q244"/>
  <sheetViews>
    <sheetView tabSelected="1" workbookViewId="0" topLeftCell="A1">
      <selection activeCell="J5" sqref="J5"/>
    </sheetView>
  </sheetViews>
  <sheetFormatPr defaultColWidth="9.140625" defaultRowHeight="15"/>
  <cols>
    <col min="2" max="2" width="7.00390625" style="0" customWidth="1"/>
    <col min="9" max="9" width="16.8515625" style="0" customWidth="1"/>
    <col min="12" max="12" width="11.421875" style="0" bestFit="1" customWidth="1"/>
    <col min="13" max="13" width="9.28125" style="0" bestFit="1" customWidth="1"/>
    <col min="14" max="14" width="11.421875" style="0" bestFit="1" customWidth="1"/>
    <col min="15" max="15" width="9.28125" style="0" bestFit="1" customWidth="1"/>
  </cols>
  <sheetData>
    <row r="1" spans="2:13" ht="15.75">
      <c r="B1" s="157" t="s">
        <v>269</v>
      </c>
      <c r="C1" s="157"/>
      <c r="D1" s="157"/>
      <c r="E1" s="157"/>
      <c r="F1" s="157"/>
      <c r="G1" s="157"/>
      <c r="H1" s="157"/>
      <c r="I1" s="157"/>
      <c r="J1" s="157"/>
      <c r="K1" s="157"/>
      <c r="L1" s="109"/>
      <c r="M1" s="109"/>
    </row>
    <row r="2" spans="5:13" ht="15">
      <c r="E2" s="8"/>
      <c r="L2" s="109"/>
      <c r="M2" s="109"/>
    </row>
    <row r="3" spans="2:13" ht="15">
      <c r="B3" s="195" t="s">
        <v>49</v>
      </c>
      <c r="C3" s="195"/>
      <c r="D3" s="195"/>
      <c r="E3" s="195"/>
      <c r="F3" s="195"/>
      <c r="G3" s="195"/>
      <c r="H3" s="195"/>
      <c r="I3" s="195"/>
      <c r="J3" s="195"/>
      <c r="K3" s="195"/>
      <c r="L3" s="127"/>
      <c r="M3" s="109"/>
    </row>
    <row r="4" spans="12:13" ht="15">
      <c r="L4" s="109"/>
      <c r="M4" s="109"/>
    </row>
    <row r="5" spans="12:17" ht="15.75">
      <c r="L5" s="109"/>
      <c r="M5" s="109"/>
      <c r="P5" s="196">
        <f>P9+P42+P187+P201+P218</f>
        <v>0</v>
      </c>
      <c r="Q5" s="196"/>
    </row>
    <row r="6" spans="12:13" ht="15">
      <c r="L6" s="109"/>
      <c r="M6" s="109"/>
    </row>
    <row r="7" spans="12:13" ht="15">
      <c r="L7" s="109"/>
      <c r="M7" s="109"/>
    </row>
    <row r="8" spans="2:13" ht="15.75">
      <c r="B8" s="197" t="s">
        <v>58</v>
      </c>
      <c r="C8" s="197"/>
      <c r="D8" s="197"/>
      <c r="E8" s="197"/>
      <c r="F8" s="197"/>
      <c r="G8" s="197"/>
      <c r="H8" s="197"/>
      <c r="L8" s="109"/>
      <c r="M8" s="109"/>
    </row>
    <row r="9" spans="2:17" ht="15.75">
      <c r="B9" s="19"/>
      <c r="C9" s="19"/>
      <c r="D9" s="19"/>
      <c r="E9" s="19"/>
      <c r="F9" s="19"/>
      <c r="G9" s="19"/>
      <c r="H9" s="19"/>
      <c r="J9" s="9"/>
      <c r="K9" s="9"/>
      <c r="L9" s="204"/>
      <c r="M9" s="204"/>
      <c r="N9" s="198" t="s">
        <v>264</v>
      </c>
      <c r="O9" s="198"/>
      <c r="P9" s="210">
        <f>SUM(P11:Q37)</f>
        <v>0</v>
      </c>
      <c r="Q9" s="211"/>
    </row>
    <row r="10" spans="2:17" ht="15">
      <c r="B10" s="25" t="s">
        <v>260</v>
      </c>
      <c r="C10" s="202" t="s">
        <v>261</v>
      </c>
      <c r="D10" s="202"/>
      <c r="E10" s="202"/>
      <c r="F10" s="202"/>
      <c r="G10" s="202"/>
      <c r="H10" s="202"/>
      <c r="I10" s="34"/>
      <c r="J10" s="21" t="s">
        <v>262</v>
      </c>
      <c r="K10" s="21" t="s">
        <v>57</v>
      </c>
      <c r="L10" s="121"/>
      <c r="M10" s="121"/>
      <c r="N10" s="22" t="s">
        <v>265</v>
      </c>
      <c r="O10" s="22" t="s">
        <v>267</v>
      </c>
      <c r="P10" s="203" t="s">
        <v>268</v>
      </c>
      <c r="Q10" s="203"/>
    </row>
    <row r="11" spans="2:17" ht="15">
      <c r="B11" s="32" t="s">
        <v>59</v>
      </c>
      <c r="C11" s="26" t="s">
        <v>60</v>
      </c>
      <c r="D11" s="26"/>
      <c r="E11" s="26"/>
      <c r="F11" s="26"/>
      <c r="G11" s="17"/>
      <c r="H11" s="17"/>
      <c r="I11" s="27"/>
      <c r="J11" s="23" t="s">
        <v>61</v>
      </c>
      <c r="K11" s="38">
        <v>2</v>
      </c>
      <c r="L11" s="126"/>
      <c r="M11" s="118"/>
      <c r="N11" s="63">
        <f>K11*L11</f>
        <v>0</v>
      </c>
      <c r="O11" s="63">
        <f>M11*K11</f>
        <v>0</v>
      </c>
      <c r="P11" s="205">
        <f>N11+O11</f>
        <v>0</v>
      </c>
      <c r="Q11" s="205"/>
    </row>
    <row r="12" spans="2:17" ht="15">
      <c r="B12" s="33"/>
      <c r="C12" s="28" t="s">
        <v>62</v>
      </c>
      <c r="D12" s="28"/>
      <c r="E12" s="28"/>
      <c r="F12" s="28"/>
      <c r="G12" s="16"/>
      <c r="H12" s="16"/>
      <c r="I12" s="29"/>
      <c r="J12" s="23"/>
      <c r="K12" s="38"/>
      <c r="L12" s="126"/>
      <c r="M12" s="125"/>
      <c r="N12" s="63"/>
      <c r="O12" s="63"/>
      <c r="P12" s="205"/>
      <c r="Q12" s="205"/>
    </row>
    <row r="13" spans="2:17" ht="15">
      <c r="B13" s="33" t="s">
        <v>63</v>
      </c>
      <c r="C13" s="28" t="s">
        <v>64</v>
      </c>
      <c r="D13" s="28"/>
      <c r="E13" s="28"/>
      <c r="F13" s="28"/>
      <c r="G13" s="16"/>
      <c r="H13" s="16"/>
      <c r="I13" s="29"/>
      <c r="J13" s="23" t="s">
        <v>61</v>
      </c>
      <c r="K13" s="38">
        <v>2</v>
      </c>
      <c r="L13" s="126"/>
      <c r="M13" s="118"/>
      <c r="N13" s="63">
        <f>K13*L13</f>
        <v>0</v>
      </c>
      <c r="O13" s="63">
        <f>M13*K13</f>
        <v>0</v>
      </c>
      <c r="P13" s="205">
        <f>N13+O13</f>
        <v>0</v>
      </c>
      <c r="Q13" s="205"/>
    </row>
    <row r="14" spans="2:17" ht="15">
      <c r="B14" s="33"/>
      <c r="C14" s="28" t="s">
        <v>65</v>
      </c>
      <c r="D14" s="28"/>
      <c r="E14" s="28"/>
      <c r="F14" s="28"/>
      <c r="G14" s="16"/>
      <c r="H14" s="16"/>
      <c r="I14" s="29"/>
      <c r="J14" s="23"/>
      <c r="K14" s="38"/>
      <c r="L14" s="126"/>
      <c r="M14" s="125"/>
      <c r="N14" s="63"/>
      <c r="O14" s="63"/>
      <c r="P14" s="205"/>
      <c r="Q14" s="205"/>
    </row>
    <row r="15" spans="2:17" ht="15">
      <c r="B15" s="33" t="s">
        <v>66</v>
      </c>
      <c r="C15" s="28" t="s">
        <v>67</v>
      </c>
      <c r="D15" s="28"/>
      <c r="E15" s="28"/>
      <c r="F15" s="28"/>
      <c r="G15" s="16"/>
      <c r="H15" s="16"/>
      <c r="I15" s="29"/>
      <c r="J15" s="23" t="s">
        <v>61</v>
      </c>
      <c r="K15" s="38">
        <v>3</v>
      </c>
      <c r="L15" s="126"/>
      <c r="M15" s="118"/>
      <c r="N15" s="63">
        <f>K15*L15</f>
        <v>0</v>
      </c>
      <c r="O15" s="63">
        <f>M15*K15</f>
        <v>0</v>
      </c>
      <c r="P15" s="205">
        <f>N15+O15</f>
        <v>0</v>
      </c>
      <c r="Q15" s="205"/>
    </row>
    <row r="16" spans="2:17" ht="15">
      <c r="B16" s="33"/>
      <c r="C16" s="28" t="s">
        <v>68</v>
      </c>
      <c r="D16" s="28"/>
      <c r="E16" s="28"/>
      <c r="F16" s="28"/>
      <c r="G16" s="16"/>
      <c r="H16" s="16"/>
      <c r="I16" s="29"/>
      <c r="J16" s="23"/>
      <c r="K16" s="38"/>
      <c r="L16" s="126"/>
      <c r="M16" s="125"/>
      <c r="N16" s="63"/>
      <c r="O16" s="63"/>
      <c r="P16" s="205"/>
      <c r="Q16" s="205"/>
    </row>
    <row r="17" spans="2:17" ht="15">
      <c r="B17" s="33" t="s">
        <v>69</v>
      </c>
      <c r="C17" s="28" t="s">
        <v>70</v>
      </c>
      <c r="D17" s="28"/>
      <c r="E17" s="28"/>
      <c r="F17" s="28"/>
      <c r="G17" s="16"/>
      <c r="H17" s="16"/>
      <c r="I17" s="29"/>
      <c r="J17" s="23" t="s">
        <v>61</v>
      </c>
      <c r="K17" s="38">
        <v>1</v>
      </c>
      <c r="L17" s="126"/>
      <c r="M17" s="118"/>
      <c r="N17" s="63">
        <f>K17*L17</f>
        <v>0</v>
      </c>
      <c r="O17" s="63">
        <f>M17*K17</f>
        <v>0</v>
      </c>
      <c r="P17" s="205">
        <f>N17+O17</f>
        <v>0</v>
      </c>
      <c r="Q17" s="205"/>
    </row>
    <row r="18" spans="2:17" ht="15">
      <c r="B18" s="33"/>
      <c r="C18" s="28" t="s">
        <v>71</v>
      </c>
      <c r="D18" s="28"/>
      <c r="E18" s="28"/>
      <c r="F18" s="28"/>
      <c r="G18" s="16"/>
      <c r="H18" s="16"/>
      <c r="I18" s="29"/>
      <c r="J18" s="23"/>
      <c r="K18" s="38"/>
      <c r="L18" s="126"/>
      <c r="M18" s="125"/>
      <c r="N18" s="63"/>
      <c r="O18" s="63"/>
      <c r="P18" s="205"/>
      <c r="Q18" s="205"/>
    </row>
    <row r="19" spans="2:17" ht="15">
      <c r="B19" s="33" t="s">
        <v>72</v>
      </c>
      <c r="C19" s="28" t="s">
        <v>73</v>
      </c>
      <c r="D19" s="28"/>
      <c r="E19" s="28"/>
      <c r="F19" s="28"/>
      <c r="G19" s="16"/>
      <c r="H19" s="16"/>
      <c r="I19" s="29"/>
      <c r="J19" s="23" t="s">
        <v>61</v>
      </c>
      <c r="K19" s="38">
        <v>3</v>
      </c>
      <c r="L19" s="126"/>
      <c r="M19" s="118"/>
      <c r="N19" s="63">
        <f>K19*L19</f>
        <v>0</v>
      </c>
      <c r="O19" s="63">
        <f>M19*K19</f>
        <v>0</v>
      </c>
      <c r="P19" s="205">
        <f>N19+O19</f>
        <v>0</v>
      </c>
      <c r="Q19" s="205"/>
    </row>
    <row r="20" spans="2:17" ht="15">
      <c r="B20" s="33"/>
      <c r="C20" s="28" t="s">
        <v>74</v>
      </c>
      <c r="D20" s="28"/>
      <c r="E20" s="28"/>
      <c r="F20" s="28"/>
      <c r="G20" s="16"/>
      <c r="H20" s="16"/>
      <c r="I20" s="29"/>
      <c r="J20" s="23"/>
      <c r="K20" s="38"/>
      <c r="L20" s="126"/>
      <c r="M20" s="125"/>
      <c r="N20" s="63"/>
      <c r="O20" s="63"/>
      <c r="P20" s="205"/>
      <c r="Q20" s="205"/>
    </row>
    <row r="21" spans="2:17" ht="15">
      <c r="B21" s="33" t="s">
        <v>75</v>
      </c>
      <c r="C21" s="28" t="s">
        <v>76</v>
      </c>
      <c r="D21" s="28"/>
      <c r="E21" s="28"/>
      <c r="F21" s="28"/>
      <c r="G21" s="16"/>
      <c r="H21" s="16"/>
      <c r="I21" s="29"/>
      <c r="J21" s="23" t="s">
        <v>61</v>
      </c>
      <c r="K21" s="38">
        <v>16</v>
      </c>
      <c r="L21" s="126"/>
      <c r="M21" s="118"/>
      <c r="N21" s="63">
        <f>K21*L21</f>
        <v>0</v>
      </c>
      <c r="O21" s="63">
        <f>M21*K21</f>
        <v>0</v>
      </c>
      <c r="P21" s="205">
        <f>N21+O21</f>
        <v>0</v>
      </c>
      <c r="Q21" s="205"/>
    </row>
    <row r="22" spans="2:17" ht="15">
      <c r="B22" s="33"/>
      <c r="C22" s="28"/>
      <c r="D22" s="28"/>
      <c r="E22" s="28"/>
      <c r="F22" s="28"/>
      <c r="G22" s="16"/>
      <c r="H22" s="16"/>
      <c r="I22" s="29"/>
      <c r="J22" s="23"/>
      <c r="K22" s="38"/>
      <c r="L22" s="126"/>
      <c r="M22" s="125"/>
      <c r="N22" s="63"/>
      <c r="O22" s="63"/>
      <c r="P22" s="205"/>
      <c r="Q22" s="205"/>
    </row>
    <row r="23" spans="2:17" ht="15">
      <c r="B23" s="33" t="s">
        <v>77</v>
      </c>
      <c r="C23" s="28" t="s">
        <v>78</v>
      </c>
      <c r="D23" s="28"/>
      <c r="E23" s="28"/>
      <c r="F23" s="28"/>
      <c r="G23" s="16"/>
      <c r="H23" s="16"/>
      <c r="I23" s="29"/>
      <c r="J23" s="23" t="s">
        <v>61</v>
      </c>
      <c r="K23" s="38">
        <v>3</v>
      </c>
      <c r="L23" s="126"/>
      <c r="M23" s="118"/>
      <c r="N23" s="63">
        <f>K23*L23</f>
        <v>0</v>
      </c>
      <c r="O23" s="63">
        <f>M23*K23</f>
        <v>0</v>
      </c>
      <c r="P23" s="205">
        <f>N23+O23</f>
        <v>0</v>
      </c>
      <c r="Q23" s="205"/>
    </row>
    <row r="24" spans="2:17" ht="15">
      <c r="B24" s="33"/>
      <c r="C24" s="28" t="s">
        <v>79</v>
      </c>
      <c r="D24" s="28"/>
      <c r="E24" s="28"/>
      <c r="F24" s="28"/>
      <c r="G24" s="16"/>
      <c r="H24" s="16"/>
      <c r="I24" s="29"/>
      <c r="J24" s="23"/>
      <c r="K24" s="38"/>
      <c r="L24" s="126"/>
      <c r="M24" s="125"/>
      <c r="N24" s="63"/>
      <c r="O24" s="63"/>
      <c r="P24" s="205"/>
      <c r="Q24" s="205"/>
    </row>
    <row r="25" spans="2:17" ht="15">
      <c r="B25" s="33" t="s">
        <v>80</v>
      </c>
      <c r="C25" s="28" t="s">
        <v>81</v>
      </c>
      <c r="D25" s="28"/>
      <c r="E25" s="28"/>
      <c r="F25" s="28"/>
      <c r="G25" s="16"/>
      <c r="H25" s="16"/>
      <c r="I25" s="29"/>
      <c r="J25" s="23" t="s">
        <v>61</v>
      </c>
      <c r="K25" s="38">
        <v>1.5</v>
      </c>
      <c r="L25" s="126"/>
      <c r="M25" s="118"/>
      <c r="N25" s="63">
        <f>K25*L25</f>
        <v>0</v>
      </c>
      <c r="O25" s="63">
        <f>M25*K25</f>
        <v>0</v>
      </c>
      <c r="P25" s="205">
        <f>N25+O25</f>
        <v>0</v>
      </c>
      <c r="Q25" s="205"/>
    </row>
    <row r="26" spans="2:17" ht="15">
      <c r="B26" s="33"/>
      <c r="C26" s="28" t="s">
        <v>82</v>
      </c>
      <c r="D26" s="28"/>
      <c r="E26" s="28"/>
      <c r="F26" s="28"/>
      <c r="G26" s="16"/>
      <c r="H26" s="16"/>
      <c r="I26" s="29"/>
      <c r="J26" s="23"/>
      <c r="K26" s="38"/>
      <c r="L26" s="125"/>
      <c r="M26" s="125"/>
      <c r="N26" s="63"/>
      <c r="O26" s="63"/>
      <c r="P26" s="205"/>
      <c r="Q26" s="205"/>
    </row>
    <row r="27" spans="2:17" ht="15">
      <c r="B27" s="33" t="s">
        <v>83</v>
      </c>
      <c r="C27" s="28" t="s">
        <v>84</v>
      </c>
      <c r="D27" s="28"/>
      <c r="E27" s="28"/>
      <c r="F27" s="28"/>
      <c r="G27" s="16"/>
      <c r="H27" s="16"/>
      <c r="I27" s="29"/>
      <c r="J27" s="23" t="s">
        <v>271</v>
      </c>
      <c r="K27" s="38">
        <v>9</v>
      </c>
      <c r="L27" s="118"/>
      <c r="M27" s="118"/>
      <c r="N27" s="63">
        <f>K27*L27</f>
        <v>0</v>
      </c>
      <c r="O27" s="63">
        <f>M27*K27</f>
        <v>0</v>
      </c>
      <c r="P27" s="205">
        <f>N27+O27</f>
        <v>0</v>
      </c>
      <c r="Q27" s="205"/>
    </row>
    <row r="28" spans="2:17" ht="15">
      <c r="B28" s="33"/>
      <c r="C28" s="28" t="s">
        <v>85</v>
      </c>
      <c r="D28" s="28"/>
      <c r="E28" s="28"/>
      <c r="F28" s="28"/>
      <c r="G28" s="16"/>
      <c r="H28" s="16"/>
      <c r="I28" s="29"/>
      <c r="J28" s="23"/>
      <c r="K28" s="38"/>
      <c r="L28" s="125"/>
      <c r="M28" s="125"/>
      <c r="N28" s="63"/>
      <c r="O28" s="63"/>
      <c r="P28" s="205"/>
      <c r="Q28" s="205"/>
    </row>
    <row r="29" spans="2:17" ht="15">
      <c r="B29" s="33" t="s">
        <v>86</v>
      </c>
      <c r="C29" s="28" t="s">
        <v>87</v>
      </c>
      <c r="D29" s="28"/>
      <c r="E29" s="28"/>
      <c r="F29" s="28"/>
      <c r="G29" s="16"/>
      <c r="H29" s="16"/>
      <c r="I29" s="29"/>
      <c r="J29" s="23" t="s">
        <v>271</v>
      </c>
      <c r="K29" s="38">
        <v>19</v>
      </c>
      <c r="L29" s="118"/>
      <c r="M29" s="118"/>
      <c r="N29" s="63">
        <f>K29*L29</f>
        <v>0</v>
      </c>
      <c r="O29" s="63">
        <f>M29*K29</f>
        <v>0</v>
      </c>
      <c r="P29" s="205">
        <f>N29+O29</f>
        <v>0</v>
      </c>
      <c r="Q29" s="205"/>
    </row>
    <row r="30" spans="2:17" ht="15">
      <c r="B30" s="33"/>
      <c r="C30" s="28" t="s">
        <v>85</v>
      </c>
      <c r="D30" s="28"/>
      <c r="E30" s="28"/>
      <c r="F30" s="28"/>
      <c r="G30" s="16"/>
      <c r="H30" s="16"/>
      <c r="I30" s="29"/>
      <c r="J30" s="23"/>
      <c r="K30" s="38"/>
      <c r="L30" s="125"/>
      <c r="M30" s="125"/>
      <c r="N30" s="63"/>
      <c r="O30" s="63"/>
      <c r="P30" s="205"/>
      <c r="Q30" s="205"/>
    </row>
    <row r="31" spans="2:17" ht="15">
      <c r="B31" s="33" t="s">
        <v>88</v>
      </c>
      <c r="C31" s="28" t="s">
        <v>89</v>
      </c>
      <c r="D31" s="28"/>
      <c r="E31" s="28"/>
      <c r="F31" s="28"/>
      <c r="G31" s="16"/>
      <c r="H31" s="16"/>
      <c r="I31" s="29"/>
      <c r="J31" s="23" t="s">
        <v>61</v>
      </c>
      <c r="K31" s="38">
        <v>3</v>
      </c>
      <c r="L31" s="118"/>
      <c r="M31" s="126"/>
      <c r="N31" s="63">
        <f>K31*L31</f>
        <v>0</v>
      </c>
      <c r="O31" s="63">
        <f>M31*K31</f>
        <v>0</v>
      </c>
      <c r="P31" s="205">
        <f>N31+O31</f>
        <v>0</v>
      </c>
      <c r="Q31" s="205"/>
    </row>
    <row r="32" spans="2:17" ht="15">
      <c r="B32" s="33"/>
      <c r="C32" s="28" t="s">
        <v>85</v>
      </c>
      <c r="D32" s="28"/>
      <c r="E32" s="28"/>
      <c r="F32" s="28"/>
      <c r="G32" s="16"/>
      <c r="H32" s="16"/>
      <c r="I32" s="29"/>
      <c r="J32" s="23"/>
      <c r="K32" s="38"/>
      <c r="L32" s="125"/>
      <c r="M32" s="125"/>
      <c r="N32" s="63"/>
      <c r="O32" s="63"/>
      <c r="P32" s="205"/>
      <c r="Q32" s="205"/>
    </row>
    <row r="33" spans="2:17" ht="15">
      <c r="B33" s="33" t="s">
        <v>90</v>
      </c>
      <c r="C33" s="28" t="s">
        <v>91</v>
      </c>
      <c r="D33" s="28"/>
      <c r="E33" s="28"/>
      <c r="F33" s="28"/>
      <c r="G33" s="16"/>
      <c r="H33" s="16"/>
      <c r="I33" s="29"/>
      <c r="J33" s="23" t="s">
        <v>92</v>
      </c>
      <c r="K33" s="38">
        <v>1.5</v>
      </c>
      <c r="L33" s="126"/>
      <c r="M33" s="118"/>
      <c r="N33" s="63">
        <f>K33*L33</f>
        <v>0</v>
      </c>
      <c r="O33" s="63">
        <f>M33*K33</f>
        <v>0</v>
      </c>
      <c r="P33" s="205">
        <f>N33+O33</f>
        <v>0</v>
      </c>
      <c r="Q33" s="205"/>
    </row>
    <row r="34" spans="2:17" ht="15">
      <c r="B34" s="33"/>
      <c r="C34" s="28"/>
      <c r="D34" s="28"/>
      <c r="E34" s="28"/>
      <c r="F34" s="28"/>
      <c r="G34" s="16"/>
      <c r="H34" s="16"/>
      <c r="I34" s="29"/>
      <c r="J34" s="23"/>
      <c r="K34" s="38"/>
      <c r="L34" s="126"/>
      <c r="M34" s="125"/>
      <c r="N34" s="63"/>
      <c r="O34" s="63"/>
      <c r="P34" s="205"/>
      <c r="Q34" s="205"/>
    </row>
    <row r="35" spans="2:17" ht="15">
      <c r="B35" s="33" t="s">
        <v>93</v>
      </c>
      <c r="C35" s="28" t="s">
        <v>94</v>
      </c>
      <c r="D35" s="28"/>
      <c r="E35" s="28"/>
      <c r="F35" s="28"/>
      <c r="G35" s="16"/>
      <c r="H35" s="16"/>
      <c r="I35" s="29"/>
      <c r="J35" s="23" t="s">
        <v>92</v>
      </c>
      <c r="K35" s="38">
        <v>1.5</v>
      </c>
      <c r="L35" s="126"/>
      <c r="M35" s="118"/>
      <c r="N35" s="63">
        <f>K35*L35</f>
        <v>0</v>
      </c>
      <c r="O35" s="63">
        <f>M35*K35</f>
        <v>0</v>
      </c>
      <c r="P35" s="205">
        <f>N35+O35</f>
        <v>0</v>
      </c>
      <c r="Q35" s="205"/>
    </row>
    <row r="36" spans="2:17" ht="15">
      <c r="B36" s="33"/>
      <c r="C36" s="28"/>
      <c r="D36" s="28"/>
      <c r="E36" s="28"/>
      <c r="F36" s="28"/>
      <c r="G36" s="16"/>
      <c r="H36" s="16"/>
      <c r="I36" s="29"/>
      <c r="J36" s="23"/>
      <c r="K36" s="38"/>
      <c r="L36" s="126"/>
      <c r="M36" s="125"/>
      <c r="N36" s="63"/>
      <c r="O36" s="63"/>
      <c r="P36" s="205"/>
      <c r="Q36" s="205"/>
    </row>
    <row r="37" spans="2:17" ht="15">
      <c r="B37" s="33" t="s">
        <v>95</v>
      </c>
      <c r="C37" s="28" t="s">
        <v>96</v>
      </c>
      <c r="D37" s="28"/>
      <c r="E37" s="28"/>
      <c r="F37" s="28"/>
      <c r="G37" s="16"/>
      <c r="H37" s="16"/>
      <c r="I37" s="29"/>
      <c r="J37" s="23" t="s">
        <v>92</v>
      </c>
      <c r="K37" s="38">
        <v>1.5</v>
      </c>
      <c r="L37" s="126"/>
      <c r="M37" s="118"/>
      <c r="N37" s="63">
        <f>K37*L37</f>
        <v>0</v>
      </c>
      <c r="O37" s="63">
        <f>M37*K37</f>
        <v>0</v>
      </c>
      <c r="P37" s="205">
        <f>N37+O37</f>
        <v>0</v>
      </c>
      <c r="Q37" s="205"/>
    </row>
    <row r="38" spans="2:17" ht="15">
      <c r="B38" s="18"/>
      <c r="C38" s="30" t="s">
        <v>97</v>
      </c>
      <c r="D38" s="30"/>
      <c r="E38" s="30"/>
      <c r="F38" s="30"/>
      <c r="G38" s="30"/>
      <c r="H38" s="30"/>
      <c r="I38" s="31"/>
      <c r="J38" s="24"/>
      <c r="K38" s="36"/>
      <c r="L38" s="126"/>
      <c r="M38" s="125"/>
      <c r="N38" s="63"/>
      <c r="O38" s="63"/>
      <c r="P38" s="205"/>
      <c r="Q38" s="205"/>
    </row>
    <row r="39" spans="3:13" ht="15">
      <c r="C39" s="4"/>
      <c r="D39" s="4"/>
      <c r="E39" s="4"/>
      <c r="F39" s="4"/>
      <c r="G39" s="4"/>
      <c r="H39" s="4"/>
      <c r="J39" s="4"/>
      <c r="L39" s="109"/>
      <c r="M39" s="109"/>
    </row>
    <row r="40" spans="12:13" ht="15">
      <c r="L40" s="109"/>
      <c r="M40" s="109"/>
    </row>
    <row r="41" spans="2:13" ht="15.75">
      <c r="B41" s="197" t="s">
        <v>100</v>
      </c>
      <c r="C41" s="197"/>
      <c r="D41" s="197"/>
      <c r="E41" s="197"/>
      <c r="F41" s="197"/>
      <c r="G41" s="197"/>
      <c r="H41" s="197"/>
      <c r="L41" s="109"/>
      <c r="M41" s="109"/>
    </row>
    <row r="42" spans="2:17" ht="15.75">
      <c r="B42" s="19"/>
      <c r="C42" s="19"/>
      <c r="D42" s="19"/>
      <c r="E42" s="19"/>
      <c r="F42" s="19"/>
      <c r="G42" s="19"/>
      <c r="H42" s="19"/>
      <c r="J42" s="9"/>
      <c r="K42" s="9"/>
      <c r="L42" s="204"/>
      <c r="M42" s="204"/>
      <c r="N42" s="198" t="s">
        <v>264</v>
      </c>
      <c r="O42" s="198"/>
      <c r="P42" s="210">
        <f>SUM(P44:Q182)</f>
        <v>0</v>
      </c>
      <c r="Q42" s="211"/>
    </row>
    <row r="43" spans="2:17" ht="15">
      <c r="B43" s="25" t="s">
        <v>260</v>
      </c>
      <c r="C43" s="202" t="s">
        <v>261</v>
      </c>
      <c r="D43" s="202"/>
      <c r="E43" s="202"/>
      <c r="F43" s="202"/>
      <c r="G43" s="202"/>
      <c r="H43" s="202"/>
      <c r="I43" s="34"/>
      <c r="J43" s="21" t="s">
        <v>262</v>
      </c>
      <c r="K43" s="21" t="s">
        <v>57</v>
      </c>
      <c r="L43" s="121"/>
      <c r="M43" s="121"/>
      <c r="N43" s="22" t="s">
        <v>265</v>
      </c>
      <c r="O43" s="22" t="s">
        <v>267</v>
      </c>
      <c r="P43" s="203" t="s">
        <v>268</v>
      </c>
      <c r="Q43" s="203"/>
    </row>
    <row r="44" spans="2:17" ht="15">
      <c r="B44" s="32" t="s">
        <v>101</v>
      </c>
      <c r="C44" s="26" t="s">
        <v>102</v>
      </c>
      <c r="D44" s="26"/>
      <c r="E44" s="26"/>
      <c r="F44" s="26"/>
      <c r="G44" s="17"/>
      <c r="H44" s="17"/>
      <c r="I44" s="27"/>
      <c r="J44" s="23" t="s">
        <v>103</v>
      </c>
      <c r="K44" s="38">
        <v>1</v>
      </c>
      <c r="L44" s="118"/>
      <c r="M44" s="118"/>
      <c r="N44" s="63">
        <f>K44*L44</f>
        <v>0</v>
      </c>
      <c r="O44" s="63">
        <f>M44*K44</f>
        <v>0</v>
      </c>
      <c r="P44" s="205">
        <f>N44+O44</f>
        <v>0</v>
      </c>
      <c r="Q44" s="205"/>
    </row>
    <row r="45" spans="2:17" ht="15">
      <c r="B45" s="33"/>
      <c r="C45" s="28" t="s">
        <v>104</v>
      </c>
      <c r="D45" s="28"/>
      <c r="E45" s="28"/>
      <c r="F45" s="28"/>
      <c r="G45" s="16"/>
      <c r="H45" s="16"/>
      <c r="I45" s="29"/>
      <c r="J45" s="23"/>
      <c r="K45" s="38"/>
      <c r="L45" s="125"/>
      <c r="M45" s="125"/>
      <c r="N45" s="63"/>
      <c r="O45" s="63"/>
      <c r="P45" s="205"/>
      <c r="Q45" s="205"/>
    </row>
    <row r="46" spans="2:17" ht="15">
      <c r="B46" s="33"/>
      <c r="C46" s="28" t="s">
        <v>105</v>
      </c>
      <c r="D46" s="28"/>
      <c r="E46" s="28"/>
      <c r="F46" s="28"/>
      <c r="G46" s="16"/>
      <c r="H46" s="16"/>
      <c r="I46" s="29"/>
      <c r="J46" s="23"/>
      <c r="K46" s="38"/>
      <c r="L46" s="125"/>
      <c r="M46" s="125"/>
      <c r="N46" s="63"/>
      <c r="O46" s="63"/>
      <c r="P46" s="205"/>
      <c r="Q46" s="205"/>
    </row>
    <row r="47" spans="2:17" ht="15">
      <c r="B47" s="33"/>
      <c r="C47" s="28" t="s">
        <v>106</v>
      </c>
      <c r="D47" s="28"/>
      <c r="E47" s="28"/>
      <c r="F47" s="28"/>
      <c r="G47" s="16"/>
      <c r="H47" s="16"/>
      <c r="I47" s="29"/>
      <c r="J47" s="23"/>
      <c r="K47" s="38"/>
      <c r="L47" s="125"/>
      <c r="M47" s="125"/>
      <c r="N47" s="63"/>
      <c r="O47" s="63"/>
      <c r="P47" s="205"/>
      <c r="Q47" s="205"/>
    </row>
    <row r="48" spans="2:17" ht="15">
      <c r="B48" s="33"/>
      <c r="C48" s="28" t="s">
        <v>107</v>
      </c>
      <c r="D48" s="28"/>
      <c r="E48" s="28"/>
      <c r="F48" s="28"/>
      <c r="G48" s="16"/>
      <c r="H48" s="16"/>
      <c r="I48" s="29"/>
      <c r="J48" s="23"/>
      <c r="K48" s="38"/>
      <c r="L48" s="125"/>
      <c r="M48" s="125"/>
      <c r="N48" s="63"/>
      <c r="O48" s="63"/>
      <c r="P48" s="205"/>
      <c r="Q48" s="205"/>
    </row>
    <row r="49" spans="2:17" ht="15">
      <c r="B49" s="33"/>
      <c r="C49" s="28" t="s">
        <v>250</v>
      </c>
      <c r="D49" s="28"/>
      <c r="E49" s="28"/>
      <c r="F49" s="28"/>
      <c r="G49" s="16"/>
      <c r="H49" s="16"/>
      <c r="I49" s="29"/>
      <c r="J49" s="23"/>
      <c r="K49" s="38"/>
      <c r="L49" s="125"/>
      <c r="M49" s="125"/>
      <c r="N49" s="63"/>
      <c r="O49" s="63"/>
      <c r="P49" s="205"/>
      <c r="Q49" s="205"/>
    </row>
    <row r="50" spans="2:17" ht="15">
      <c r="B50" s="33"/>
      <c r="C50" s="28" t="s">
        <v>108</v>
      </c>
      <c r="D50" s="28"/>
      <c r="E50" s="28"/>
      <c r="F50" s="28"/>
      <c r="G50" s="16"/>
      <c r="H50" s="16"/>
      <c r="I50" s="29"/>
      <c r="J50" s="23"/>
      <c r="K50" s="38"/>
      <c r="L50" s="125"/>
      <c r="M50" s="125"/>
      <c r="N50" s="63"/>
      <c r="O50" s="63"/>
      <c r="P50" s="205"/>
      <c r="Q50" s="205"/>
    </row>
    <row r="51" spans="2:17" ht="15">
      <c r="B51" s="33"/>
      <c r="C51" s="28" t="s">
        <v>109</v>
      </c>
      <c r="D51" s="28"/>
      <c r="E51" s="28"/>
      <c r="F51" s="28"/>
      <c r="G51" s="16"/>
      <c r="H51" s="16"/>
      <c r="I51" s="29"/>
      <c r="J51" s="23"/>
      <c r="K51" s="38"/>
      <c r="L51" s="125"/>
      <c r="M51" s="125"/>
      <c r="N51" s="63"/>
      <c r="O51" s="63"/>
      <c r="P51" s="205"/>
      <c r="Q51" s="205"/>
    </row>
    <row r="52" spans="2:17" ht="15">
      <c r="B52" s="33"/>
      <c r="C52" s="28" t="s">
        <v>110</v>
      </c>
      <c r="D52" s="28"/>
      <c r="E52" s="28"/>
      <c r="F52" s="28"/>
      <c r="G52" s="16"/>
      <c r="H52" s="16"/>
      <c r="I52" s="29"/>
      <c r="J52" s="23"/>
      <c r="K52" s="38"/>
      <c r="L52" s="125"/>
      <c r="M52" s="125"/>
      <c r="N52" s="63"/>
      <c r="O52" s="63"/>
      <c r="P52" s="205"/>
      <c r="Q52" s="205"/>
    </row>
    <row r="53" spans="2:17" ht="15">
      <c r="B53" s="33"/>
      <c r="C53" s="28" t="s">
        <v>111</v>
      </c>
      <c r="D53" s="28"/>
      <c r="E53" s="28"/>
      <c r="F53" s="28"/>
      <c r="G53" s="16"/>
      <c r="H53" s="16"/>
      <c r="I53" s="29"/>
      <c r="J53" s="23"/>
      <c r="K53" s="38"/>
      <c r="L53" s="125"/>
      <c r="M53" s="125"/>
      <c r="N53" s="63"/>
      <c r="O53" s="63"/>
      <c r="P53" s="205"/>
      <c r="Q53" s="205"/>
    </row>
    <row r="54" spans="2:17" ht="15">
      <c r="B54" s="33"/>
      <c r="C54" s="28" t="s">
        <v>112</v>
      </c>
      <c r="D54" s="28"/>
      <c r="E54" s="28"/>
      <c r="F54" s="28"/>
      <c r="G54" s="16"/>
      <c r="H54" s="16"/>
      <c r="I54" s="29"/>
      <c r="J54" s="23"/>
      <c r="K54" s="38"/>
      <c r="L54" s="125"/>
      <c r="M54" s="125"/>
      <c r="N54" s="63"/>
      <c r="O54" s="63"/>
      <c r="P54" s="205"/>
      <c r="Q54" s="205"/>
    </row>
    <row r="55" spans="2:17" ht="15">
      <c r="B55" s="33"/>
      <c r="C55" s="28" t="s">
        <v>113</v>
      </c>
      <c r="D55" s="28"/>
      <c r="E55" s="28"/>
      <c r="F55" s="28"/>
      <c r="G55" s="16"/>
      <c r="H55" s="16"/>
      <c r="I55" s="29"/>
      <c r="J55" s="23"/>
      <c r="K55" s="38"/>
      <c r="L55" s="125"/>
      <c r="M55" s="125"/>
      <c r="N55" s="63"/>
      <c r="O55" s="63"/>
      <c r="P55" s="205"/>
      <c r="Q55" s="205"/>
    </row>
    <row r="56" spans="2:17" ht="15">
      <c r="B56" s="33"/>
      <c r="C56" s="28" t="s">
        <v>114</v>
      </c>
      <c r="D56" s="28"/>
      <c r="E56" s="28"/>
      <c r="F56" s="28"/>
      <c r="G56" s="16"/>
      <c r="H56" s="16"/>
      <c r="I56" s="29"/>
      <c r="J56" s="23"/>
      <c r="K56" s="38"/>
      <c r="L56" s="125"/>
      <c r="M56" s="125"/>
      <c r="N56" s="63"/>
      <c r="O56" s="63"/>
      <c r="P56" s="205"/>
      <c r="Q56" s="205"/>
    </row>
    <row r="57" spans="2:17" ht="15">
      <c r="B57" s="33"/>
      <c r="C57" s="28" t="s">
        <v>251</v>
      </c>
      <c r="D57" s="28"/>
      <c r="E57" s="28"/>
      <c r="F57" s="28"/>
      <c r="G57" s="16"/>
      <c r="H57" s="16"/>
      <c r="I57" s="29"/>
      <c r="J57" s="23"/>
      <c r="K57" s="38"/>
      <c r="L57" s="125"/>
      <c r="M57" s="125"/>
      <c r="N57" s="63"/>
      <c r="O57" s="63"/>
      <c r="P57" s="205"/>
      <c r="Q57" s="205"/>
    </row>
    <row r="58" spans="2:17" ht="15">
      <c r="B58" s="33"/>
      <c r="C58" s="28" t="s">
        <v>115</v>
      </c>
      <c r="D58" s="28"/>
      <c r="E58" s="28"/>
      <c r="F58" s="28"/>
      <c r="G58" s="16"/>
      <c r="H58" s="16"/>
      <c r="I58" s="29"/>
      <c r="J58" s="23"/>
      <c r="K58" s="38"/>
      <c r="L58" s="125"/>
      <c r="M58" s="125"/>
      <c r="N58" s="63"/>
      <c r="O58" s="63"/>
      <c r="P58" s="205"/>
      <c r="Q58" s="205"/>
    </row>
    <row r="59" spans="2:17" ht="15">
      <c r="B59" s="33"/>
      <c r="C59" s="28" t="s">
        <v>109</v>
      </c>
      <c r="D59" s="28"/>
      <c r="E59" s="28"/>
      <c r="F59" s="28"/>
      <c r="G59" s="16"/>
      <c r="H59" s="16"/>
      <c r="I59" s="29"/>
      <c r="J59" s="23"/>
      <c r="K59" s="38"/>
      <c r="L59" s="125"/>
      <c r="M59" s="125"/>
      <c r="N59" s="63"/>
      <c r="O59" s="63"/>
      <c r="P59" s="205"/>
      <c r="Q59" s="205"/>
    </row>
    <row r="60" spans="2:17" ht="15">
      <c r="B60" s="33"/>
      <c r="C60" s="28" t="s">
        <v>116</v>
      </c>
      <c r="D60" s="28"/>
      <c r="E60" s="28"/>
      <c r="F60" s="28"/>
      <c r="G60" s="16"/>
      <c r="H60" s="16"/>
      <c r="I60" s="29"/>
      <c r="J60" s="23"/>
      <c r="K60" s="38"/>
      <c r="L60" s="125"/>
      <c r="M60" s="125"/>
      <c r="N60" s="63"/>
      <c r="O60" s="63"/>
      <c r="P60" s="205"/>
      <c r="Q60" s="205"/>
    </row>
    <row r="61" spans="2:17" ht="15">
      <c r="B61" s="33"/>
      <c r="C61" s="28" t="s">
        <v>111</v>
      </c>
      <c r="D61" s="28"/>
      <c r="E61" s="28"/>
      <c r="F61" s="28"/>
      <c r="G61" s="16"/>
      <c r="H61" s="16"/>
      <c r="I61" s="29"/>
      <c r="J61" s="23"/>
      <c r="K61" s="38"/>
      <c r="L61" s="125"/>
      <c r="M61" s="125"/>
      <c r="N61" s="63"/>
      <c r="O61" s="63"/>
      <c r="P61" s="205"/>
      <c r="Q61" s="205"/>
    </row>
    <row r="62" spans="2:17" ht="15">
      <c r="B62" s="33"/>
      <c r="C62" s="28" t="s">
        <v>117</v>
      </c>
      <c r="D62" s="28"/>
      <c r="E62" s="28"/>
      <c r="F62" s="28"/>
      <c r="G62" s="16"/>
      <c r="H62" s="16"/>
      <c r="I62" s="29"/>
      <c r="J62" s="23"/>
      <c r="K62" s="38"/>
      <c r="L62" s="125"/>
      <c r="M62" s="125"/>
      <c r="N62" s="63"/>
      <c r="O62" s="63"/>
      <c r="P62" s="205"/>
      <c r="Q62" s="205"/>
    </row>
    <row r="63" spans="2:17" ht="15">
      <c r="B63" s="33"/>
      <c r="C63" s="28" t="s">
        <v>118</v>
      </c>
      <c r="D63" s="28"/>
      <c r="E63" s="28"/>
      <c r="F63" s="28"/>
      <c r="G63" s="16"/>
      <c r="H63" s="16"/>
      <c r="I63" s="29"/>
      <c r="J63" s="23"/>
      <c r="K63" s="38"/>
      <c r="L63" s="125"/>
      <c r="M63" s="125"/>
      <c r="N63" s="63"/>
      <c r="O63" s="63"/>
      <c r="P63" s="205"/>
      <c r="Q63" s="205"/>
    </row>
    <row r="64" spans="2:17" ht="15">
      <c r="B64" s="33"/>
      <c r="C64" s="28" t="s">
        <v>119</v>
      </c>
      <c r="D64" s="28"/>
      <c r="E64" s="28"/>
      <c r="F64" s="28"/>
      <c r="G64" s="16"/>
      <c r="H64" s="16"/>
      <c r="I64" s="29"/>
      <c r="J64" s="23"/>
      <c r="K64" s="38"/>
      <c r="L64" s="125"/>
      <c r="M64" s="125"/>
      <c r="N64" s="63"/>
      <c r="O64" s="63"/>
      <c r="P64" s="205"/>
      <c r="Q64" s="205"/>
    </row>
    <row r="65" spans="2:17" ht="15">
      <c r="B65" s="33"/>
      <c r="C65" s="28" t="s">
        <v>120</v>
      </c>
      <c r="D65" s="28"/>
      <c r="E65" s="28"/>
      <c r="F65" s="28"/>
      <c r="G65" s="16"/>
      <c r="H65" s="16"/>
      <c r="I65" s="29"/>
      <c r="J65" s="23"/>
      <c r="K65" s="38"/>
      <c r="L65" s="125"/>
      <c r="M65" s="125"/>
      <c r="N65" s="63"/>
      <c r="O65" s="63"/>
      <c r="P65" s="205"/>
      <c r="Q65" s="205"/>
    </row>
    <row r="66" spans="2:17" ht="15">
      <c r="B66" s="33" t="s">
        <v>121</v>
      </c>
      <c r="C66" s="28" t="s">
        <v>122</v>
      </c>
      <c r="D66" s="28"/>
      <c r="E66" s="28"/>
      <c r="F66" s="28"/>
      <c r="G66" s="16"/>
      <c r="H66" s="16"/>
      <c r="I66" s="29"/>
      <c r="J66" s="23" t="s">
        <v>123</v>
      </c>
      <c r="K66" s="38">
        <v>36</v>
      </c>
      <c r="L66" s="118"/>
      <c r="M66" s="118"/>
      <c r="N66" s="63">
        <f>K66*L66</f>
        <v>0</v>
      </c>
      <c r="O66" s="63">
        <f>M66*K66</f>
        <v>0</v>
      </c>
      <c r="P66" s="205">
        <f>N66+O66</f>
        <v>0</v>
      </c>
      <c r="Q66" s="205"/>
    </row>
    <row r="67" spans="2:17" ht="15">
      <c r="B67" s="33"/>
      <c r="C67" s="28" t="s">
        <v>124</v>
      </c>
      <c r="D67" s="28"/>
      <c r="E67" s="28"/>
      <c r="F67" s="28"/>
      <c r="G67" s="16"/>
      <c r="H67" s="16"/>
      <c r="I67" s="29"/>
      <c r="J67" s="23"/>
      <c r="K67" s="38"/>
      <c r="L67" s="125"/>
      <c r="M67" s="125"/>
      <c r="N67" s="63"/>
      <c r="O67" s="63"/>
      <c r="P67" s="205"/>
      <c r="Q67" s="205"/>
    </row>
    <row r="68" spans="2:17" ht="15">
      <c r="B68" s="33" t="s">
        <v>125</v>
      </c>
      <c r="C68" s="28" t="s">
        <v>126</v>
      </c>
      <c r="D68" s="28"/>
      <c r="E68" s="28"/>
      <c r="F68" s="28"/>
      <c r="G68" s="16"/>
      <c r="H68" s="16"/>
      <c r="I68" s="29"/>
      <c r="J68" s="23" t="s">
        <v>123</v>
      </c>
      <c r="K68" s="38">
        <v>36</v>
      </c>
      <c r="L68" s="118"/>
      <c r="M68" s="118"/>
      <c r="N68" s="63">
        <f>K68*L68</f>
        <v>0</v>
      </c>
      <c r="O68" s="63">
        <f>M68*K68</f>
        <v>0</v>
      </c>
      <c r="P68" s="205">
        <f>N68+O68</f>
        <v>0</v>
      </c>
      <c r="Q68" s="205"/>
    </row>
    <row r="69" spans="2:17" ht="15">
      <c r="B69" s="33"/>
      <c r="C69" s="28"/>
      <c r="D69" s="28"/>
      <c r="E69" s="28"/>
      <c r="F69" s="28"/>
      <c r="G69" s="16"/>
      <c r="H69" s="16"/>
      <c r="I69" s="29"/>
      <c r="J69" s="23"/>
      <c r="K69" s="38"/>
      <c r="L69" s="125"/>
      <c r="M69" s="125"/>
      <c r="N69" s="63"/>
      <c r="O69" s="63"/>
      <c r="P69" s="205"/>
      <c r="Q69" s="205"/>
    </row>
    <row r="70" spans="2:17" ht="15">
      <c r="B70" s="33" t="s">
        <v>127</v>
      </c>
      <c r="C70" s="28" t="s">
        <v>790</v>
      </c>
      <c r="D70" s="28"/>
      <c r="E70" s="28"/>
      <c r="F70" s="28"/>
      <c r="G70" s="16"/>
      <c r="H70" s="16"/>
      <c r="I70" s="29"/>
      <c r="J70" s="23" t="s">
        <v>61</v>
      </c>
      <c r="K70" s="38">
        <v>16</v>
      </c>
      <c r="L70" s="126"/>
      <c r="M70" s="118"/>
      <c r="N70" s="63">
        <f>K70*L70</f>
        <v>0</v>
      </c>
      <c r="O70" s="63">
        <f>M70*K70</f>
        <v>0</v>
      </c>
      <c r="P70" s="205">
        <f>N70+O70</f>
        <v>0</v>
      </c>
      <c r="Q70" s="205"/>
    </row>
    <row r="71" spans="2:17" ht="15">
      <c r="B71" s="33"/>
      <c r="C71" s="28"/>
      <c r="D71" s="28"/>
      <c r="E71" s="28"/>
      <c r="F71" s="28"/>
      <c r="G71" s="28"/>
      <c r="H71" s="28"/>
      <c r="I71" s="29"/>
      <c r="J71" s="24"/>
      <c r="K71" s="36"/>
      <c r="L71" s="125"/>
      <c r="M71" s="125"/>
      <c r="N71" s="63"/>
      <c r="O71" s="63"/>
      <c r="P71" s="205"/>
      <c r="Q71" s="205"/>
    </row>
    <row r="72" spans="2:17" ht="15">
      <c r="B72" s="33" t="s">
        <v>128</v>
      </c>
      <c r="C72" s="28" t="s">
        <v>129</v>
      </c>
      <c r="D72" s="28"/>
      <c r="E72" s="28"/>
      <c r="F72" s="28"/>
      <c r="G72" s="16"/>
      <c r="H72" s="16"/>
      <c r="I72" s="29"/>
      <c r="J72" s="23" t="s">
        <v>103</v>
      </c>
      <c r="K72" s="38">
        <v>4</v>
      </c>
      <c r="L72" s="118"/>
      <c r="M72" s="118"/>
      <c r="N72" s="63">
        <f>K72*L72</f>
        <v>0</v>
      </c>
      <c r="O72" s="63">
        <f>M72*K72</f>
        <v>0</v>
      </c>
      <c r="P72" s="205">
        <f>N72+O72</f>
        <v>0</v>
      </c>
      <c r="Q72" s="205"/>
    </row>
    <row r="73" spans="2:17" ht="15">
      <c r="B73" s="33"/>
      <c r="C73" s="28" t="s">
        <v>130</v>
      </c>
      <c r="D73" s="28"/>
      <c r="E73" s="28"/>
      <c r="F73" s="28"/>
      <c r="G73" s="16"/>
      <c r="H73" s="16"/>
      <c r="I73" s="29"/>
      <c r="J73" s="23"/>
      <c r="K73" s="38"/>
      <c r="L73" s="125"/>
      <c r="M73" s="125"/>
      <c r="N73" s="63"/>
      <c r="O73" s="63"/>
      <c r="P73" s="205"/>
      <c r="Q73" s="205"/>
    </row>
    <row r="74" spans="2:17" ht="15">
      <c r="B74" s="33"/>
      <c r="C74" s="28" t="s">
        <v>131</v>
      </c>
      <c r="D74" s="28"/>
      <c r="E74" s="28"/>
      <c r="F74" s="28"/>
      <c r="G74" s="16"/>
      <c r="H74" s="16"/>
      <c r="I74" s="29"/>
      <c r="J74" s="23"/>
      <c r="K74" s="38"/>
      <c r="L74" s="125"/>
      <c r="M74" s="125"/>
      <c r="N74" s="63"/>
      <c r="O74" s="63"/>
      <c r="P74" s="205"/>
      <c r="Q74" s="205"/>
    </row>
    <row r="75" spans="2:17" ht="15">
      <c r="B75" s="33"/>
      <c r="C75" s="28" t="s">
        <v>132</v>
      </c>
      <c r="D75" s="28"/>
      <c r="E75" s="28"/>
      <c r="F75" s="28"/>
      <c r="G75" s="16"/>
      <c r="H75" s="16"/>
      <c r="I75" s="29"/>
      <c r="J75" s="23"/>
      <c r="K75" s="38"/>
      <c r="L75" s="125"/>
      <c r="M75" s="125"/>
      <c r="N75" s="63"/>
      <c r="O75" s="63"/>
      <c r="P75" s="205"/>
      <c r="Q75" s="205"/>
    </row>
    <row r="76" spans="2:17" ht="15">
      <c r="B76" s="33" t="s">
        <v>133</v>
      </c>
      <c r="C76" s="28" t="s">
        <v>129</v>
      </c>
      <c r="D76" s="28"/>
      <c r="E76" s="28"/>
      <c r="F76" s="28"/>
      <c r="G76" s="16"/>
      <c r="H76" s="16"/>
      <c r="I76" s="29"/>
      <c r="J76" s="23" t="s">
        <v>103</v>
      </c>
      <c r="K76" s="38">
        <v>3</v>
      </c>
      <c r="L76" s="118"/>
      <c r="M76" s="118"/>
      <c r="N76" s="63">
        <f>K76*L76</f>
        <v>0</v>
      </c>
      <c r="O76" s="63">
        <f>M76*K76</f>
        <v>0</v>
      </c>
      <c r="P76" s="205">
        <f>N76+O76</f>
        <v>0</v>
      </c>
      <c r="Q76" s="205"/>
    </row>
    <row r="77" spans="2:17" ht="15">
      <c r="B77" s="33"/>
      <c r="C77" s="28" t="s">
        <v>130</v>
      </c>
      <c r="D77" s="28"/>
      <c r="E77" s="28"/>
      <c r="F77" s="28"/>
      <c r="G77" s="16"/>
      <c r="H77" s="16"/>
      <c r="I77" s="29"/>
      <c r="J77" s="23"/>
      <c r="K77" s="38"/>
      <c r="L77" s="125"/>
      <c r="M77" s="125"/>
      <c r="N77" s="63"/>
      <c r="O77" s="63"/>
      <c r="P77" s="205"/>
      <c r="Q77" s="205"/>
    </row>
    <row r="78" spans="2:17" ht="15">
      <c r="B78" s="33"/>
      <c r="C78" s="28" t="s">
        <v>131</v>
      </c>
      <c r="D78" s="28"/>
      <c r="E78" s="28"/>
      <c r="F78" s="28"/>
      <c r="G78" s="16"/>
      <c r="H78" s="16"/>
      <c r="I78" s="29"/>
      <c r="J78" s="23"/>
      <c r="K78" s="38"/>
      <c r="L78" s="125"/>
      <c r="M78" s="125"/>
      <c r="N78" s="63"/>
      <c r="O78" s="63"/>
      <c r="P78" s="205"/>
      <c r="Q78" s="205"/>
    </row>
    <row r="79" spans="2:17" ht="15">
      <c r="B79" s="33"/>
      <c r="C79" s="28" t="s">
        <v>134</v>
      </c>
      <c r="D79" s="28"/>
      <c r="E79" s="28"/>
      <c r="F79" s="28"/>
      <c r="G79" s="16"/>
      <c r="H79" s="16"/>
      <c r="I79" s="29"/>
      <c r="J79" s="23"/>
      <c r="K79" s="38"/>
      <c r="L79" s="125"/>
      <c r="M79" s="125"/>
      <c r="N79" s="63"/>
      <c r="O79" s="63"/>
      <c r="P79" s="205"/>
      <c r="Q79" s="205"/>
    </row>
    <row r="80" spans="2:17" ht="15">
      <c r="B80" s="33" t="s">
        <v>135</v>
      </c>
      <c r="C80" s="28" t="s">
        <v>129</v>
      </c>
      <c r="D80" s="28"/>
      <c r="E80" s="28"/>
      <c r="F80" s="28"/>
      <c r="G80" s="16"/>
      <c r="H80" s="16"/>
      <c r="I80" s="29"/>
      <c r="J80" s="23" t="s">
        <v>103</v>
      </c>
      <c r="K80" s="38">
        <v>9</v>
      </c>
      <c r="L80" s="118"/>
      <c r="M80" s="118"/>
      <c r="N80" s="63">
        <f>K80*L80</f>
        <v>0</v>
      </c>
      <c r="O80" s="63">
        <f>M80*K80</f>
        <v>0</v>
      </c>
      <c r="P80" s="205">
        <f>N80+O80</f>
        <v>0</v>
      </c>
      <c r="Q80" s="205"/>
    </row>
    <row r="81" spans="2:17" ht="15">
      <c r="B81" s="33"/>
      <c r="C81" s="28" t="s">
        <v>136</v>
      </c>
      <c r="D81" s="28"/>
      <c r="E81" s="28"/>
      <c r="F81" s="28"/>
      <c r="G81" s="16"/>
      <c r="H81" s="16"/>
      <c r="I81" s="29"/>
      <c r="J81" s="23"/>
      <c r="K81" s="38"/>
      <c r="L81" s="125"/>
      <c r="M81" s="125"/>
      <c r="N81" s="63"/>
      <c r="O81" s="63"/>
      <c r="P81" s="205"/>
      <c r="Q81" s="205"/>
    </row>
    <row r="82" spans="2:17" ht="15">
      <c r="B82" s="33"/>
      <c r="C82" s="28" t="s">
        <v>131</v>
      </c>
      <c r="D82" s="28"/>
      <c r="E82" s="28"/>
      <c r="F82" s="28"/>
      <c r="G82" s="16"/>
      <c r="H82" s="16"/>
      <c r="I82" s="29"/>
      <c r="J82" s="23"/>
      <c r="K82" s="38"/>
      <c r="L82" s="125"/>
      <c r="M82" s="125"/>
      <c r="N82" s="63"/>
      <c r="O82" s="63"/>
      <c r="P82" s="205"/>
      <c r="Q82" s="205"/>
    </row>
    <row r="83" spans="2:17" ht="15">
      <c r="B83" s="33"/>
      <c r="C83" s="28" t="s">
        <v>137</v>
      </c>
      <c r="D83" s="28"/>
      <c r="E83" s="28"/>
      <c r="F83" s="28"/>
      <c r="G83" s="16"/>
      <c r="H83" s="16"/>
      <c r="I83" s="29"/>
      <c r="J83" s="23"/>
      <c r="K83" s="38"/>
      <c r="L83" s="125"/>
      <c r="M83" s="125"/>
      <c r="N83" s="63"/>
      <c r="O83" s="63"/>
      <c r="P83" s="205"/>
      <c r="Q83" s="205"/>
    </row>
    <row r="84" spans="2:17" ht="15">
      <c r="B84" s="33" t="s">
        <v>138</v>
      </c>
      <c r="C84" s="28" t="s">
        <v>129</v>
      </c>
      <c r="D84" s="28"/>
      <c r="E84" s="28"/>
      <c r="F84" s="28"/>
      <c r="G84" s="16"/>
      <c r="H84" s="16"/>
      <c r="I84" s="29"/>
      <c r="J84" s="23" t="s">
        <v>103</v>
      </c>
      <c r="K84" s="38">
        <v>2</v>
      </c>
      <c r="L84" s="118"/>
      <c r="M84" s="118"/>
      <c r="N84" s="63">
        <f>K84*L84</f>
        <v>0</v>
      </c>
      <c r="O84" s="63">
        <f>M84*K84</f>
        <v>0</v>
      </c>
      <c r="P84" s="205">
        <f>N84+O84</f>
        <v>0</v>
      </c>
      <c r="Q84" s="205"/>
    </row>
    <row r="85" spans="2:17" ht="15">
      <c r="B85" s="33"/>
      <c r="C85" s="28" t="s">
        <v>139</v>
      </c>
      <c r="D85" s="28"/>
      <c r="E85" s="28"/>
      <c r="F85" s="28"/>
      <c r="G85" s="16"/>
      <c r="H85" s="16"/>
      <c r="I85" s="29"/>
      <c r="J85" s="23"/>
      <c r="K85" s="38"/>
      <c r="L85" s="125"/>
      <c r="M85" s="125"/>
      <c r="N85" s="63"/>
      <c r="O85" s="63"/>
      <c r="P85" s="205"/>
      <c r="Q85" s="205"/>
    </row>
    <row r="86" spans="2:17" ht="15">
      <c r="B86" s="33"/>
      <c r="C86" s="28" t="s">
        <v>131</v>
      </c>
      <c r="D86" s="28"/>
      <c r="E86" s="28"/>
      <c r="F86" s="28"/>
      <c r="G86" s="16"/>
      <c r="H86" s="16"/>
      <c r="I86" s="29"/>
      <c r="J86" s="23"/>
      <c r="K86" s="38"/>
      <c r="L86" s="125"/>
      <c r="M86" s="125"/>
      <c r="N86" s="63"/>
      <c r="O86" s="63"/>
      <c r="P86" s="205"/>
      <c r="Q86" s="205"/>
    </row>
    <row r="87" spans="2:17" ht="15">
      <c r="B87" s="33"/>
      <c r="C87" s="28" t="s">
        <v>140</v>
      </c>
      <c r="D87" s="28"/>
      <c r="E87" s="28"/>
      <c r="F87" s="28"/>
      <c r="G87" s="16"/>
      <c r="H87" s="16"/>
      <c r="I87" s="29"/>
      <c r="J87" s="23"/>
      <c r="K87" s="38"/>
      <c r="L87" s="125"/>
      <c r="M87" s="125"/>
      <c r="N87" s="63"/>
      <c r="O87" s="63"/>
      <c r="P87" s="205"/>
      <c r="Q87" s="205"/>
    </row>
    <row r="88" spans="2:17" ht="15">
      <c r="B88" s="33" t="s">
        <v>141</v>
      </c>
      <c r="C88" s="28" t="s">
        <v>142</v>
      </c>
      <c r="D88" s="28"/>
      <c r="E88" s="28"/>
      <c r="F88" s="28"/>
      <c r="G88" s="16"/>
      <c r="H88" s="16"/>
      <c r="I88" s="29"/>
      <c r="J88" s="23" t="s">
        <v>103</v>
      </c>
      <c r="K88" s="38">
        <v>1</v>
      </c>
      <c r="L88" s="118"/>
      <c r="M88" s="118"/>
      <c r="N88" s="63">
        <f>K88*L88</f>
        <v>0</v>
      </c>
      <c r="O88" s="63">
        <f>M88*K88</f>
        <v>0</v>
      </c>
      <c r="P88" s="205">
        <f>N88+O88</f>
        <v>0</v>
      </c>
      <c r="Q88" s="205"/>
    </row>
    <row r="89" spans="2:17" ht="15">
      <c r="B89" s="33"/>
      <c r="C89" s="28" t="s">
        <v>252</v>
      </c>
      <c r="D89" s="28"/>
      <c r="E89" s="28"/>
      <c r="F89" s="28"/>
      <c r="G89" s="16"/>
      <c r="H89" s="16"/>
      <c r="I89" s="29"/>
      <c r="J89" s="23"/>
      <c r="K89" s="38"/>
      <c r="L89" s="125"/>
      <c r="M89" s="125"/>
      <c r="N89" s="63"/>
      <c r="O89" s="63"/>
      <c r="P89" s="205"/>
      <c r="Q89" s="205"/>
    </row>
    <row r="90" spans="2:17" ht="15">
      <c r="B90" s="33"/>
      <c r="C90" s="28" t="s">
        <v>143</v>
      </c>
      <c r="D90" s="28"/>
      <c r="E90" s="28"/>
      <c r="F90" s="28"/>
      <c r="G90" s="16"/>
      <c r="H90" s="16"/>
      <c r="I90" s="29"/>
      <c r="J90" s="23"/>
      <c r="K90" s="38"/>
      <c r="L90" s="125"/>
      <c r="M90" s="125"/>
      <c r="N90" s="63"/>
      <c r="O90" s="63"/>
      <c r="P90" s="205"/>
      <c r="Q90" s="205"/>
    </row>
    <row r="91" spans="2:17" ht="15">
      <c r="B91" s="33"/>
      <c r="C91" s="28" t="s">
        <v>144</v>
      </c>
      <c r="D91" s="28"/>
      <c r="E91" s="28"/>
      <c r="F91" s="28"/>
      <c r="G91" s="16"/>
      <c r="H91" s="16"/>
      <c r="I91" s="29"/>
      <c r="J91" s="23"/>
      <c r="K91" s="38"/>
      <c r="L91" s="125"/>
      <c r="M91" s="125"/>
      <c r="N91" s="63"/>
      <c r="O91" s="63"/>
      <c r="P91" s="205"/>
      <c r="Q91" s="205"/>
    </row>
    <row r="92" spans="2:17" ht="15">
      <c r="B92" s="33"/>
      <c r="C92" s="28" t="s">
        <v>145</v>
      </c>
      <c r="D92" s="28"/>
      <c r="E92" s="28"/>
      <c r="F92" s="28"/>
      <c r="G92" s="16"/>
      <c r="H92" s="16"/>
      <c r="I92" s="29"/>
      <c r="J92" s="23"/>
      <c r="K92" s="38"/>
      <c r="L92" s="125"/>
      <c r="M92" s="125"/>
      <c r="N92" s="63"/>
      <c r="O92" s="63"/>
      <c r="P92" s="205"/>
      <c r="Q92" s="205"/>
    </row>
    <row r="93" spans="2:17" ht="15">
      <c r="B93" s="33"/>
      <c r="C93" s="28" t="s">
        <v>146</v>
      </c>
      <c r="D93" s="28"/>
      <c r="E93" s="28"/>
      <c r="F93" s="28"/>
      <c r="G93" s="16"/>
      <c r="H93" s="16"/>
      <c r="I93" s="29"/>
      <c r="J93" s="23"/>
      <c r="K93" s="38"/>
      <c r="L93" s="125"/>
      <c r="M93" s="125"/>
      <c r="N93" s="63"/>
      <c r="O93" s="63"/>
      <c r="P93" s="205"/>
      <c r="Q93" s="205"/>
    </row>
    <row r="94" spans="2:17" ht="15">
      <c r="B94" s="33"/>
      <c r="C94" s="28" t="s">
        <v>147</v>
      </c>
      <c r="D94" s="28"/>
      <c r="E94" s="28"/>
      <c r="F94" s="28"/>
      <c r="G94" s="16"/>
      <c r="H94" s="16"/>
      <c r="I94" s="29"/>
      <c r="J94" s="23"/>
      <c r="K94" s="38"/>
      <c r="L94" s="125"/>
      <c r="M94" s="125"/>
      <c r="N94" s="63"/>
      <c r="O94" s="63"/>
      <c r="P94" s="205"/>
      <c r="Q94" s="205"/>
    </row>
    <row r="95" spans="2:17" ht="15">
      <c r="B95" s="33"/>
      <c r="C95" s="28" t="s">
        <v>148</v>
      </c>
      <c r="D95" s="28"/>
      <c r="E95" s="28"/>
      <c r="F95" s="28"/>
      <c r="G95" s="16"/>
      <c r="H95" s="16"/>
      <c r="I95" s="29"/>
      <c r="J95" s="23"/>
      <c r="K95" s="38"/>
      <c r="L95" s="125"/>
      <c r="M95" s="125"/>
      <c r="N95" s="63"/>
      <c r="O95" s="63"/>
      <c r="P95" s="205"/>
      <c r="Q95" s="205"/>
    </row>
    <row r="96" spans="2:17" ht="15">
      <c r="B96" s="33"/>
      <c r="C96" s="28" t="s">
        <v>149</v>
      </c>
      <c r="D96" s="28"/>
      <c r="E96" s="28"/>
      <c r="F96" s="28"/>
      <c r="G96" s="16"/>
      <c r="H96" s="16"/>
      <c r="I96" s="29"/>
      <c r="J96" s="23"/>
      <c r="K96" s="38"/>
      <c r="L96" s="125"/>
      <c r="M96" s="125"/>
      <c r="N96" s="63"/>
      <c r="O96" s="63"/>
      <c r="P96" s="205"/>
      <c r="Q96" s="205"/>
    </row>
    <row r="97" spans="2:17" ht="15">
      <c r="B97" s="33"/>
      <c r="C97" s="28" t="s">
        <v>150</v>
      </c>
      <c r="D97" s="28"/>
      <c r="E97" s="28"/>
      <c r="F97" s="28"/>
      <c r="G97" s="16"/>
      <c r="H97" s="16"/>
      <c r="I97" s="29"/>
      <c r="J97" s="23"/>
      <c r="K97" s="38"/>
      <c r="L97" s="125"/>
      <c r="M97" s="125"/>
      <c r="N97" s="63"/>
      <c r="O97" s="63"/>
      <c r="P97" s="205"/>
      <c r="Q97" s="205"/>
    </row>
    <row r="98" spans="2:17" ht="15">
      <c r="B98" s="33" t="s">
        <v>151</v>
      </c>
      <c r="C98" s="28" t="s">
        <v>152</v>
      </c>
      <c r="D98" s="28"/>
      <c r="E98" s="28"/>
      <c r="F98" s="28"/>
      <c r="G98" s="16"/>
      <c r="H98" s="16"/>
      <c r="I98" s="29"/>
      <c r="J98" s="23" t="s">
        <v>103</v>
      </c>
      <c r="K98" s="38">
        <v>1</v>
      </c>
      <c r="L98" s="118"/>
      <c r="M98" s="118"/>
      <c r="N98" s="63">
        <f>K98*L98</f>
        <v>0</v>
      </c>
      <c r="O98" s="63">
        <f>M98*K98</f>
        <v>0</v>
      </c>
      <c r="P98" s="205">
        <f>N98+O98</f>
        <v>0</v>
      </c>
      <c r="Q98" s="205"/>
    </row>
    <row r="99" spans="2:17" ht="15">
      <c r="B99" s="33"/>
      <c r="C99" s="28" t="s">
        <v>253</v>
      </c>
      <c r="D99" s="28"/>
      <c r="E99" s="28"/>
      <c r="F99" s="28"/>
      <c r="G99" s="16"/>
      <c r="H99" s="16"/>
      <c r="I99" s="29"/>
      <c r="J99" s="23"/>
      <c r="K99" s="38"/>
      <c r="L99" s="125"/>
      <c r="M99" s="125"/>
      <c r="N99" s="63"/>
      <c r="O99" s="63"/>
      <c r="P99" s="205"/>
      <c r="Q99" s="205"/>
    </row>
    <row r="100" spans="2:17" ht="15">
      <c r="B100" s="33"/>
      <c r="C100" s="28" t="s">
        <v>153</v>
      </c>
      <c r="D100" s="28"/>
      <c r="E100" s="28"/>
      <c r="F100" s="28"/>
      <c r="G100" s="16"/>
      <c r="H100" s="16"/>
      <c r="I100" s="29"/>
      <c r="J100" s="23"/>
      <c r="K100" s="38"/>
      <c r="L100" s="125"/>
      <c r="M100" s="125"/>
      <c r="N100" s="63"/>
      <c r="O100" s="63"/>
      <c r="P100" s="205"/>
      <c r="Q100" s="205"/>
    </row>
    <row r="101" spans="2:17" ht="15">
      <c r="B101" s="33"/>
      <c r="C101" s="28" t="s">
        <v>154</v>
      </c>
      <c r="D101" s="28"/>
      <c r="E101" s="28"/>
      <c r="F101" s="28"/>
      <c r="G101" s="28"/>
      <c r="H101" s="28"/>
      <c r="I101" s="29"/>
      <c r="J101" s="24"/>
      <c r="K101" s="36"/>
      <c r="L101" s="125"/>
      <c r="M101" s="125"/>
      <c r="N101" s="63"/>
      <c r="O101" s="63"/>
      <c r="P101" s="205"/>
      <c r="Q101" s="205"/>
    </row>
    <row r="102" spans="2:17" ht="15">
      <c r="B102" s="33"/>
      <c r="C102" s="28" t="s">
        <v>145</v>
      </c>
      <c r="D102" s="28"/>
      <c r="E102" s="28"/>
      <c r="F102" s="28"/>
      <c r="G102" s="16"/>
      <c r="H102" s="16"/>
      <c r="I102" s="29"/>
      <c r="J102" s="23"/>
      <c r="K102" s="38"/>
      <c r="L102" s="125"/>
      <c r="M102" s="125"/>
      <c r="N102" s="63"/>
      <c r="O102" s="63"/>
      <c r="P102" s="205"/>
      <c r="Q102" s="205"/>
    </row>
    <row r="103" spans="2:17" ht="15">
      <c r="B103" s="33"/>
      <c r="C103" s="28" t="s">
        <v>146</v>
      </c>
      <c r="D103" s="28"/>
      <c r="E103" s="28"/>
      <c r="F103" s="28"/>
      <c r="G103" s="16"/>
      <c r="H103" s="16"/>
      <c r="I103" s="29"/>
      <c r="J103" s="23"/>
      <c r="K103" s="38"/>
      <c r="L103" s="125"/>
      <c r="M103" s="125"/>
      <c r="N103" s="63"/>
      <c r="O103" s="63"/>
      <c r="P103" s="205"/>
      <c r="Q103" s="205"/>
    </row>
    <row r="104" spans="2:17" ht="15">
      <c r="B104" s="33"/>
      <c r="C104" s="28" t="s">
        <v>147</v>
      </c>
      <c r="D104" s="28"/>
      <c r="E104" s="28"/>
      <c r="F104" s="28"/>
      <c r="G104" s="16"/>
      <c r="H104" s="16"/>
      <c r="I104" s="29"/>
      <c r="J104" s="23"/>
      <c r="K104" s="38"/>
      <c r="L104" s="125"/>
      <c r="M104" s="125"/>
      <c r="N104" s="63"/>
      <c r="O104" s="63"/>
      <c r="P104" s="205"/>
      <c r="Q104" s="205"/>
    </row>
    <row r="105" spans="2:17" ht="15">
      <c r="B105" s="33"/>
      <c r="C105" s="28" t="s">
        <v>148</v>
      </c>
      <c r="D105" s="28"/>
      <c r="E105" s="28"/>
      <c r="F105" s="28"/>
      <c r="G105" s="16"/>
      <c r="H105" s="16"/>
      <c r="I105" s="29"/>
      <c r="J105" s="23"/>
      <c r="K105" s="38"/>
      <c r="L105" s="125"/>
      <c r="M105" s="125"/>
      <c r="N105" s="63"/>
      <c r="O105" s="63"/>
      <c r="P105" s="205"/>
      <c r="Q105" s="205"/>
    </row>
    <row r="106" spans="2:17" ht="15">
      <c r="B106" s="33"/>
      <c r="C106" s="28" t="s">
        <v>149</v>
      </c>
      <c r="D106" s="28"/>
      <c r="E106" s="28"/>
      <c r="F106" s="28"/>
      <c r="G106" s="16"/>
      <c r="H106" s="16"/>
      <c r="I106" s="29"/>
      <c r="J106" s="23"/>
      <c r="K106" s="38"/>
      <c r="L106" s="125"/>
      <c r="M106" s="125"/>
      <c r="N106" s="63"/>
      <c r="O106" s="63"/>
      <c r="P106" s="205"/>
      <c r="Q106" s="205"/>
    </row>
    <row r="107" spans="2:17" ht="15">
      <c r="B107" s="33"/>
      <c r="C107" s="28" t="s">
        <v>150</v>
      </c>
      <c r="D107" s="28"/>
      <c r="E107" s="28"/>
      <c r="F107" s="28"/>
      <c r="G107" s="16"/>
      <c r="H107" s="16"/>
      <c r="I107" s="29"/>
      <c r="J107" s="23"/>
      <c r="K107" s="38"/>
      <c r="L107" s="125"/>
      <c r="M107" s="125"/>
      <c r="N107" s="63"/>
      <c r="O107" s="63"/>
      <c r="P107" s="205"/>
      <c r="Q107" s="205"/>
    </row>
    <row r="108" spans="2:17" ht="15">
      <c r="B108" s="33" t="s">
        <v>155</v>
      </c>
      <c r="C108" s="28" t="s">
        <v>156</v>
      </c>
      <c r="D108" s="28"/>
      <c r="E108" s="28"/>
      <c r="F108" s="28"/>
      <c r="G108" s="16"/>
      <c r="H108" s="16"/>
      <c r="I108" s="29"/>
      <c r="J108" s="23" t="s">
        <v>103</v>
      </c>
      <c r="K108" s="38">
        <v>1</v>
      </c>
      <c r="L108" s="118"/>
      <c r="M108" s="118"/>
      <c r="N108" s="63">
        <f>K108*L108</f>
        <v>0</v>
      </c>
      <c r="O108" s="63">
        <f>M108*K108</f>
        <v>0</v>
      </c>
      <c r="P108" s="205">
        <f>N108+O108</f>
        <v>0</v>
      </c>
      <c r="Q108" s="205"/>
    </row>
    <row r="109" spans="2:17" ht="15">
      <c r="B109" s="33"/>
      <c r="C109" s="28" t="s">
        <v>254</v>
      </c>
      <c r="D109" s="28"/>
      <c r="E109" s="28"/>
      <c r="F109" s="28"/>
      <c r="G109" s="16"/>
      <c r="H109" s="16"/>
      <c r="I109" s="29"/>
      <c r="J109" s="23"/>
      <c r="K109" s="38"/>
      <c r="L109" s="125"/>
      <c r="M109" s="125"/>
      <c r="N109" s="63"/>
      <c r="O109" s="63"/>
      <c r="P109" s="205"/>
      <c r="Q109" s="205"/>
    </row>
    <row r="110" spans="2:17" ht="15">
      <c r="B110" s="33"/>
      <c r="C110" s="28" t="s">
        <v>157</v>
      </c>
      <c r="D110" s="28"/>
      <c r="E110" s="28"/>
      <c r="F110" s="28"/>
      <c r="G110" s="16"/>
      <c r="H110" s="16"/>
      <c r="I110" s="29"/>
      <c r="J110" s="23"/>
      <c r="K110" s="38"/>
      <c r="L110" s="125"/>
      <c r="M110" s="125"/>
      <c r="N110" s="63"/>
      <c r="O110" s="63"/>
      <c r="P110" s="205"/>
      <c r="Q110" s="205"/>
    </row>
    <row r="111" spans="2:17" ht="15">
      <c r="B111" s="33"/>
      <c r="C111" s="28" t="s">
        <v>158</v>
      </c>
      <c r="D111" s="28"/>
      <c r="E111" s="28"/>
      <c r="F111" s="28"/>
      <c r="G111" s="16"/>
      <c r="H111" s="16"/>
      <c r="I111" s="29"/>
      <c r="J111" s="23"/>
      <c r="K111" s="38"/>
      <c r="L111" s="125"/>
      <c r="M111" s="125"/>
      <c r="N111" s="63"/>
      <c r="O111" s="63"/>
      <c r="P111" s="205"/>
      <c r="Q111" s="205"/>
    </row>
    <row r="112" spans="2:17" ht="15">
      <c r="B112" s="33"/>
      <c r="C112" s="28" t="s">
        <v>145</v>
      </c>
      <c r="D112" s="28"/>
      <c r="E112" s="28"/>
      <c r="F112" s="28"/>
      <c r="G112" s="16"/>
      <c r="H112" s="16"/>
      <c r="I112" s="29"/>
      <c r="J112" s="23"/>
      <c r="K112" s="38"/>
      <c r="L112" s="125"/>
      <c r="M112" s="125"/>
      <c r="N112" s="63"/>
      <c r="O112" s="63"/>
      <c r="P112" s="205"/>
      <c r="Q112" s="205"/>
    </row>
    <row r="113" spans="2:17" ht="15">
      <c r="B113" s="33"/>
      <c r="C113" s="28" t="s">
        <v>146</v>
      </c>
      <c r="D113" s="28"/>
      <c r="E113" s="28"/>
      <c r="F113" s="28"/>
      <c r="G113" s="16"/>
      <c r="H113" s="16"/>
      <c r="I113" s="29"/>
      <c r="J113" s="23"/>
      <c r="K113" s="38"/>
      <c r="L113" s="125"/>
      <c r="M113" s="125"/>
      <c r="N113" s="63"/>
      <c r="O113" s="63"/>
      <c r="P113" s="205"/>
      <c r="Q113" s="205"/>
    </row>
    <row r="114" spans="2:17" ht="15">
      <c r="B114" s="33"/>
      <c r="C114" s="28" t="s">
        <v>147</v>
      </c>
      <c r="D114" s="28"/>
      <c r="E114" s="28"/>
      <c r="F114" s="28"/>
      <c r="G114" s="16"/>
      <c r="H114" s="16"/>
      <c r="I114" s="29"/>
      <c r="J114" s="23"/>
      <c r="K114" s="38"/>
      <c r="L114" s="125"/>
      <c r="M114" s="125"/>
      <c r="N114" s="63"/>
      <c r="O114" s="63"/>
      <c r="P114" s="205"/>
      <c r="Q114" s="205"/>
    </row>
    <row r="115" spans="2:17" ht="15">
      <c r="B115" s="33"/>
      <c r="C115" s="28" t="s">
        <v>148</v>
      </c>
      <c r="D115" s="28"/>
      <c r="E115" s="28"/>
      <c r="F115" s="28"/>
      <c r="G115" s="16"/>
      <c r="H115" s="16"/>
      <c r="I115" s="29"/>
      <c r="J115" s="23"/>
      <c r="K115" s="38"/>
      <c r="L115" s="125"/>
      <c r="M115" s="125"/>
      <c r="N115" s="63"/>
      <c r="O115" s="63"/>
      <c r="P115" s="205"/>
      <c r="Q115" s="205"/>
    </row>
    <row r="116" spans="2:17" ht="15">
      <c r="B116" s="33"/>
      <c r="C116" s="28" t="s">
        <v>149</v>
      </c>
      <c r="D116" s="28"/>
      <c r="E116" s="28"/>
      <c r="F116" s="28"/>
      <c r="G116" s="16"/>
      <c r="H116" s="16"/>
      <c r="I116" s="29"/>
      <c r="J116" s="23"/>
      <c r="K116" s="38"/>
      <c r="L116" s="125"/>
      <c r="M116" s="125"/>
      <c r="N116" s="63"/>
      <c r="O116" s="63"/>
      <c r="P116" s="205"/>
      <c r="Q116" s="205"/>
    </row>
    <row r="117" spans="2:17" ht="15">
      <c r="B117" s="33"/>
      <c r="C117" s="28" t="s">
        <v>150</v>
      </c>
      <c r="D117" s="28"/>
      <c r="E117" s="28"/>
      <c r="F117" s="28"/>
      <c r="G117" s="16"/>
      <c r="H117" s="16"/>
      <c r="I117" s="29"/>
      <c r="J117" s="23"/>
      <c r="K117" s="38"/>
      <c r="L117" s="125"/>
      <c r="M117" s="125"/>
      <c r="N117" s="63"/>
      <c r="O117" s="63"/>
      <c r="P117" s="205"/>
      <c r="Q117" s="205"/>
    </row>
    <row r="118" spans="2:17" ht="15">
      <c r="B118" s="33" t="s">
        <v>159</v>
      </c>
      <c r="C118" s="28" t="s">
        <v>160</v>
      </c>
      <c r="D118" s="28"/>
      <c r="E118" s="28"/>
      <c r="F118" s="28"/>
      <c r="G118" s="16"/>
      <c r="H118" s="16"/>
      <c r="I118" s="29"/>
      <c r="J118" s="23" t="s">
        <v>103</v>
      </c>
      <c r="K118" s="38">
        <v>1</v>
      </c>
      <c r="L118" s="118"/>
      <c r="M118" s="118"/>
      <c r="N118" s="63">
        <f>K118*L118</f>
        <v>0</v>
      </c>
      <c r="O118" s="63">
        <f>M118*K118</f>
        <v>0</v>
      </c>
      <c r="P118" s="205">
        <f>N118+O118</f>
        <v>0</v>
      </c>
      <c r="Q118" s="205"/>
    </row>
    <row r="119" spans="2:17" ht="15">
      <c r="B119" s="33"/>
      <c r="C119" s="28" t="s">
        <v>255</v>
      </c>
      <c r="D119" s="28"/>
      <c r="E119" s="28"/>
      <c r="F119" s="28"/>
      <c r="G119" s="16"/>
      <c r="H119" s="16"/>
      <c r="I119" s="29"/>
      <c r="J119" s="23"/>
      <c r="K119" s="38"/>
      <c r="L119" s="125"/>
      <c r="M119" s="125"/>
      <c r="N119" s="63"/>
      <c r="O119" s="63"/>
      <c r="P119" s="205"/>
      <c r="Q119" s="205"/>
    </row>
    <row r="120" spans="2:17" ht="15">
      <c r="B120" s="33"/>
      <c r="C120" s="28" t="s">
        <v>161</v>
      </c>
      <c r="D120" s="28"/>
      <c r="E120" s="28"/>
      <c r="F120" s="28"/>
      <c r="G120" s="16"/>
      <c r="H120" s="16"/>
      <c r="I120" s="29"/>
      <c r="J120" s="23"/>
      <c r="K120" s="38"/>
      <c r="L120" s="125"/>
      <c r="M120" s="125"/>
      <c r="N120" s="63"/>
      <c r="O120" s="63"/>
      <c r="P120" s="205"/>
      <c r="Q120" s="205"/>
    </row>
    <row r="121" spans="2:17" ht="15">
      <c r="B121" s="33"/>
      <c r="C121" s="28" t="s">
        <v>162</v>
      </c>
      <c r="D121" s="28"/>
      <c r="E121" s="28"/>
      <c r="F121" s="28"/>
      <c r="G121" s="16"/>
      <c r="H121" s="16"/>
      <c r="I121" s="29"/>
      <c r="J121" s="23"/>
      <c r="K121" s="38"/>
      <c r="L121" s="125"/>
      <c r="M121" s="125"/>
      <c r="N121" s="63"/>
      <c r="O121" s="63"/>
      <c r="P121" s="205"/>
      <c r="Q121" s="205"/>
    </row>
    <row r="122" spans="2:17" ht="15">
      <c r="B122" s="33"/>
      <c r="C122" s="28" t="s">
        <v>163</v>
      </c>
      <c r="D122" s="28"/>
      <c r="E122" s="28"/>
      <c r="F122" s="28"/>
      <c r="G122" s="16"/>
      <c r="H122" s="16"/>
      <c r="I122" s="29"/>
      <c r="J122" s="23"/>
      <c r="K122" s="38"/>
      <c r="L122" s="125"/>
      <c r="M122" s="125"/>
      <c r="N122" s="63"/>
      <c r="O122" s="63"/>
      <c r="P122" s="205"/>
      <c r="Q122" s="205"/>
    </row>
    <row r="123" spans="2:17" ht="15">
      <c r="B123" s="33"/>
      <c r="C123" s="28" t="s">
        <v>146</v>
      </c>
      <c r="D123" s="28"/>
      <c r="E123" s="28"/>
      <c r="F123" s="28"/>
      <c r="G123" s="16"/>
      <c r="H123" s="16"/>
      <c r="I123" s="29"/>
      <c r="J123" s="23"/>
      <c r="K123" s="38"/>
      <c r="L123" s="125"/>
      <c r="M123" s="125"/>
      <c r="N123" s="63"/>
      <c r="O123" s="63"/>
      <c r="P123" s="205"/>
      <c r="Q123" s="205"/>
    </row>
    <row r="124" spans="2:17" ht="15">
      <c r="B124" s="33"/>
      <c r="C124" s="28" t="s">
        <v>147</v>
      </c>
      <c r="D124" s="28"/>
      <c r="E124" s="28"/>
      <c r="F124" s="28"/>
      <c r="G124" s="16"/>
      <c r="H124" s="16"/>
      <c r="I124" s="29"/>
      <c r="J124" s="23"/>
      <c r="K124" s="38"/>
      <c r="L124" s="125"/>
      <c r="M124" s="125"/>
      <c r="N124" s="63"/>
      <c r="O124" s="63"/>
      <c r="P124" s="205"/>
      <c r="Q124" s="205"/>
    </row>
    <row r="125" spans="2:17" ht="15">
      <c r="B125" s="33"/>
      <c r="C125" s="28" t="s">
        <v>148</v>
      </c>
      <c r="D125" s="28"/>
      <c r="E125" s="28"/>
      <c r="F125" s="28"/>
      <c r="G125" s="16"/>
      <c r="H125" s="16"/>
      <c r="I125" s="29"/>
      <c r="J125" s="23"/>
      <c r="K125" s="38"/>
      <c r="L125" s="125"/>
      <c r="M125" s="125"/>
      <c r="N125" s="63"/>
      <c r="O125" s="63"/>
      <c r="P125" s="205"/>
      <c r="Q125" s="205"/>
    </row>
    <row r="126" spans="2:17" ht="15">
      <c r="B126" s="33"/>
      <c r="C126" s="28" t="s">
        <v>149</v>
      </c>
      <c r="D126" s="28"/>
      <c r="E126" s="28"/>
      <c r="F126" s="28"/>
      <c r="G126" s="16"/>
      <c r="H126" s="16"/>
      <c r="I126" s="29"/>
      <c r="J126" s="23"/>
      <c r="K126" s="38"/>
      <c r="L126" s="125"/>
      <c r="M126" s="125"/>
      <c r="N126" s="63"/>
      <c r="O126" s="63"/>
      <c r="P126" s="205"/>
      <c r="Q126" s="205"/>
    </row>
    <row r="127" spans="2:17" ht="15">
      <c r="B127" s="33"/>
      <c r="C127" s="28" t="s">
        <v>150</v>
      </c>
      <c r="D127" s="28"/>
      <c r="E127" s="28"/>
      <c r="F127" s="28"/>
      <c r="G127" s="16"/>
      <c r="H127" s="16"/>
      <c r="I127" s="29"/>
      <c r="J127" s="23"/>
      <c r="K127" s="38"/>
      <c r="L127" s="125"/>
      <c r="M127" s="125"/>
      <c r="N127" s="63"/>
      <c r="O127" s="63"/>
      <c r="P127" s="205"/>
      <c r="Q127" s="205"/>
    </row>
    <row r="128" spans="2:17" ht="15">
      <c r="B128" s="33" t="s">
        <v>164</v>
      </c>
      <c r="C128" s="28" t="s">
        <v>165</v>
      </c>
      <c r="D128" s="28"/>
      <c r="E128" s="28"/>
      <c r="F128" s="28"/>
      <c r="G128" s="16"/>
      <c r="H128" s="16"/>
      <c r="I128" s="29"/>
      <c r="J128" s="23" t="s">
        <v>103</v>
      </c>
      <c r="K128" s="38">
        <v>1</v>
      </c>
      <c r="L128" s="118"/>
      <c r="M128" s="118"/>
      <c r="N128" s="63">
        <f>K128*L128</f>
        <v>0</v>
      </c>
      <c r="O128" s="63">
        <f>M128*K128</f>
        <v>0</v>
      </c>
      <c r="P128" s="205">
        <f>N128+O128</f>
        <v>0</v>
      </c>
      <c r="Q128" s="205"/>
    </row>
    <row r="129" spans="2:17" ht="15">
      <c r="B129" s="33"/>
      <c r="C129" s="28" t="s">
        <v>256</v>
      </c>
      <c r="D129" s="28"/>
      <c r="E129" s="28"/>
      <c r="F129" s="28"/>
      <c r="G129" s="16"/>
      <c r="H129" s="16"/>
      <c r="I129" s="29"/>
      <c r="J129" s="23"/>
      <c r="K129" s="38"/>
      <c r="L129" s="125"/>
      <c r="M129" s="125"/>
      <c r="N129" s="63"/>
      <c r="O129" s="63"/>
      <c r="P129" s="205"/>
      <c r="Q129" s="205"/>
    </row>
    <row r="130" spans="2:17" ht="15">
      <c r="B130" s="33"/>
      <c r="C130" s="28" t="s">
        <v>166</v>
      </c>
      <c r="D130" s="28"/>
      <c r="E130" s="28"/>
      <c r="F130" s="28"/>
      <c r="G130" s="16"/>
      <c r="H130" s="16"/>
      <c r="I130" s="29"/>
      <c r="J130" s="23"/>
      <c r="K130" s="38"/>
      <c r="L130" s="125"/>
      <c r="M130" s="125"/>
      <c r="N130" s="63"/>
      <c r="O130" s="63"/>
      <c r="P130" s="205"/>
      <c r="Q130" s="205"/>
    </row>
    <row r="131" spans="2:17" ht="15">
      <c r="B131" s="33"/>
      <c r="C131" s="28" t="s">
        <v>167</v>
      </c>
      <c r="D131" s="28"/>
      <c r="E131" s="28"/>
      <c r="F131" s="28"/>
      <c r="G131" s="28"/>
      <c r="H131" s="28"/>
      <c r="I131" s="29"/>
      <c r="J131" s="24"/>
      <c r="K131" s="36"/>
      <c r="L131" s="125"/>
      <c r="M131" s="125"/>
      <c r="N131" s="63"/>
      <c r="O131" s="63"/>
      <c r="P131" s="205"/>
      <c r="Q131" s="205"/>
    </row>
    <row r="132" spans="2:17" ht="15">
      <c r="B132" s="33"/>
      <c r="C132" s="28" t="s">
        <v>145</v>
      </c>
      <c r="D132" s="28"/>
      <c r="E132" s="28"/>
      <c r="F132" s="28"/>
      <c r="G132" s="16"/>
      <c r="H132" s="16"/>
      <c r="I132" s="29"/>
      <c r="J132" s="23"/>
      <c r="K132" s="38"/>
      <c r="L132" s="125"/>
      <c r="M132" s="125"/>
      <c r="N132" s="63"/>
      <c r="O132" s="63"/>
      <c r="P132" s="205"/>
      <c r="Q132" s="205"/>
    </row>
    <row r="133" spans="2:17" ht="15">
      <c r="B133" s="33"/>
      <c r="C133" s="28" t="s">
        <v>146</v>
      </c>
      <c r="D133" s="28"/>
      <c r="E133" s="28"/>
      <c r="F133" s="28"/>
      <c r="G133" s="16"/>
      <c r="H133" s="16"/>
      <c r="I133" s="29"/>
      <c r="J133" s="23"/>
      <c r="K133" s="38"/>
      <c r="L133" s="125"/>
      <c r="M133" s="125"/>
      <c r="N133" s="63"/>
      <c r="O133" s="63"/>
      <c r="P133" s="205"/>
      <c r="Q133" s="205"/>
    </row>
    <row r="134" spans="2:17" ht="15">
      <c r="B134" s="33"/>
      <c r="C134" s="28" t="s">
        <v>147</v>
      </c>
      <c r="D134" s="28"/>
      <c r="E134" s="28"/>
      <c r="F134" s="28"/>
      <c r="G134" s="16"/>
      <c r="H134" s="16"/>
      <c r="I134" s="29"/>
      <c r="J134" s="23"/>
      <c r="K134" s="38"/>
      <c r="L134" s="125"/>
      <c r="M134" s="125"/>
      <c r="N134" s="63"/>
      <c r="O134" s="63"/>
      <c r="P134" s="205"/>
      <c r="Q134" s="205"/>
    </row>
    <row r="135" spans="2:17" ht="15">
      <c r="B135" s="33"/>
      <c r="C135" s="28" t="s">
        <v>148</v>
      </c>
      <c r="D135" s="28"/>
      <c r="E135" s="28"/>
      <c r="F135" s="28"/>
      <c r="G135" s="16"/>
      <c r="H135" s="16"/>
      <c r="I135" s="29"/>
      <c r="J135" s="23"/>
      <c r="K135" s="38"/>
      <c r="L135" s="125"/>
      <c r="M135" s="125"/>
      <c r="N135" s="63"/>
      <c r="O135" s="63"/>
      <c r="P135" s="205"/>
      <c r="Q135" s="205"/>
    </row>
    <row r="136" spans="2:17" ht="15">
      <c r="B136" s="33"/>
      <c r="C136" s="28" t="s">
        <v>149</v>
      </c>
      <c r="D136" s="28"/>
      <c r="E136" s="28"/>
      <c r="F136" s="28"/>
      <c r="G136" s="16"/>
      <c r="H136" s="16"/>
      <c r="I136" s="29"/>
      <c r="J136" s="23"/>
      <c r="K136" s="38"/>
      <c r="L136" s="125"/>
      <c r="M136" s="125"/>
      <c r="N136" s="63"/>
      <c r="O136" s="63"/>
      <c r="P136" s="205"/>
      <c r="Q136" s="205"/>
    </row>
    <row r="137" spans="2:17" ht="15">
      <c r="B137" s="33"/>
      <c r="C137" s="28" t="s">
        <v>150</v>
      </c>
      <c r="D137" s="28"/>
      <c r="E137" s="28"/>
      <c r="F137" s="28"/>
      <c r="G137" s="16"/>
      <c r="H137" s="16"/>
      <c r="I137" s="29"/>
      <c r="J137" s="23"/>
      <c r="K137" s="38"/>
      <c r="L137" s="125"/>
      <c r="M137" s="125"/>
      <c r="N137" s="63"/>
      <c r="O137" s="63"/>
      <c r="P137" s="205"/>
      <c r="Q137" s="205"/>
    </row>
    <row r="138" spans="2:17" ht="15">
      <c r="B138" s="33" t="s">
        <v>168</v>
      </c>
      <c r="C138" s="28" t="s">
        <v>169</v>
      </c>
      <c r="D138" s="28"/>
      <c r="E138" s="28"/>
      <c r="F138" s="28"/>
      <c r="G138" s="16"/>
      <c r="H138" s="16"/>
      <c r="I138" s="29"/>
      <c r="J138" s="23" t="s">
        <v>103</v>
      </c>
      <c r="K138" s="38">
        <v>2</v>
      </c>
      <c r="L138" s="118"/>
      <c r="M138" s="118"/>
      <c r="N138" s="63">
        <f>K138*L138</f>
        <v>0</v>
      </c>
      <c r="O138" s="63">
        <f>M138*K138</f>
        <v>0</v>
      </c>
      <c r="P138" s="205">
        <f>N138+O138</f>
        <v>0</v>
      </c>
      <c r="Q138" s="205"/>
    </row>
    <row r="139" spans="2:17" ht="15">
      <c r="B139" s="33"/>
      <c r="C139" s="28" t="s">
        <v>170</v>
      </c>
      <c r="D139" s="28"/>
      <c r="E139" s="28"/>
      <c r="F139" s="28"/>
      <c r="G139" s="16"/>
      <c r="H139" s="16"/>
      <c r="I139" s="29"/>
      <c r="J139" s="23"/>
      <c r="K139" s="38"/>
      <c r="L139" s="125"/>
      <c r="M139" s="125"/>
      <c r="N139" s="63"/>
      <c r="O139" s="63"/>
      <c r="P139" s="205"/>
      <c r="Q139" s="205"/>
    </row>
    <row r="140" spans="2:17" ht="15">
      <c r="B140" s="33"/>
      <c r="C140" s="28" t="s">
        <v>171</v>
      </c>
      <c r="D140" s="28"/>
      <c r="E140" s="28"/>
      <c r="F140" s="28"/>
      <c r="G140" s="16"/>
      <c r="H140" s="16"/>
      <c r="I140" s="29"/>
      <c r="J140" s="23"/>
      <c r="K140" s="38"/>
      <c r="L140" s="125"/>
      <c r="M140" s="125"/>
      <c r="N140" s="63"/>
      <c r="O140" s="63"/>
      <c r="P140" s="205"/>
      <c r="Q140" s="205"/>
    </row>
    <row r="141" spans="2:17" ht="15">
      <c r="B141" s="33" t="s">
        <v>172</v>
      </c>
      <c r="C141" s="28" t="s">
        <v>169</v>
      </c>
      <c r="D141" s="28"/>
      <c r="E141" s="28"/>
      <c r="F141" s="28"/>
      <c r="G141" s="16"/>
      <c r="H141" s="16"/>
      <c r="I141" s="29"/>
      <c r="J141" s="23" t="s">
        <v>103</v>
      </c>
      <c r="K141" s="38">
        <v>1</v>
      </c>
      <c r="L141" s="118"/>
      <c r="M141" s="118"/>
      <c r="N141" s="63">
        <f>K141*L141</f>
        <v>0</v>
      </c>
      <c r="O141" s="63">
        <f>M141*K141</f>
        <v>0</v>
      </c>
      <c r="P141" s="205">
        <f>N141+O141</f>
        <v>0</v>
      </c>
      <c r="Q141" s="205"/>
    </row>
    <row r="142" spans="2:17" ht="15">
      <c r="B142" s="33"/>
      <c r="C142" s="28" t="s">
        <v>170</v>
      </c>
      <c r="D142" s="28"/>
      <c r="E142" s="28"/>
      <c r="F142" s="28"/>
      <c r="G142" s="16"/>
      <c r="H142" s="16"/>
      <c r="I142" s="29"/>
      <c r="J142" s="23"/>
      <c r="K142" s="38"/>
      <c r="L142" s="125"/>
      <c r="M142" s="125"/>
      <c r="N142" s="63"/>
      <c r="O142" s="63"/>
      <c r="P142" s="205"/>
      <c r="Q142" s="205"/>
    </row>
    <row r="143" spans="2:17" ht="15">
      <c r="B143" s="33"/>
      <c r="C143" s="28" t="s">
        <v>173</v>
      </c>
      <c r="D143" s="28"/>
      <c r="E143" s="28"/>
      <c r="F143" s="28"/>
      <c r="G143" s="16"/>
      <c r="H143" s="16"/>
      <c r="I143" s="29"/>
      <c r="J143" s="23"/>
      <c r="K143" s="38"/>
      <c r="L143" s="125"/>
      <c r="M143" s="125"/>
      <c r="N143" s="63"/>
      <c r="O143" s="63"/>
      <c r="P143" s="205"/>
      <c r="Q143" s="205"/>
    </row>
    <row r="144" spans="2:17" ht="15">
      <c r="B144" s="33" t="s">
        <v>174</v>
      </c>
      <c r="C144" s="28" t="s">
        <v>169</v>
      </c>
      <c r="D144" s="28"/>
      <c r="E144" s="28"/>
      <c r="F144" s="28"/>
      <c r="G144" s="16"/>
      <c r="H144" s="16"/>
      <c r="I144" s="29"/>
      <c r="J144" s="23" t="s">
        <v>103</v>
      </c>
      <c r="K144" s="38">
        <v>1</v>
      </c>
      <c r="L144" s="118"/>
      <c r="M144" s="118"/>
      <c r="N144" s="63">
        <f>K144*L144</f>
        <v>0</v>
      </c>
      <c r="O144" s="63">
        <f>M144*K144</f>
        <v>0</v>
      </c>
      <c r="P144" s="205">
        <f>N144+O144</f>
        <v>0</v>
      </c>
      <c r="Q144" s="205"/>
    </row>
    <row r="145" spans="2:17" ht="15">
      <c r="B145" s="33"/>
      <c r="C145" s="28" t="s">
        <v>170</v>
      </c>
      <c r="D145" s="28"/>
      <c r="E145" s="28"/>
      <c r="F145" s="28"/>
      <c r="G145" s="16"/>
      <c r="H145" s="16"/>
      <c r="I145" s="29"/>
      <c r="J145" s="23"/>
      <c r="K145" s="38"/>
      <c r="L145" s="125"/>
      <c r="M145" s="125"/>
      <c r="N145" s="63"/>
      <c r="O145" s="63"/>
      <c r="P145" s="205"/>
      <c r="Q145" s="205"/>
    </row>
    <row r="146" spans="2:17" ht="15">
      <c r="B146" s="33"/>
      <c r="C146" s="28" t="s">
        <v>175</v>
      </c>
      <c r="D146" s="28"/>
      <c r="E146" s="28"/>
      <c r="F146" s="28"/>
      <c r="G146" s="16"/>
      <c r="H146" s="16"/>
      <c r="I146" s="29"/>
      <c r="J146" s="23"/>
      <c r="K146" s="38"/>
      <c r="L146" s="125"/>
      <c r="M146" s="125"/>
      <c r="N146" s="63"/>
      <c r="O146" s="63"/>
      <c r="P146" s="205"/>
      <c r="Q146" s="205"/>
    </row>
    <row r="147" spans="2:17" ht="15">
      <c r="B147" s="33" t="s">
        <v>176</v>
      </c>
      <c r="C147" s="28" t="s">
        <v>169</v>
      </c>
      <c r="D147" s="28"/>
      <c r="E147" s="28"/>
      <c r="F147" s="28"/>
      <c r="G147" s="16"/>
      <c r="H147" s="16"/>
      <c r="I147" s="29"/>
      <c r="J147" s="23" t="s">
        <v>103</v>
      </c>
      <c r="K147" s="38">
        <v>1</v>
      </c>
      <c r="L147" s="118"/>
      <c r="M147" s="118"/>
      <c r="N147" s="63">
        <f>K147*L147</f>
        <v>0</v>
      </c>
      <c r="O147" s="63">
        <f>M147*K147</f>
        <v>0</v>
      </c>
      <c r="P147" s="205">
        <f>N147+O147</f>
        <v>0</v>
      </c>
      <c r="Q147" s="205"/>
    </row>
    <row r="148" spans="2:17" ht="15">
      <c r="B148" s="33"/>
      <c r="C148" s="28" t="s">
        <v>170</v>
      </c>
      <c r="D148" s="28"/>
      <c r="E148" s="28"/>
      <c r="F148" s="28"/>
      <c r="G148" s="16"/>
      <c r="H148" s="16"/>
      <c r="I148" s="29"/>
      <c r="J148" s="23"/>
      <c r="K148" s="38"/>
      <c r="L148" s="125"/>
      <c r="M148" s="125"/>
      <c r="N148" s="63"/>
      <c r="O148" s="63"/>
      <c r="P148" s="205"/>
      <c r="Q148" s="205"/>
    </row>
    <row r="149" spans="2:17" ht="15">
      <c r="B149" s="33"/>
      <c r="C149" s="28" t="s">
        <v>177</v>
      </c>
      <c r="D149" s="28"/>
      <c r="E149" s="28"/>
      <c r="F149" s="28"/>
      <c r="G149" s="16"/>
      <c r="H149" s="16"/>
      <c r="I149" s="29"/>
      <c r="J149" s="23"/>
      <c r="K149" s="38"/>
      <c r="L149" s="125"/>
      <c r="M149" s="125"/>
      <c r="N149" s="63"/>
      <c r="O149" s="63"/>
      <c r="P149" s="205"/>
      <c r="Q149" s="205"/>
    </row>
    <row r="150" spans="2:17" ht="15">
      <c r="B150" s="33" t="s">
        <v>178</v>
      </c>
      <c r="C150" s="28" t="s">
        <v>169</v>
      </c>
      <c r="D150" s="28"/>
      <c r="E150" s="28"/>
      <c r="F150" s="28"/>
      <c r="G150" s="16"/>
      <c r="H150" s="16"/>
      <c r="I150" s="29"/>
      <c r="J150" s="23" t="s">
        <v>103</v>
      </c>
      <c r="K150" s="38">
        <v>1</v>
      </c>
      <c r="L150" s="118"/>
      <c r="M150" s="118"/>
      <c r="N150" s="63">
        <f>K150*L150</f>
        <v>0</v>
      </c>
      <c r="O150" s="63">
        <f>M150*K150</f>
        <v>0</v>
      </c>
      <c r="P150" s="205">
        <f>N150+O150</f>
        <v>0</v>
      </c>
      <c r="Q150" s="205"/>
    </row>
    <row r="151" spans="2:17" ht="15">
      <c r="B151" s="33"/>
      <c r="C151" s="28" t="s">
        <v>170</v>
      </c>
      <c r="D151" s="28"/>
      <c r="E151" s="28"/>
      <c r="F151" s="28"/>
      <c r="G151" s="16"/>
      <c r="H151" s="16"/>
      <c r="I151" s="29"/>
      <c r="J151" s="23"/>
      <c r="K151" s="38"/>
      <c r="L151" s="125"/>
      <c r="M151" s="125"/>
      <c r="N151" s="63"/>
      <c r="O151" s="63"/>
      <c r="P151" s="205"/>
      <c r="Q151" s="205"/>
    </row>
    <row r="152" spans="2:17" ht="15">
      <c r="B152" s="33"/>
      <c r="C152" s="28" t="s">
        <v>179</v>
      </c>
      <c r="D152" s="28"/>
      <c r="E152" s="28"/>
      <c r="F152" s="28"/>
      <c r="G152" s="16"/>
      <c r="H152" s="16"/>
      <c r="I152" s="29"/>
      <c r="J152" s="23"/>
      <c r="K152" s="38"/>
      <c r="L152" s="125"/>
      <c r="M152" s="125"/>
      <c r="N152" s="63"/>
      <c r="O152" s="63"/>
      <c r="P152" s="205"/>
      <c r="Q152" s="205"/>
    </row>
    <row r="153" spans="2:17" ht="15">
      <c r="B153" s="33" t="s">
        <v>180</v>
      </c>
      <c r="C153" s="28" t="s">
        <v>169</v>
      </c>
      <c r="D153" s="28"/>
      <c r="E153" s="28"/>
      <c r="F153" s="28"/>
      <c r="G153" s="16"/>
      <c r="H153" s="16"/>
      <c r="I153" s="29"/>
      <c r="J153" s="23" t="s">
        <v>103</v>
      </c>
      <c r="K153" s="38">
        <v>1</v>
      </c>
      <c r="L153" s="118"/>
      <c r="M153" s="118"/>
      <c r="N153" s="63">
        <f>K153*L153</f>
        <v>0</v>
      </c>
      <c r="O153" s="63">
        <f>M153*K153</f>
        <v>0</v>
      </c>
      <c r="P153" s="205">
        <f>N153+O153</f>
        <v>0</v>
      </c>
      <c r="Q153" s="205"/>
    </row>
    <row r="154" spans="2:17" ht="15">
      <c r="B154" s="33"/>
      <c r="C154" s="28" t="s">
        <v>170</v>
      </c>
      <c r="D154" s="28"/>
      <c r="E154" s="28"/>
      <c r="F154" s="28"/>
      <c r="G154" s="16"/>
      <c r="H154" s="16"/>
      <c r="I154" s="29"/>
      <c r="J154" s="23"/>
      <c r="K154" s="38"/>
      <c r="L154" s="125"/>
      <c r="M154" s="125"/>
      <c r="N154" s="63"/>
      <c r="O154" s="63"/>
      <c r="P154" s="205"/>
      <c r="Q154" s="205"/>
    </row>
    <row r="155" spans="2:17" ht="15">
      <c r="B155" s="33"/>
      <c r="C155" s="28" t="s">
        <v>181</v>
      </c>
      <c r="D155" s="28"/>
      <c r="E155" s="28"/>
      <c r="F155" s="28"/>
      <c r="G155" s="16"/>
      <c r="H155" s="16"/>
      <c r="I155" s="29"/>
      <c r="J155" s="23"/>
      <c r="K155" s="38"/>
      <c r="L155" s="125"/>
      <c r="M155" s="125"/>
      <c r="N155" s="63"/>
      <c r="O155" s="63"/>
      <c r="P155" s="205"/>
      <c r="Q155" s="205"/>
    </row>
    <row r="156" spans="2:17" ht="15">
      <c r="B156" s="33" t="s">
        <v>182</v>
      </c>
      <c r="C156" s="28" t="s">
        <v>183</v>
      </c>
      <c r="D156" s="28"/>
      <c r="E156" s="28"/>
      <c r="F156" s="28"/>
      <c r="G156" s="16"/>
      <c r="H156" s="16"/>
      <c r="I156" s="29"/>
      <c r="J156" s="23" t="s">
        <v>103</v>
      </c>
      <c r="K156" s="38">
        <v>2</v>
      </c>
      <c r="L156" s="118"/>
      <c r="M156" s="118"/>
      <c r="N156" s="63">
        <f>K156*L156</f>
        <v>0</v>
      </c>
      <c r="O156" s="63">
        <f>M156*K156</f>
        <v>0</v>
      </c>
      <c r="P156" s="205">
        <f>N156+O156</f>
        <v>0</v>
      </c>
      <c r="Q156" s="205"/>
    </row>
    <row r="157" spans="2:17" ht="15">
      <c r="B157" s="33"/>
      <c r="C157" s="28" t="s">
        <v>184</v>
      </c>
      <c r="D157" s="28"/>
      <c r="E157" s="28"/>
      <c r="F157" s="28"/>
      <c r="G157" s="16"/>
      <c r="H157" s="16"/>
      <c r="I157" s="29"/>
      <c r="J157" s="23"/>
      <c r="K157" s="38"/>
      <c r="L157" s="125"/>
      <c r="M157" s="125"/>
      <c r="N157" s="63"/>
      <c r="O157" s="63"/>
      <c r="P157" s="205"/>
      <c r="Q157" s="205"/>
    </row>
    <row r="158" spans="2:17" ht="15">
      <c r="B158" s="33"/>
      <c r="C158" s="28" t="s">
        <v>185</v>
      </c>
      <c r="D158" s="28"/>
      <c r="E158" s="28"/>
      <c r="F158" s="28"/>
      <c r="G158" s="16"/>
      <c r="H158" s="16"/>
      <c r="I158" s="29"/>
      <c r="J158" s="23"/>
      <c r="K158" s="38"/>
      <c r="L158" s="125"/>
      <c r="M158" s="125"/>
      <c r="N158" s="63"/>
      <c r="O158" s="63"/>
      <c r="P158" s="205"/>
      <c r="Q158" s="205"/>
    </row>
    <row r="159" spans="2:17" ht="15">
      <c r="B159" s="33"/>
      <c r="C159" s="28" t="s">
        <v>186</v>
      </c>
      <c r="D159" s="28"/>
      <c r="E159" s="28"/>
      <c r="F159" s="28"/>
      <c r="G159" s="16"/>
      <c r="H159" s="16"/>
      <c r="I159" s="29"/>
      <c r="J159" s="23"/>
      <c r="K159" s="38"/>
      <c r="L159" s="125"/>
      <c r="M159" s="125"/>
      <c r="N159" s="63"/>
      <c r="O159" s="63"/>
      <c r="P159" s="205"/>
      <c r="Q159" s="205"/>
    </row>
    <row r="160" spans="2:17" ht="15">
      <c r="B160" s="33" t="s">
        <v>187</v>
      </c>
      <c r="C160" s="28" t="s">
        <v>188</v>
      </c>
      <c r="D160" s="28"/>
      <c r="E160" s="28"/>
      <c r="F160" s="28"/>
      <c r="G160" s="16"/>
      <c r="H160" s="16"/>
      <c r="I160" s="29"/>
      <c r="J160" s="23" t="s">
        <v>103</v>
      </c>
      <c r="K160" s="38">
        <v>1</v>
      </c>
      <c r="L160" s="118"/>
      <c r="M160" s="118"/>
      <c r="N160" s="63">
        <f>K160*L160</f>
        <v>0</v>
      </c>
      <c r="O160" s="63">
        <f>M160*K160</f>
        <v>0</v>
      </c>
      <c r="P160" s="205">
        <f>N160+O160</f>
        <v>0</v>
      </c>
      <c r="Q160" s="205"/>
    </row>
    <row r="161" spans="2:17" ht="15">
      <c r="B161" s="33"/>
      <c r="C161" s="28" t="s">
        <v>189</v>
      </c>
      <c r="D161" s="28"/>
      <c r="E161" s="28"/>
      <c r="F161" s="28"/>
      <c r="G161" s="28"/>
      <c r="H161" s="28"/>
      <c r="I161" s="29"/>
      <c r="J161" s="24"/>
      <c r="K161" s="36"/>
      <c r="L161" s="125"/>
      <c r="M161" s="125"/>
      <c r="N161" s="63"/>
      <c r="O161" s="63"/>
      <c r="P161" s="205"/>
      <c r="Q161" s="205"/>
    </row>
    <row r="162" spans="2:17" ht="15">
      <c r="B162" s="33"/>
      <c r="C162" s="28" t="s">
        <v>190</v>
      </c>
      <c r="D162" s="28"/>
      <c r="E162" s="28"/>
      <c r="F162" s="28"/>
      <c r="G162" s="16"/>
      <c r="H162" s="16"/>
      <c r="I162" s="29"/>
      <c r="J162" s="23"/>
      <c r="K162" s="38"/>
      <c r="L162" s="125"/>
      <c r="M162" s="125"/>
      <c r="N162" s="63"/>
      <c r="O162" s="63"/>
      <c r="P162" s="205"/>
      <c r="Q162" s="205"/>
    </row>
    <row r="163" spans="2:17" ht="15">
      <c r="B163" s="33" t="s">
        <v>191</v>
      </c>
      <c r="C163" s="28" t="s">
        <v>192</v>
      </c>
      <c r="D163" s="28"/>
      <c r="E163" s="28"/>
      <c r="F163" s="28"/>
      <c r="G163" s="16"/>
      <c r="H163" s="16"/>
      <c r="I163" s="29"/>
      <c r="J163" s="23" t="s">
        <v>257</v>
      </c>
      <c r="K163" s="38">
        <v>242</v>
      </c>
      <c r="L163" s="118"/>
      <c r="M163" s="118"/>
      <c r="N163" s="63">
        <f>K163*L163</f>
        <v>0</v>
      </c>
      <c r="O163" s="63">
        <f>M163*K163</f>
        <v>0</v>
      </c>
      <c r="P163" s="205">
        <f>N163+O163</f>
        <v>0</v>
      </c>
      <c r="Q163" s="205"/>
    </row>
    <row r="164" spans="2:17" ht="15">
      <c r="B164" s="33"/>
      <c r="C164" s="28" t="s">
        <v>193</v>
      </c>
      <c r="D164" s="28"/>
      <c r="E164" s="28"/>
      <c r="F164" s="28"/>
      <c r="G164" s="16"/>
      <c r="H164" s="16"/>
      <c r="I164" s="29"/>
      <c r="J164" s="23"/>
      <c r="K164" s="38"/>
      <c r="L164" s="125"/>
      <c r="M164" s="125"/>
      <c r="N164" s="63"/>
      <c r="O164" s="63"/>
      <c r="P164" s="205"/>
      <c r="Q164" s="205"/>
    </row>
    <row r="165" spans="2:17" ht="15">
      <c r="B165" s="33" t="s">
        <v>194</v>
      </c>
      <c r="C165" s="28" t="s">
        <v>195</v>
      </c>
      <c r="D165" s="28"/>
      <c r="E165" s="28"/>
      <c r="F165" s="28"/>
      <c r="G165" s="16"/>
      <c r="H165" s="16"/>
      <c r="I165" s="29"/>
      <c r="J165" s="23" t="s">
        <v>257</v>
      </c>
      <c r="K165" s="38">
        <v>209</v>
      </c>
      <c r="L165" s="118"/>
      <c r="M165" s="118"/>
      <c r="N165" s="63">
        <f>K165*L165</f>
        <v>0</v>
      </c>
      <c r="O165" s="63">
        <f>M165*K165</f>
        <v>0</v>
      </c>
      <c r="P165" s="205">
        <f>N165+O165</f>
        <v>0</v>
      </c>
      <c r="Q165" s="205"/>
    </row>
    <row r="166" spans="2:17" ht="15">
      <c r="B166" s="33"/>
      <c r="C166" s="28" t="s">
        <v>193</v>
      </c>
      <c r="D166" s="28"/>
      <c r="E166" s="28"/>
      <c r="F166" s="28"/>
      <c r="G166" s="16"/>
      <c r="H166" s="16"/>
      <c r="I166" s="29"/>
      <c r="J166" s="23"/>
      <c r="K166" s="38"/>
      <c r="L166" s="125"/>
      <c r="M166" s="125"/>
      <c r="N166" s="63"/>
      <c r="O166" s="63"/>
      <c r="P166" s="205"/>
      <c r="Q166" s="205"/>
    </row>
    <row r="167" spans="2:17" ht="15">
      <c r="B167" s="33" t="s">
        <v>196</v>
      </c>
      <c r="C167" s="28" t="s">
        <v>197</v>
      </c>
      <c r="D167" s="28"/>
      <c r="E167" s="28"/>
      <c r="F167" s="28"/>
      <c r="G167" s="16"/>
      <c r="H167" s="16"/>
      <c r="I167" s="29"/>
      <c r="J167" s="23" t="s">
        <v>103</v>
      </c>
      <c r="K167" s="38">
        <v>1</v>
      </c>
      <c r="L167" s="118"/>
      <c r="M167" s="118"/>
      <c r="N167" s="63">
        <f>K167*L167</f>
        <v>0</v>
      </c>
      <c r="O167" s="63">
        <f>M167*K167</f>
        <v>0</v>
      </c>
      <c r="P167" s="205">
        <f>N167+O167</f>
        <v>0</v>
      </c>
      <c r="Q167" s="205"/>
    </row>
    <row r="168" spans="2:17" ht="15">
      <c r="B168" s="33"/>
      <c r="C168" s="28" t="s">
        <v>198</v>
      </c>
      <c r="D168" s="28"/>
      <c r="E168" s="28"/>
      <c r="F168" s="28"/>
      <c r="G168" s="16"/>
      <c r="H168" s="16"/>
      <c r="I168" s="29"/>
      <c r="J168" s="23"/>
      <c r="K168" s="38"/>
      <c r="L168" s="125"/>
      <c r="M168" s="125"/>
      <c r="N168" s="63"/>
      <c r="O168" s="63"/>
      <c r="P168" s="205"/>
      <c r="Q168" s="205"/>
    </row>
    <row r="169" spans="2:17" ht="15">
      <c r="B169" s="33"/>
      <c r="C169" s="28" t="s">
        <v>186</v>
      </c>
      <c r="D169" s="28"/>
      <c r="E169" s="28"/>
      <c r="F169" s="28"/>
      <c r="G169" s="16"/>
      <c r="H169" s="16"/>
      <c r="I169" s="29"/>
      <c r="J169" s="23"/>
      <c r="K169" s="38"/>
      <c r="L169" s="125"/>
      <c r="M169" s="125"/>
      <c r="N169" s="63"/>
      <c r="O169" s="63"/>
      <c r="P169" s="205"/>
      <c r="Q169" s="205"/>
    </row>
    <row r="170" spans="2:17" ht="15">
      <c r="B170" s="33" t="s">
        <v>199</v>
      </c>
      <c r="C170" s="28" t="s">
        <v>200</v>
      </c>
      <c r="D170" s="28"/>
      <c r="E170" s="28"/>
      <c r="F170" s="28"/>
      <c r="G170" s="16"/>
      <c r="H170" s="16"/>
      <c r="I170" s="29"/>
      <c r="J170" s="23" t="s">
        <v>257</v>
      </c>
      <c r="K170" s="38">
        <v>153</v>
      </c>
      <c r="L170" s="118"/>
      <c r="M170" s="118"/>
      <c r="N170" s="63">
        <f>K170*L170</f>
        <v>0</v>
      </c>
      <c r="O170" s="63">
        <f>M170*K170</f>
        <v>0</v>
      </c>
      <c r="P170" s="205">
        <f>N170+O170</f>
        <v>0</v>
      </c>
      <c r="Q170" s="205"/>
    </row>
    <row r="171" spans="2:17" ht="15">
      <c r="B171" s="33"/>
      <c r="C171" s="28" t="s">
        <v>201</v>
      </c>
      <c r="D171" s="28"/>
      <c r="E171" s="28"/>
      <c r="F171" s="28"/>
      <c r="G171" s="16"/>
      <c r="H171" s="16"/>
      <c r="I171" s="29"/>
      <c r="J171" s="23"/>
      <c r="K171" s="38"/>
      <c r="L171" s="125"/>
      <c r="M171" s="125"/>
      <c r="N171" s="63"/>
      <c r="O171" s="63"/>
      <c r="P171" s="205"/>
      <c r="Q171" s="205"/>
    </row>
    <row r="172" spans="2:17" ht="15">
      <c r="B172" s="33"/>
      <c r="C172" s="28" t="s">
        <v>202</v>
      </c>
      <c r="D172" s="28"/>
      <c r="E172" s="28"/>
      <c r="F172" s="28"/>
      <c r="G172" s="16"/>
      <c r="H172" s="16"/>
      <c r="I172" s="29"/>
      <c r="J172" s="23"/>
      <c r="K172" s="38"/>
      <c r="L172" s="125"/>
      <c r="M172" s="125"/>
      <c r="N172" s="63"/>
      <c r="O172" s="63"/>
      <c r="P172" s="205"/>
      <c r="Q172" s="205"/>
    </row>
    <row r="173" spans="2:17" ht="15">
      <c r="B173" s="33" t="s">
        <v>203</v>
      </c>
      <c r="C173" s="28" t="s">
        <v>200</v>
      </c>
      <c r="D173" s="28"/>
      <c r="E173" s="28"/>
      <c r="F173" s="28"/>
      <c r="G173" s="16"/>
      <c r="H173" s="16"/>
      <c r="I173" s="29"/>
      <c r="J173" s="23" t="s">
        <v>257</v>
      </c>
      <c r="K173" s="38">
        <v>92</v>
      </c>
      <c r="L173" s="118"/>
      <c r="M173" s="118"/>
      <c r="N173" s="63">
        <f>K173*L173</f>
        <v>0</v>
      </c>
      <c r="O173" s="63">
        <f>M173*K173</f>
        <v>0</v>
      </c>
      <c r="P173" s="205">
        <f>N173+O173</f>
        <v>0</v>
      </c>
      <c r="Q173" s="205"/>
    </row>
    <row r="174" spans="2:17" ht="15">
      <c r="B174" s="33"/>
      <c r="C174" s="28" t="s">
        <v>201</v>
      </c>
      <c r="D174" s="28"/>
      <c r="E174" s="28"/>
      <c r="F174" s="28"/>
      <c r="G174" s="16"/>
      <c r="H174" s="16"/>
      <c r="I174" s="29"/>
      <c r="J174" s="23"/>
      <c r="K174" s="38"/>
      <c r="L174" s="125"/>
      <c r="M174" s="125"/>
      <c r="N174" s="63"/>
      <c r="O174" s="63"/>
      <c r="P174" s="205"/>
      <c r="Q174" s="205"/>
    </row>
    <row r="175" spans="2:17" ht="15">
      <c r="B175" s="33"/>
      <c r="C175" s="28" t="s">
        <v>204</v>
      </c>
      <c r="D175" s="28"/>
      <c r="E175" s="28"/>
      <c r="F175" s="28"/>
      <c r="G175" s="16"/>
      <c r="H175" s="16"/>
      <c r="I175" s="29"/>
      <c r="J175" s="23"/>
      <c r="K175" s="38"/>
      <c r="L175" s="125"/>
      <c r="M175" s="125"/>
      <c r="N175" s="63"/>
      <c r="O175" s="63"/>
      <c r="P175" s="205"/>
      <c r="Q175" s="205"/>
    </row>
    <row r="176" spans="2:17" ht="15">
      <c r="B176" s="33" t="s">
        <v>205</v>
      </c>
      <c r="C176" s="28" t="s">
        <v>206</v>
      </c>
      <c r="D176" s="28"/>
      <c r="E176" s="28"/>
      <c r="F176" s="28"/>
      <c r="G176" s="16"/>
      <c r="H176" s="16"/>
      <c r="I176" s="29"/>
      <c r="J176" s="23" t="s">
        <v>257</v>
      </c>
      <c r="K176" s="38">
        <v>106</v>
      </c>
      <c r="L176" s="118"/>
      <c r="M176" s="118"/>
      <c r="N176" s="63">
        <f>K176*L176</f>
        <v>0</v>
      </c>
      <c r="O176" s="63">
        <f>M176*K176</f>
        <v>0</v>
      </c>
      <c r="P176" s="205">
        <f>N176+O176</f>
        <v>0</v>
      </c>
      <c r="Q176" s="205"/>
    </row>
    <row r="177" spans="2:17" ht="15">
      <c r="B177" s="33"/>
      <c r="C177" s="28" t="s">
        <v>207</v>
      </c>
      <c r="D177" s="28"/>
      <c r="E177" s="28"/>
      <c r="F177" s="28"/>
      <c r="G177" s="16"/>
      <c r="H177" s="16"/>
      <c r="I177" s="29"/>
      <c r="J177" s="23"/>
      <c r="K177" s="38"/>
      <c r="L177" s="125"/>
      <c r="M177" s="125"/>
      <c r="N177" s="63"/>
      <c r="O177" s="63"/>
      <c r="P177" s="205"/>
      <c r="Q177" s="205"/>
    </row>
    <row r="178" spans="2:17" ht="15">
      <c r="B178" s="33"/>
      <c r="C178" s="28" t="s">
        <v>185</v>
      </c>
      <c r="D178" s="28"/>
      <c r="E178" s="28"/>
      <c r="F178" s="28"/>
      <c r="G178" s="16"/>
      <c r="H178" s="16"/>
      <c r="I178" s="29"/>
      <c r="J178" s="23"/>
      <c r="K178" s="38"/>
      <c r="L178" s="125"/>
      <c r="M178" s="125"/>
      <c r="N178" s="63"/>
      <c r="O178" s="63"/>
      <c r="P178" s="205"/>
      <c r="Q178" s="205"/>
    </row>
    <row r="179" spans="2:17" ht="15">
      <c r="B179" s="33"/>
      <c r="C179" s="28" t="s">
        <v>208</v>
      </c>
      <c r="D179" s="28"/>
      <c r="E179" s="28"/>
      <c r="F179" s="28"/>
      <c r="G179" s="16"/>
      <c r="H179" s="16"/>
      <c r="I179" s="29"/>
      <c r="J179" s="23"/>
      <c r="K179" s="38"/>
      <c r="L179" s="125"/>
      <c r="M179" s="125"/>
      <c r="N179" s="63"/>
      <c r="O179" s="63"/>
      <c r="P179" s="205"/>
      <c r="Q179" s="205"/>
    </row>
    <row r="180" spans="2:17" ht="15">
      <c r="B180" s="33"/>
      <c r="C180" s="28" t="s">
        <v>209</v>
      </c>
      <c r="D180" s="28"/>
      <c r="E180" s="28"/>
      <c r="F180" s="28"/>
      <c r="G180" s="16"/>
      <c r="H180" s="16"/>
      <c r="I180" s="29"/>
      <c r="J180" s="23"/>
      <c r="K180" s="38"/>
      <c r="L180" s="125"/>
      <c r="M180" s="125"/>
      <c r="N180" s="63"/>
      <c r="O180" s="63"/>
      <c r="P180" s="205"/>
      <c r="Q180" s="205"/>
    </row>
    <row r="181" spans="2:17" ht="15">
      <c r="B181" s="33" t="s">
        <v>210</v>
      </c>
      <c r="C181" s="28" t="s">
        <v>211</v>
      </c>
      <c r="D181" s="28"/>
      <c r="E181" s="28"/>
      <c r="F181" s="28"/>
      <c r="G181" s="16"/>
      <c r="H181" s="16"/>
      <c r="I181" s="29"/>
      <c r="J181" s="23" t="s">
        <v>257</v>
      </c>
      <c r="K181" s="38">
        <v>124</v>
      </c>
      <c r="L181" s="118"/>
      <c r="M181" s="118"/>
      <c r="N181" s="63">
        <f>K181*L181</f>
        <v>0</v>
      </c>
      <c r="O181" s="63">
        <f>M181*K181</f>
        <v>0</v>
      </c>
      <c r="P181" s="205">
        <f>N181+O181</f>
        <v>0</v>
      </c>
      <c r="Q181" s="205"/>
    </row>
    <row r="182" spans="2:17" ht="15">
      <c r="B182" s="18"/>
      <c r="C182" s="30" t="s">
        <v>212</v>
      </c>
      <c r="D182" s="30"/>
      <c r="E182" s="30"/>
      <c r="F182" s="30"/>
      <c r="G182" s="15"/>
      <c r="H182" s="15"/>
      <c r="I182" s="31"/>
      <c r="J182" s="23"/>
      <c r="K182" s="38"/>
      <c r="L182" s="128"/>
      <c r="M182" s="128"/>
      <c r="N182" s="64"/>
      <c r="O182" s="64"/>
      <c r="P182" s="209"/>
      <c r="Q182" s="209"/>
    </row>
    <row r="183" spans="3:17" ht="15">
      <c r="C183" s="4"/>
      <c r="D183" s="4"/>
      <c r="E183" s="4"/>
      <c r="F183" s="4"/>
      <c r="G183" s="4"/>
      <c r="H183" s="4"/>
      <c r="I183" s="4"/>
      <c r="J183" s="4"/>
      <c r="K183" s="4"/>
      <c r="L183" s="129"/>
      <c r="M183" s="130"/>
      <c r="N183" s="65"/>
      <c r="O183" s="65"/>
      <c r="P183" s="65"/>
      <c r="Q183" s="65"/>
    </row>
    <row r="184" spans="3:17" ht="15">
      <c r="C184" s="4"/>
      <c r="D184" s="4"/>
      <c r="E184" s="4"/>
      <c r="F184" s="4"/>
      <c r="G184" s="4"/>
      <c r="H184" s="4"/>
      <c r="I184" s="4"/>
      <c r="J184" s="4"/>
      <c r="K184" s="4"/>
      <c r="L184" s="129"/>
      <c r="M184" s="130"/>
      <c r="N184" s="65"/>
      <c r="O184" s="65"/>
      <c r="P184" s="65"/>
      <c r="Q184" s="65"/>
    </row>
    <row r="185" spans="3:17" ht="15">
      <c r="C185" s="4"/>
      <c r="D185" s="4"/>
      <c r="E185" s="4"/>
      <c r="F185" s="4"/>
      <c r="G185" s="4"/>
      <c r="H185" s="4"/>
      <c r="I185" s="4"/>
      <c r="J185" s="4"/>
      <c r="K185" s="4"/>
      <c r="L185" s="129"/>
      <c r="M185" s="130"/>
      <c r="N185" s="65"/>
      <c r="O185" s="65"/>
      <c r="P185" s="65"/>
      <c r="Q185" s="65"/>
    </row>
    <row r="186" spans="2:17" ht="15.75">
      <c r="B186" s="197" t="s">
        <v>787</v>
      </c>
      <c r="C186" s="197"/>
      <c r="D186" s="197"/>
      <c r="E186" s="197"/>
      <c r="F186" s="197"/>
      <c r="G186" s="197"/>
      <c r="H186" s="197"/>
      <c r="L186" s="130"/>
      <c r="M186" s="130"/>
      <c r="N186" s="65"/>
      <c r="O186" s="65"/>
      <c r="P186" s="65"/>
      <c r="Q186" s="65"/>
    </row>
    <row r="187" spans="2:17" ht="15.75">
      <c r="B187" s="19"/>
      <c r="C187" s="19"/>
      <c r="D187" s="19"/>
      <c r="E187" s="19"/>
      <c r="F187" s="19"/>
      <c r="G187" s="19"/>
      <c r="H187" s="19"/>
      <c r="J187" s="9"/>
      <c r="K187" s="9"/>
      <c r="L187" s="208"/>
      <c r="M187" s="208"/>
      <c r="N187" s="205" t="s">
        <v>264</v>
      </c>
      <c r="O187" s="205"/>
      <c r="P187" s="210">
        <f>SUM(P189:Q197)</f>
        <v>0</v>
      </c>
      <c r="Q187" s="211"/>
    </row>
    <row r="188" spans="2:17" ht="15">
      <c r="B188" s="25" t="s">
        <v>260</v>
      </c>
      <c r="C188" s="202" t="s">
        <v>261</v>
      </c>
      <c r="D188" s="202"/>
      <c r="E188" s="202"/>
      <c r="F188" s="202"/>
      <c r="G188" s="202"/>
      <c r="H188" s="202"/>
      <c r="I188" s="34"/>
      <c r="J188" s="21" t="s">
        <v>262</v>
      </c>
      <c r="K188" s="21" t="s">
        <v>57</v>
      </c>
      <c r="L188" s="131"/>
      <c r="M188" s="131"/>
      <c r="N188" s="66" t="s">
        <v>265</v>
      </c>
      <c r="O188" s="66"/>
      <c r="P188" s="209" t="s">
        <v>268</v>
      </c>
      <c r="Q188" s="209"/>
    </row>
    <row r="189" spans="2:17" ht="15">
      <c r="B189" s="32" t="s">
        <v>213</v>
      </c>
      <c r="C189" s="26" t="s">
        <v>214</v>
      </c>
      <c r="D189" s="26"/>
      <c r="E189" s="26"/>
      <c r="F189" s="26"/>
      <c r="G189" s="17"/>
      <c r="H189" s="17"/>
      <c r="I189" s="27"/>
      <c r="J189" s="23" t="s">
        <v>103</v>
      </c>
      <c r="K189" s="38">
        <v>3</v>
      </c>
      <c r="L189" s="118"/>
      <c r="M189" s="214"/>
      <c r="N189" s="63">
        <f>K189*L189</f>
        <v>0</v>
      </c>
      <c r="O189" s="63">
        <f>M189*K189</f>
        <v>0</v>
      </c>
      <c r="P189" s="205">
        <f>N189+O189</f>
        <v>0</v>
      </c>
      <c r="Q189" s="205"/>
    </row>
    <row r="190" spans="2:17" ht="15">
      <c r="B190" s="33"/>
      <c r="C190" s="28" t="s">
        <v>215</v>
      </c>
      <c r="D190" s="28"/>
      <c r="E190" s="28"/>
      <c r="F190" s="28"/>
      <c r="G190" s="16"/>
      <c r="H190" s="16"/>
      <c r="I190" s="29"/>
      <c r="J190" s="23"/>
      <c r="K190" s="38"/>
      <c r="L190" s="128"/>
      <c r="M190" s="132"/>
      <c r="N190" s="64"/>
      <c r="O190" s="64"/>
      <c r="P190" s="209"/>
      <c r="Q190" s="209"/>
    </row>
    <row r="191" spans="2:17" ht="15">
      <c r="B191" s="33"/>
      <c r="C191" s="28" t="s">
        <v>216</v>
      </c>
      <c r="D191" s="28"/>
      <c r="E191" s="28"/>
      <c r="F191" s="28"/>
      <c r="G191" s="16"/>
      <c r="H191" s="16"/>
      <c r="I191" s="29"/>
      <c r="J191" s="23"/>
      <c r="K191" s="38"/>
      <c r="L191" s="128"/>
      <c r="M191" s="132"/>
      <c r="N191" s="64"/>
      <c r="O191" s="64"/>
      <c r="P191" s="209"/>
      <c r="Q191" s="209"/>
    </row>
    <row r="192" spans="2:17" ht="15">
      <c r="B192" s="33"/>
      <c r="C192" s="28" t="s">
        <v>217</v>
      </c>
      <c r="D192" s="28"/>
      <c r="E192" s="28"/>
      <c r="F192" s="28"/>
      <c r="G192" s="16"/>
      <c r="H192" s="16"/>
      <c r="I192" s="29"/>
      <c r="J192" s="23"/>
      <c r="K192" s="38"/>
      <c r="L192" s="128"/>
      <c r="M192" s="132"/>
      <c r="N192" s="64"/>
      <c r="O192" s="64"/>
      <c r="P192" s="209"/>
      <c r="Q192" s="209"/>
    </row>
    <row r="193" spans="2:17" ht="15">
      <c r="B193" s="33"/>
      <c r="C193" s="28" t="s">
        <v>218</v>
      </c>
      <c r="D193" s="28"/>
      <c r="E193" s="28"/>
      <c r="F193" s="28"/>
      <c r="G193" s="16"/>
      <c r="H193" s="16"/>
      <c r="I193" s="29"/>
      <c r="J193" s="23"/>
      <c r="K193" s="38"/>
      <c r="L193" s="128"/>
      <c r="M193" s="132"/>
      <c r="N193" s="64"/>
      <c r="O193" s="64"/>
      <c r="P193" s="209"/>
      <c r="Q193" s="209"/>
    </row>
    <row r="194" spans="2:17" ht="15">
      <c r="B194" s="33" t="s">
        <v>219</v>
      </c>
      <c r="C194" s="28" t="s">
        <v>220</v>
      </c>
      <c r="D194" s="28"/>
      <c r="E194" s="28"/>
      <c r="F194" s="28"/>
      <c r="G194" s="16"/>
      <c r="H194" s="16"/>
      <c r="I194" s="29"/>
      <c r="J194" s="23" t="s">
        <v>103</v>
      </c>
      <c r="K194" s="38">
        <v>3</v>
      </c>
      <c r="L194" s="118"/>
      <c r="M194" s="214"/>
      <c r="N194" s="63">
        <f>K194*L194</f>
        <v>0</v>
      </c>
      <c r="O194" s="63">
        <f>M194*K194</f>
        <v>0</v>
      </c>
      <c r="P194" s="205">
        <f>N194+O194</f>
        <v>0</v>
      </c>
      <c r="Q194" s="205"/>
    </row>
    <row r="195" spans="2:17" ht="15">
      <c r="B195" s="33"/>
      <c r="C195" s="28" t="s">
        <v>221</v>
      </c>
      <c r="D195" s="28"/>
      <c r="E195" s="28"/>
      <c r="F195" s="28"/>
      <c r="G195" s="16"/>
      <c r="H195" s="16"/>
      <c r="I195" s="29"/>
      <c r="J195" s="23"/>
      <c r="K195" s="38"/>
      <c r="L195" s="128"/>
      <c r="M195" s="128"/>
      <c r="N195" s="64"/>
      <c r="O195" s="64"/>
      <c r="P195" s="209"/>
      <c r="Q195" s="209"/>
    </row>
    <row r="196" spans="2:17" ht="15">
      <c r="B196" s="33"/>
      <c r="C196" s="28"/>
      <c r="D196" s="28"/>
      <c r="E196" s="28"/>
      <c r="F196" s="28"/>
      <c r="G196" s="16"/>
      <c r="H196" s="16"/>
      <c r="I196" s="29"/>
      <c r="J196" s="23"/>
      <c r="K196" s="38"/>
      <c r="L196" s="128"/>
      <c r="M196" s="128"/>
      <c r="N196" s="64"/>
      <c r="O196" s="64"/>
      <c r="P196" s="209"/>
      <c r="Q196" s="209"/>
    </row>
    <row r="197" spans="2:17" ht="15">
      <c r="B197" s="18"/>
      <c r="C197" s="30"/>
      <c r="D197" s="30"/>
      <c r="E197" s="30"/>
      <c r="F197" s="30"/>
      <c r="G197" s="15"/>
      <c r="H197" s="15"/>
      <c r="I197" s="31"/>
      <c r="J197" s="23"/>
      <c r="K197" s="38"/>
      <c r="L197" s="128"/>
      <c r="M197" s="128"/>
      <c r="N197" s="64"/>
      <c r="O197" s="64"/>
      <c r="P197" s="209"/>
      <c r="Q197" s="209"/>
    </row>
    <row r="198" spans="2:17" ht="15">
      <c r="B198" s="16"/>
      <c r="C198" s="28"/>
      <c r="D198" s="28"/>
      <c r="E198" s="28"/>
      <c r="F198" s="28"/>
      <c r="G198" s="16"/>
      <c r="H198" s="16"/>
      <c r="I198" s="16"/>
      <c r="J198" s="35"/>
      <c r="K198" s="35"/>
      <c r="L198" s="133"/>
      <c r="M198" s="133"/>
      <c r="N198" s="67"/>
      <c r="O198" s="67"/>
      <c r="P198" s="67"/>
      <c r="Q198" s="67"/>
    </row>
    <row r="199" spans="2:17" ht="15">
      <c r="B199" s="16"/>
      <c r="C199" s="28"/>
      <c r="D199" s="28"/>
      <c r="E199" s="28"/>
      <c r="F199" s="28"/>
      <c r="G199" s="16"/>
      <c r="H199" s="16"/>
      <c r="I199" s="16"/>
      <c r="J199" s="35"/>
      <c r="K199" s="35"/>
      <c r="L199" s="133"/>
      <c r="M199" s="133"/>
      <c r="N199" s="67"/>
      <c r="O199" s="67"/>
      <c r="P199" s="67"/>
      <c r="Q199" s="67"/>
    </row>
    <row r="200" spans="2:17" ht="15.75">
      <c r="B200" s="197" t="s">
        <v>222</v>
      </c>
      <c r="C200" s="197"/>
      <c r="D200" s="197"/>
      <c r="E200" s="197"/>
      <c r="F200" s="197"/>
      <c r="G200" s="197"/>
      <c r="H200" s="197"/>
      <c r="L200" s="130"/>
      <c r="M200" s="130"/>
      <c r="N200" s="65"/>
      <c r="O200" s="65"/>
      <c r="P200" s="65"/>
      <c r="Q200" s="65"/>
    </row>
    <row r="201" spans="2:17" ht="15.75">
      <c r="B201" s="19"/>
      <c r="C201" s="19"/>
      <c r="D201" s="19"/>
      <c r="E201" s="19"/>
      <c r="F201" s="19"/>
      <c r="G201" s="19"/>
      <c r="H201" s="19"/>
      <c r="J201" s="9"/>
      <c r="K201" s="9"/>
      <c r="L201" s="208"/>
      <c r="M201" s="208"/>
      <c r="N201" s="205" t="s">
        <v>264</v>
      </c>
      <c r="O201" s="205"/>
      <c r="P201" s="210">
        <f>SUM(P203:Q214)</f>
        <v>0</v>
      </c>
      <c r="Q201" s="211"/>
    </row>
    <row r="202" spans="2:17" ht="15">
      <c r="B202" s="25" t="s">
        <v>260</v>
      </c>
      <c r="C202" s="202" t="s">
        <v>261</v>
      </c>
      <c r="D202" s="202"/>
      <c r="E202" s="202"/>
      <c r="F202" s="202"/>
      <c r="G202" s="202"/>
      <c r="H202" s="202"/>
      <c r="I202" s="34"/>
      <c r="J202" s="21" t="s">
        <v>262</v>
      </c>
      <c r="K202" s="21" t="s">
        <v>57</v>
      </c>
      <c r="L202" s="131"/>
      <c r="M202" s="131"/>
      <c r="N202" s="66" t="s">
        <v>265</v>
      </c>
      <c r="O202" s="66" t="s">
        <v>267</v>
      </c>
      <c r="P202" s="209" t="s">
        <v>268</v>
      </c>
      <c r="Q202" s="209"/>
    </row>
    <row r="203" spans="2:17" ht="15">
      <c r="B203" s="32" t="s">
        <v>223</v>
      </c>
      <c r="C203" s="26" t="s">
        <v>214</v>
      </c>
      <c r="D203" s="26"/>
      <c r="E203" s="26"/>
      <c r="F203" s="26"/>
      <c r="G203" s="17"/>
      <c r="H203" s="17"/>
      <c r="I203" s="27"/>
      <c r="J203" s="23" t="s">
        <v>103</v>
      </c>
      <c r="K203" s="38">
        <v>1</v>
      </c>
      <c r="L203" s="118"/>
      <c r="M203" s="118"/>
      <c r="N203" s="63">
        <f>K203*L203</f>
        <v>0</v>
      </c>
      <c r="O203" s="63">
        <f>M203*K203</f>
        <v>0</v>
      </c>
      <c r="P203" s="205">
        <f>N203+O203</f>
        <v>0</v>
      </c>
      <c r="Q203" s="205"/>
    </row>
    <row r="204" spans="2:17" ht="15">
      <c r="B204" s="33"/>
      <c r="C204" s="28" t="s">
        <v>224</v>
      </c>
      <c r="D204" s="28"/>
      <c r="E204" s="28"/>
      <c r="F204" s="28"/>
      <c r="G204" s="16"/>
      <c r="H204" s="16"/>
      <c r="I204" s="29"/>
      <c r="J204" s="23"/>
      <c r="K204" s="38"/>
      <c r="L204" s="125"/>
      <c r="M204" s="125"/>
      <c r="N204" s="63"/>
      <c r="O204" s="63"/>
      <c r="P204" s="205"/>
      <c r="Q204" s="205"/>
    </row>
    <row r="205" spans="2:17" ht="15">
      <c r="B205" s="33"/>
      <c r="C205" s="28" t="s">
        <v>258</v>
      </c>
      <c r="D205" s="28"/>
      <c r="E205" s="28"/>
      <c r="F205" s="28"/>
      <c r="G205" s="16"/>
      <c r="H205" s="16"/>
      <c r="I205" s="29"/>
      <c r="J205" s="23"/>
      <c r="K205" s="38"/>
      <c r="L205" s="125"/>
      <c r="M205" s="125"/>
      <c r="N205" s="63"/>
      <c r="O205" s="63"/>
      <c r="P205" s="205"/>
      <c r="Q205" s="205"/>
    </row>
    <row r="206" spans="2:17" ht="15">
      <c r="B206" s="33"/>
      <c r="C206" s="28" t="s">
        <v>225</v>
      </c>
      <c r="D206" s="28"/>
      <c r="E206" s="28"/>
      <c r="F206" s="28"/>
      <c r="G206" s="16"/>
      <c r="H206" s="16"/>
      <c r="I206" s="29"/>
      <c r="J206" s="23"/>
      <c r="K206" s="38"/>
      <c r="L206" s="125"/>
      <c r="M206" s="125"/>
      <c r="N206" s="63"/>
      <c r="O206" s="63"/>
      <c r="P206" s="205"/>
      <c r="Q206" s="205"/>
    </row>
    <row r="207" spans="2:17" ht="15">
      <c r="B207" s="33"/>
      <c r="C207" s="28" t="s">
        <v>226</v>
      </c>
      <c r="D207" s="28"/>
      <c r="E207" s="28"/>
      <c r="F207" s="28"/>
      <c r="G207" s="16"/>
      <c r="H207" s="16"/>
      <c r="I207" s="29"/>
      <c r="J207" s="23"/>
      <c r="K207" s="38"/>
      <c r="L207" s="125"/>
      <c r="M207" s="125"/>
      <c r="N207" s="63"/>
      <c r="O207" s="63"/>
      <c r="P207" s="205"/>
      <c r="Q207" s="205"/>
    </row>
    <row r="208" spans="2:17" ht="15">
      <c r="B208" s="33"/>
      <c r="C208" s="28" t="s">
        <v>227</v>
      </c>
      <c r="D208" s="28"/>
      <c r="E208" s="28"/>
      <c r="F208" s="28"/>
      <c r="G208" s="16"/>
      <c r="H208" s="16"/>
      <c r="I208" s="29"/>
      <c r="J208" s="23"/>
      <c r="K208" s="38"/>
      <c r="L208" s="125"/>
      <c r="M208" s="125"/>
      <c r="N208" s="63"/>
      <c r="O208" s="63"/>
      <c r="P208" s="205"/>
      <c r="Q208" s="205"/>
    </row>
    <row r="209" spans="2:17" ht="15">
      <c r="B209" s="33"/>
      <c r="C209" s="28" t="s">
        <v>218</v>
      </c>
      <c r="D209" s="28"/>
      <c r="E209" s="28"/>
      <c r="F209" s="28"/>
      <c r="G209" s="16"/>
      <c r="H209" s="16"/>
      <c r="I209" s="29"/>
      <c r="J209" s="23"/>
      <c r="K209" s="38"/>
      <c r="L209" s="125"/>
      <c r="M209" s="125"/>
      <c r="N209" s="63"/>
      <c r="O209" s="63"/>
      <c r="P209" s="205"/>
      <c r="Q209" s="205"/>
    </row>
    <row r="210" spans="2:17" ht="15">
      <c r="B210" s="33" t="s">
        <v>228</v>
      </c>
      <c r="C210" s="28" t="s">
        <v>229</v>
      </c>
      <c r="D210" s="28"/>
      <c r="E210" s="28"/>
      <c r="F210" s="28"/>
      <c r="G210" s="16"/>
      <c r="H210" s="16"/>
      <c r="I210" s="29"/>
      <c r="J210" s="23" t="s">
        <v>123</v>
      </c>
      <c r="K210" s="38">
        <v>0.5</v>
      </c>
      <c r="L210" s="118"/>
      <c r="M210" s="118"/>
      <c r="N210" s="63">
        <f>K210*L210</f>
        <v>0</v>
      </c>
      <c r="O210" s="63">
        <f>M210*K210</f>
        <v>0</v>
      </c>
      <c r="P210" s="205">
        <f>N210+O210</f>
        <v>0</v>
      </c>
      <c r="Q210" s="205"/>
    </row>
    <row r="211" spans="2:17" ht="15">
      <c r="B211" s="33"/>
      <c r="C211" s="28" t="s">
        <v>259</v>
      </c>
      <c r="D211" s="28"/>
      <c r="E211" s="28"/>
      <c r="F211" s="28"/>
      <c r="G211" s="16"/>
      <c r="H211" s="16"/>
      <c r="I211" s="29"/>
      <c r="J211" s="23"/>
      <c r="K211" s="38"/>
      <c r="L211" s="125"/>
      <c r="M211" s="125"/>
      <c r="N211" s="63"/>
      <c r="O211" s="63"/>
      <c r="P211" s="205"/>
      <c r="Q211" s="205"/>
    </row>
    <row r="212" spans="2:17" ht="15">
      <c r="B212" s="33" t="s">
        <v>230</v>
      </c>
      <c r="C212" s="28" t="s">
        <v>220</v>
      </c>
      <c r="D212" s="28"/>
      <c r="E212" s="28"/>
      <c r="F212" s="28"/>
      <c r="G212" s="16"/>
      <c r="H212" s="16"/>
      <c r="I212" s="29"/>
      <c r="J212" s="23" t="s">
        <v>103</v>
      </c>
      <c r="K212" s="38">
        <v>1</v>
      </c>
      <c r="L212" s="118"/>
      <c r="M212" s="118"/>
      <c r="N212" s="63">
        <f>K212*L212</f>
        <v>0</v>
      </c>
      <c r="O212" s="63">
        <f>M212*K212</f>
        <v>0</v>
      </c>
      <c r="P212" s="205">
        <f>N212+O212</f>
        <v>0</v>
      </c>
      <c r="Q212" s="205"/>
    </row>
    <row r="213" spans="2:17" ht="15">
      <c r="B213" s="33"/>
      <c r="C213" s="28" t="s">
        <v>231</v>
      </c>
      <c r="D213" s="28"/>
      <c r="E213" s="28"/>
      <c r="F213" s="28"/>
      <c r="G213" s="16"/>
      <c r="H213" s="16"/>
      <c r="I213" s="29"/>
      <c r="J213" s="23"/>
      <c r="K213" s="38"/>
      <c r="L213" s="125"/>
      <c r="M213" s="125"/>
      <c r="N213" s="63"/>
      <c r="O213" s="63"/>
      <c r="P213" s="205"/>
      <c r="Q213" s="205"/>
    </row>
    <row r="214" spans="2:17" ht="15">
      <c r="B214" s="18"/>
      <c r="C214" s="30"/>
      <c r="D214" s="30"/>
      <c r="E214" s="30"/>
      <c r="F214" s="30"/>
      <c r="G214" s="15"/>
      <c r="H214" s="15"/>
      <c r="I214" s="31"/>
      <c r="J214" s="23"/>
      <c r="K214" s="38"/>
      <c r="L214" s="125"/>
      <c r="M214" s="125"/>
      <c r="N214" s="63"/>
      <c r="O214" s="63"/>
      <c r="P214" s="205"/>
      <c r="Q214" s="205"/>
    </row>
    <row r="215" spans="12:17" ht="15">
      <c r="L215" s="130"/>
      <c r="M215" s="130"/>
      <c r="N215" s="65"/>
      <c r="O215" s="65"/>
      <c r="P215" s="65"/>
      <c r="Q215" s="65"/>
    </row>
    <row r="216" spans="12:17" ht="15">
      <c r="L216" s="130"/>
      <c r="M216" s="130"/>
      <c r="N216" s="65"/>
      <c r="O216" s="65"/>
      <c r="P216" s="65"/>
      <c r="Q216" s="65"/>
    </row>
    <row r="217" spans="2:17" ht="15.75">
      <c r="B217" s="197" t="s">
        <v>232</v>
      </c>
      <c r="C217" s="197"/>
      <c r="D217" s="197"/>
      <c r="E217" s="197"/>
      <c r="F217" s="197"/>
      <c r="G217" s="197"/>
      <c r="H217" s="197"/>
      <c r="L217" s="130"/>
      <c r="M217" s="130"/>
      <c r="N217" s="65"/>
      <c r="O217" s="65"/>
      <c r="P217" s="65"/>
      <c r="Q217" s="65"/>
    </row>
    <row r="218" spans="2:17" ht="15.75">
      <c r="B218" s="19"/>
      <c r="C218" s="19"/>
      <c r="D218" s="19"/>
      <c r="E218" s="19"/>
      <c r="F218" s="19"/>
      <c r="G218" s="19"/>
      <c r="H218" s="19"/>
      <c r="J218" s="9"/>
      <c r="K218" s="9"/>
      <c r="L218" s="208"/>
      <c r="M218" s="208"/>
      <c r="N218" s="205" t="s">
        <v>264</v>
      </c>
      <c r="O218" s="205"/>
      <c r="P218" s="210">
        <f>SUM(P220:Q239)</f>
        <v>0</v>
      </c>
      <c r="Q218" s="211"/>
    </row>
    <row r="219" spans="2:17" ht="15">
      <c r="B219" s="25" t="s">
        <v>260</v>
      </c>
      <c r="C219" s="202" t="s">
        <v>261</v>
      </c>
      <c r="D219" s="202"/>
      <c r="E219" s="202"/>
      <c r="F219" s="202"/>
      <c r="G219" s="202"/>
      <c r="H219" s="202"/>
      <c r="I219" s="34"/>
      <c r="J219" s="21" t="s">
        <v>262</v>
      </c>
      <c r="K219" s="21" t="s">
        <v>57</v>
      </c>
      <c r="L219" s="131"/>
      <c r="M219" s="131"/>
      <c r="N219" s="66" t="s">
        <v>265</v>
      </c>
      <c r="O219" s="66" t="s">
        <v>267</v>
      </c>
      <c r="P219" s="209" t="s">
        <v>268</v>
      </c>
      <c r="Q219" s="209"/>
    </row>
    <row r="220" spans="2:17" ht="15">
      <c r="B220" s="32" t="s">
        <v>233</v>
      </c>
      <c r="C220" s="26" t="s">
        <v>234</v>
      </c>
      <c r="D220" s="26"/>
      <c r="E220" s="26"/>
      <c r="F220" s="26"/>
      <c r="G220" s="17"/>
      <c r="H220" s="17"/>
      <c r="I220" s="27"/>
      <c r="J220" s="23" t="s">
        <v>235</v>
      </c>
      <c r="K220" s="38">
        <v>500</v>
      </c>
      <c r="L220" s="118"/>
      <c r="M220" s="118"/>
      <c r="N220" s="63">
        <f>K220*L220</f>
        <v>0</v>
      </c>
      <c r="O220" s="63">
        <f>M220*K220</f>
        <v>0</v>
      </c>
      <c r="P220" s="205">
        <f>N220+O220</f>
        <v>0</v>
      </c>
      <c r="Q220" s="205"/>
    </row>
    <row r="221" spans="2:17" ht="15">
      <c r="B221" s="33"/>
      <c r="C221" s="28"/>
      <c r="D221" s="28"/>
      <c r="E221" s="28"/>
      <c r="F221" s="28"/>
      <c r="G221" s="16"/>
      <c r="H221" s="16"/>
      <c r="I221" s="29"/>
      <c r="J221" s="23"/>
      <c r="K221" s="38"/>
      <c r="L221" s="125"/>
      <c r="M221" s="125"/>
      <c r="N221" s="63"/>
      <c r="O221" s="63"/>
      <c r="P221" s="205"/>
      <c r="Q221" s="205"/>
    </row>
    <row r="222" spans="2:17" ht="15">
      <c r="B222" s="33" t="s">
        <v>236</v>
      </c>
      <c r="C222" s="28" t="s">
        <v>270</v>
      </c>
      <c r="D222" s="28"/>
      <c r="E222" s="28"/>
      <c r="F222" s="28"/>
      <c r="G222" s="16"/>
      <c r="H222" s="16"/>
      <c r="I222" s="29"/>
      <c r="J222" s="23" t="s">
        <v>61</v>
      </c>
      <c r="K222" s="38">
        <v>40</v>
      </c>
      <c r="L222" s="126"/>
      <c r="M222" s="118"/>
      <c r="N222" s="63">
        <f>K222*L222</f>
        <v>0</v>
      </c>
      <c r="O222" s="63">
        <f>M222*K222</f>
        <v>0</v>
      </c>
      <c r="P222" s="205">
        <f>N222+O222</f>
        <v>0</v>
      </c>
      <c r="Q222" s="205"/>
    </row>
    <row r="223" spans="2:17" ht="15">
      <c r="B223" s="33"/>
      <c r="C223" s="28"/>
      <c r="D223" s="28"/>
      <c r="E223" s="28"/>
      <c r="F223" s="28"/>
      <c r="G223" s="16"/>
      <c r="H223" s="16"/>
      <c r="I223" s="29"/>
      <c r="J223" s="23"/>
      <c r="K223" s="38"/>
      <c r="L223" s="125"/>
      <c r="M223" s="125"/>
      <c r="N223" s="63"/>
      <c r="O223" s="63"/>
      <c r="P223" s="205"/>
      <c r="Q223" s="205"/>
    </row>
    <row r="224" spans="2:17" ht="15">
      <c r="B224" s="33" t="s">
        <v>237</v>
      </c>
      <c r="C224" s="28" t="s">
        <v>84</v>
      </c>
      <c r="D224" s="28"/>
      <c r="E224" s="28"/>
      <c r="F224" s="28"/>
      <c r="G224" s="16"/>
      <c r="H224" s="16"/>
      <c r="I224" s="29"/>
      <c r="J224" s="23" t="s">
        <v>271</v>
      </c>
      <c r="K224" s="38">
        <v>60</v>
      </c>
      <c r="L224" s="118"/>
      <c r="M224" s="118"/>
      <c r="N224" s="63">
        <f>K224*L224</f>
        <v>0</v>
      </c>
      <c r="O224" s="63">
        <f>M224*K224</f>
        <v>0</v>
      </c>
      <c r="P224" s="205">
        <f>N224+O224</f>
        <v>0</v>
      </c>
      <c r="Q224" s="205"/>
    </row>
    <row r="225" spans="2:17" ht="15">
      <c r="B225" s="33"/>
      <c r="C225" s="28" t="s">
        <v>85</v>
      </c>
      <c r="D225" s="28"/>
      <c r="E225" s="28"/>
      <c r="F225" s="28"/>
      <c r="G225" s="16"/>
      <c r="H225" s="16"/>
      <c r="I225" s="29"/>
      <c r="J225" s="23"/>
      <c r="K225" s="38"/>
      <c r="L225" s="125"/>
      <c r="M225" s="125"/>
      <c r="N225" s="63"/>
      <c r="O225" s="63"/>
      <c r="P225" s="205"/>
      <c r="Q225" s="205"/>
    </row>
    <row r="226" spans="2:17" ht="15">
      <c r="B226" s="33" t="s">
        <v>238</v>
      </c>
      <c r="C226" s="28" t="s">
        <v>87</v>
      </c>
      <c r="D226" s="28"/>
      <c r="E226" s="28"/>
      <c r="F226" s="28"/>
      <c r="G226" s="16"/>
      <c r="H226" s="16"/>
      <c r="I226" s="29"/>
      <c r="J226" s="23" t="s">
        <v>271</v>
      </c>
      <c r="K226" s="38">
        <v>30</v>
      </c>
      <c r="L226" s="118"/>
      <c r="M226" s="118"/>
      <c r="N226" s="63">
        <f>K226*L226</f>
        <v>0</v>
      </c>
      <c r="O226" s="63">
        <f>M226*K226</f>
        <v>0</v>
      </c>
      <c r="P226" s="205">
        <f>N226+O226</f>
        <v>0</v>
      </c>
      <c r="Q226" s="205"/>
    </row>
    <row r="227" spans="2:17" ht="15">
      <c r="B227" s="33"/>
      <c r="C227" s="28" t="s">
        <v>85</v>
      </c>
      <c r="D227" s="28"/>
      <c r="E227" s="28"/>
      <c r="F227" s="28"/>
      <c r="G227" s="16"/>
      <c r="H227" s="16"/>
      <c r="I227" s="29"/>
      <c r="J227" s="23"/>
      <c r="K227" s="38"/>
      <c r="L227" s="125"/>
      <c r="M227" s="125"/>
      <c r="N227" s="63"/>
      <c r="O227" s="63"/>
      <c r="P227" s="205"/>
      <c r="Q227" s="205"/>
    </row>
    <row r="228" spans="2:17" ht="15">
      <c r="B228" s="33" t="s">
        <v>239</v>
      </c>
      <c r="C228" s="28" t="s">
        <v>240</v>
      </c>
      <c r="D228" s="28"/>
      <c r="E228" s="28"/>
      <c r="F228" s="28"/>
      <c r="G228" s="16"/>
      <c r="H228" s="16"/>
      <c r="I228" s="29"/>
      <c r="J228" s="23" t="s">
        <v>61</v>
      </c>
      <c r="K228" s="38">
        <v>8</v>
      </c>
      <c r="L228" s="118"/>
      <c r="M228" s="126"/>
      <c r="N228" s="63">
        <f>K228*L228</f>
        <v>0</v>
      </c>
      <c r="O228" s="63">
        <f>M228*K228</f>
        <v>0</v>
      </c>
      <c r="P228" s="205">
        <f>N228+O228</f>
        <v>0</v>
      </c>
      <c r="Q228" s="205"/>
    </row>
    <row r="229" spans="2:17" ht="15">
      <c r="B229" s="33"/>
      <c r="C229" s="28" t="s">
        <v>85</v>
      </c>
      <c r="D229" s="28"/>
      <c r="E229" s="28"/>
      <c r="F229" s="28"/>
      <c r="G229" s="16"/>
      <c r="H229" s="16"/>
      <c r="I229" s="29"/>
      <c r="J229" s="23"/>
      <c r="K229" s="38"/>
      <c r="L229" s="125"/>
      <c r="M229" s="125"/>
      <c r="N229" s="63"/>
      <c r="O229" s="63"/>
      <c r="P229" s="205"/>
      <c r="Q229" s="205"/>
    </row>
    <row r="230" spans="2:17" ht="15">
      <c r="B230" s="33" t="s">
        <v>241</v>
      </c>
      <c r="C230" s="28" t="s">
        <v>242</v>
      </c>
      <c r="D230" s="28"/>
      <c r="E230" s="28"/>
      <c r="F230" s="28"/>
      <c r="G230" s="16"/>
      <c r="H230" s="16"/>
      <c r="I230" s="29"/>
      <c r="J230" s="23" t="s">
        <v>61</v>
      </c>
      <c r="K230" s="38">
        <v>8</v>
      </c>
      <c r="L230" s="126"/>
      <c r="M230" s="118"/>
      <c r="N230" s="63">
        <f>K230*L230</f>
        <v>0</v>
      </c>
      <c r="O230" s="63">
        <f>M230*K230</f>
        <v>0</v>
      </c>
      <c r="P230" s="205">
        <f>N230+O230</f>
        <v>0</v>
      </c>
      <c r="Q230" s="205"/>
    </row>
    <row r="231" spans="2:17" ht="15">
      <c r="B231" s="33"/>
      <c r="C231" s="28"/>
      <c r="D231" s="28"/>
      <c r="E231" s="28"/>
      <c r="F231" s="28"/>
      <c r="G231" s="16"/>
      <c r="H231" s="16"/>
      <c r="I231" s="29"/>
      <c r="J231" s="23"/>
      <c r="K231" s="38"/>
      <c r="L231" s="126"/>
      <c r="M231" s="125"/>
      <c r="N231" s="63"/>
      <c r="O231" s="63"/>
      <c r="P231" s="205"/>
      <c r="Q231" s="205"/>
    </row>
    <row r="232" spans="2:17" ht="15">
      <c r="B232" s="33" t="s">
        <v>243</v>
      </c>
      <c r="C232" s="28" t="s">
        <v>244</v>
      </c>
      <c r="D232" s="28"/>
      <c r="E232" s="28"/>
      <c r="F232" s="28"/>
      <c r="G232" s="16"/>
      <c r="H232" s="16"/>
      <c r="I232" s="29"/>
      <c r="J232" s="23" t="s">
        <v>61</v>
      </c>
      <c r="K232" s="38">
        <v>8</v>
      </c>
      <c r="L232" s="126"/>
      <c r="M232" s="118"/>
      <c r="N232" s="63">
        <f>K232*L232</f>
        <v>0</v>
      </c>
      <c r="O232" s="63">
        <f>M232*K232</f>
        <v>0</v>
      </c>
      <c r="P232" s="205">
        <f>N232+O232</f>
        <v>0</v>
      </c>
      <c r="Q232" s="205"/>
    </row>
    <row r="233" spans="2:17" ht="15">
      <c r="B233" s="33"/>
      <c r="C233" s="28"/>
      <c r="D233" s="28"/>
      <c r="E233" s="28"/>
      <c r="F233" s="28"/>
      <c r="G233" s="16"/>
      <c r="H233" s="16"/>
      <c r="I233" s="29"/>
      <c r="J233" s="23"/>
      <c r="K233" s="38"/>
      <c r="L233" s="126"/>
      <c r="M233" s="125"/>
      <c r="N233" s="63"/>
      <c r="O233" s="63"/>
      <c r="P233" s="205"/>
      <c r="Q233" s="205"/>
    </row>
    <row r="234" spans="2:17" ht="15">
      <c r="B234" s="33" t="s">
        <v>245</v>
      </c>
      <c r="C234" s="28" t="s">
        <v>786</v>
      </c>
      <c r="D234" s="28"/>
      <c r="E234" s="28"/>
      <c r="F234" s="28"/>
      <c r="G234" s="16"/>
      <c r="H234" s="16"/>
      <c r="I234" s="29"/>
      <c r="J234" s="23" t="s">
        <v>785</v>
      </c>
      <c r="K234" s="38">
        <v>1</v>
      </c>
      <c r="L234" s="126"/>
      <c r="M234" s="118"/>
      <c r="N234" s="63">
        <f>K234*L234</f>
        <v>0</v>
      </c>
      <c r="O234" s="63">
        <f>M234*K234</f>
        <v>0</v>
      </c>
      <c r="P234" s="205">
        <f>N234+O234</f>
        <v>0</v>
      </c>
      <c r="Q234" s="205"/>
    </row>
    <row r="235" spans="2:17" ht="15">
      <c r="B235" s="33"/>
      <c r="C235" s="28"/>
      <c r="D235" s="28"/>
      <c r="E235" s="28"/>
      <c r="F235" s="28"/>
      <c r="G235" s="16"/>
      <c r="H235" s="16"/>
      <c r="I235" s="29"/>
      <c r="J235" s="23"/>
      <c r="K235" s="38"/>
      <c r="L235" s="125"/>
      <c r="M235" s="125"/>
      <c r="N235" s="63"/>
      <c r="O235" s="63"/>
      <c r="P235" s="205"/>
      <c r="Q235" s="205"/>
    </row>
    <row r="236" spans="2:17" ht="15">
      <c r="B236" s="33" t="s">
        <v>246</v>
      </c>
      <c r="C236" s="28" t="s">
        <v>247</v>
      </c>
      <c r="D236" s="28"/>
      <c r="E236" s="28"/>
      <c r="F236" s="28"/>
      <c r="G236" s="16"/>
      <c r="H236" s="16"/>
      <c r="I236" s="29"/>
      <c r="J236" s="23" t="s">
        <v>92</v>
      </c>
      <c r="K236" s="38">
        <v>10</v>
      </c>
      <c r="L236" s="118"/>
      <c r="M236" s="126"/>
      <c r="N236" s="63">
        <f>K236*L236</f>
        <v>0</v>
      </c>
      <c r="O236" s="63">
        <f>M236*K236</f>
        <v>0</v>
      </c>
      <c r="P236" s="205">
        <f>N236+O236</f>
        <v>0</v>
      </c>
      <c r="Q236" s="205"/>
    </row>
    <row r="237" spans="2:17" ht="15">
      <c r="B237" s="33"/>
      <c r="C237" s="28"/>
      <c r="D237" s="28"/>
      <c r="E237" s="28"/>
      <c r="F237" s="28"/>
      <c r="G237" s="16"/>
      <c r="H237" s="16"/>
      <c r="I237" s="29"/>
      <c r="J237" s="23"/>
      <c r="K237" s="38"/>
      <c r="L237" s="125"/>
      <c r="M237" s="126"/>
      <c r="N237" s="63"/>
      <c r="O237" s="63"/>
      <c r="P237" s="205"/>
      <c r="Q237" s="205"/>
    </row>
    <row r="238" spans="2:17" ht="15">
      <c r="B238" s="33" t="s">
        <v>248</v>
      </c>
      <c r="C238" s="28" t="s">
        <v>249</v>
      </c>
      <c r="D238" s="28"/>
      <c r="E238" s="28"/>
      <c r="F238" s="28"/>
      <c r="G238" s="16"/>
      <c r="H238" s="16"/>
      <c r="I238" s="29"/>
      <c r="J238" s="23" t="s">
        <v>785</v>
      </c>
      <c r="K238" s="38">
        <v>1</v>
      </c>
      <c r="L238" s="118"/>
      <c r="M238" s="126"/>
      <c r="N238" s="63">
        <f>K238*L238</f>
        <v>0</v>
      </c>
      <c r="O238" s="63">
        <f>M238*K238</f>
        <v>0</v>
      </c>
      <c r="P238" s="205">
        <f>N238+O238</f>
        <v>0</v>
      </c>
      <c r="Q238" s="205"/>
    </row>
    <row r="239" spans="2:17" ht="15">
      <c r="B239" s="18"/>
      <c r="C239" s="30"/>
      <c r="D239" s="30"/>
      <c r="E239" s="30"/>
      <c r="F239" s="30"/>
      <c r="G239" s="15"/>
      <c r="H239" s="15"/>
      <c r="I239" s="31"/>
      <c r="J239" s="23"/>
      <c r="K239" s="23"/>
      <c r="L239" s="125"/>
      <c r="M239" s="125"/>
      <c r="N239" s="63"/>
      <c r="O239" s="63"/>
      <c r="P239" s="205"/>
      <c r="Q239" s="205"/>
    </row>
    <row r="240" spans="12:17" ht="15">
      <c r="L240" s="130"/>
      <c r="M240" s="130"/>
      <c r="N240" s="65"/>
      <c r="O240" s="65"/>
      <c r="P240" s="65"/>
      <c r="Q240" s="65"/>
    </row>
    <row r="241" spans="3:13" ht="15">
      <c r="C241" s="4"/>
      <c r="D241" s="4"/>
      <c r="E241" s="4"/>
      <c r="F241" s="4"/>
      <c r="J241" s="20"/>
      <c r="K241" s="20"/>
      <c r="L241" s="109"/>
      <c r="M241" s="116"/>
    </row>
    <row r="242" spans="12:13" ht="15">
      <c r="L242" s="109"/>
      <c r="M242" s="109"/>
    </row>
    <row r="243" spans="2:10" ht="15">
      <c r="B243" s="1" t="s">
        <v>98</v>
      </c>
      <c r="C243" s="1"/>
      <c r="D243" s="1"/>
      <c r="E243" s="1"/>
      <c r="F243" s="1"/>
      <c r="G243" s="1"/>
      <c r="H243" s="1"/>
      <c r="I243" s="1"/>
      <c r="J243" s="1"/>
    </row>
    <row r="244" spans="2:10" ht="15">
      <c r="B244" s="1"/>
      <c r="C244" s="1" t="s">
        <v>99</v>
      </c>
      <c r="D244" s="1"/>
      <c r="E244" s="1"/>
      <c r="F244" s="1"/>
      <c r="G244" s="1"/>
      <c r="H244" s="1"/>
      <c r="I244" s="1"/>
      <c r="J244" s="1"/>
    </row>
  </sheetData>
  <sheetProtection password="CA63" sheet="1" objects="1" scenarios="1"/>
  <mergeCells count="241">
    <mergeCell ref="P5:Q5"/>
    <mergeCell ref="P154:Q154"/>
    <mergeCell ref="P238:Q238"/>
    <mergeCell ref="P239:Q239"/>
    <mergeCell ref="P9:Q9"/>
    <mergeCell ref="P42:Q42"/>
    <mergeCell ref="P187:Q187"/>
    <mergeCell ref="P218:Q218"/>
    <mergeCell ref="P232:Q232"/>
    <mergeCell ref="P233:Q233"/>
    <mergeCell ref="P234:Q234"/>
    <mergeCell ref="P235:Q235"/>
    <mergeCell ref="P236:Q236"/>
    <mergeCell ref="P237:Q237"/>
    <mergeCell ref="P226:Q226"/>
    <mergeCell ref="P227:Q227"/>
    <mergeCell ref="P228:Q228"/>
    <mergeCell ref="P229:Q229"/>
    <mergeCell ref="P230:Q230"/>
    <mergeCell ref="P231:Q231"/>
    <mergeCell ref="P220:Q220"/>
    <mergeCell ref="P221:Q221"/>
    <mergeCell ref="P222:Q222"/>
    <mergeCell ref="P223:Q223"/>
    <mergeCell ref="P224:Q224"/>
    <mergeCell ref="P225:Q225"/>
    <mergeCell ref="P209:Q209"/>
    <mergeCell ref="P210:Q210"/>
    <mergeCell ref="P211:Q211"/>
    <mergeCell ref="P212:Q212"/>
    <mergeCell ref="P213:Q213"/>
    <mergeCell ref="P214:Q214"/>
    <mergeCell ref="P203:Q203"/>
    <mergeCell ref="P204:Q204"/>
    <mergeCell ref="P205:Q205"/>
    <mergeCell ref="P206:Q206"/>
    <mergeCell ref="P207:Q207"/>
    <mergeCell ref="P208:Q208"/>
    <mergeCell ref="P182:Q182"/>
    <mergeCell ref="P190:Q190"/>
    <mergeCell ref="P191:Q191"/>
    <mergeCell ref="P192:Q192"/>
    <mergeCell ref="P193:Q193"/>
    <mergeCell ref="P194:Q194"/>
    <mergeCell ref="P176:Q176"/>
    <mergeCell ref="P177:Q177"/>
    <mergeCell ref="P178:Q178"/>
    <mergeCell ref="P179:Q179"/>
    <mergeCell ref="P180:Q180"/>
    <mergeCell ref="P181:Q181"/>
    <mergeCell ref="P170:Q170"/>
    <mergeCell ref="P171:Q171"/>
    <mergeCell ref="P172:Q172"/>
    <mergeCell ref="P173:Q173"/>
    <mergeCell ref="P174:Q174"/>
    <mergeCell ref="P175:Q175"/>
    <mergeCell ref="P164:Q164"/>
    <mergeCell ref="P165:Q165"/>
    <mergeCell ref="P166:Q166"/>
    <mergeCell ref="P167:Q167"/>
    <mergeCell ref="P168:Q168"/>
    <mergeCell ref="P169:Q169"/>
    <mergeCell ref="P157:Q157"/>
    <mergeCell ref="P158:Q158"/>
    <mergeCell ref="P159:Q159"/>
    <mergeCell ref="P160:Q160"/>
    <mergeCell ref="P161:Q161"/>
    <mergeCell ref="P162:Q162"/>
    <mergeCell ref="P151:Q151"/>
    <mergeCell ref="P152:Q152"/>
    <mergeCell ref="P153:Q153"/>
    <mergeCell ref="P155:Q155"/>
    <mergeCell ref="P156:Q156"/>
    <mergeCell ref="P145:Q145"/>
    <mergeCell ref="P146:Q146"/>
    <mergeCell ref="P147:Q147"/>
    <mergeCell ref="P148:Q148"/>
    <mergeCell ref="P149:Q149"/>
    <mergeCell ref="P150:Q150"/>
    <mergeCell ref="P139:Q139"/>
    <mergeCell ref="P140:Q140"/>
    <mergeCell ref="P141:Q141"/>
    <mergeCell ref="P142:Q142"/>
    <mergeCell ref="P143:Q143"/>
    <mergeCell ref="P144:Q144"/>
    <mergeCell ref="P128:Q128"/>
    <mergeCell ref="P129:Q129"/>
    <mergeCell ref="P130:Q130"/>
    <mergeCell ref="P131:Q131"/>
    <mergeCell ref="P132:Q132"/>
    <mergeCell ref="P134:Q134"/>
    <mergeCell ref="P122:Q122"/>
    <mergeCell ref="P123:Q123"/>
    <mergeCell ref="P124:Q124"/>
    <mergeCell ref="P125:Q125"/>
    <mergeCell ref="P126:Q126"/>
    <mergeCell ref="P127:Q127"/>
    <mergeCell ref="P117:Q117"/>
    <mergeCell ref="P118:Q118"/>
    <mergeCell ref="P119:Q119"/>
    <mergeCell ref="P120:Q120"/>
    <mergeCell ref="P121:Q121"/>
    <mergeCell ref="P110:Q110"/>
    <mergeCell ref="P111:Q111"/>
    <mergeCell ref="P112:Q112"/>
    <mergeCell ref="P113:Q113"/>
    <mergeCell ref="P114:Q114"/>
    <mergeCell ref="P115:Q115"/>
    <mergeCell ref="P66:Q66"/>
    <mergeCell ref="P67:Q67"/>
    <mergeCell ref="P68:Q68"/>
    <mergeCell ref="P91:Q91"/>
    <mergeCell ref="P92:Q92"/>
    <mergeCell ref="P93:Q93"/>
    <mergeCell ref="P94:Q94"/>
    <mergeCell ref="P95:Q95"/>
    <mergeCell ref="P96:Q96"/>
    <mergeCell ref="P87:Q87"/>
    <mergeCell ref="P88:Q88"/>
    <mergeCell ref="P89:Q89"/>
    <mergeCell ref="P90:Q90"/>
    <mergeCell ref="P11:Q11"/>
    <mergeCell ref="P12:Q12"/>
    <mergeCell ref="P13:Q13"/>
    <mergeCell ref="P14:Q14"/>
    <mergeCell ref="P15:Q15"/>
    <mergeCell ref="P189:Q189"/>
    <mergeCell ref="P195:Q195"/>
    <mergeCell ref="P28:Q28"/>
    <mergeCell ref="P29:Q29"/>
    <mergeCell ref="P30:Q30"/>
    <mergeCell ref="P31:Q31"/>
    <mergeCell ref="P32:Q32"/>
    <mergeCell ref="P33:Q33"/>
    <mergeCell ref="P22:Q22"/>
    <mergeCell ref="P79:Q79"/>
    <mergeCell ref="P80:Q80"/>
    <mergeCell ref="P81:Q81"/>
    <mergeCell ref="P82:Q82"/>
    <mergeCell ref="P83:Q83"/>
    <mergeCell ref="P84:Q84"/>
    <mergeCell ref="P75:Q75"/>
    <mergeCell ref="P63:Q63"/>
    <mergeCell ref="P64:Q64"/>
    <mergeCell ref="P65:Q65"/>
    <mergeCell ref="P196:Q196"/>
    <mergeCell ref="P197:Q197"/>
    <mergeCell ref="P133:Q133"/>
    <mergeCell ref="P163:Q163"/>
    <mergeCell ref="P135:Q135"/>
    <mergeCell ref="P136:Q136"/>
    <mergeCell ref="P137:Q137"/>
    <mergeCell ref="P138:Q138"/>
    <mergeCell ref="P73:Q73"/>
    <mergeCell ref="P85:Q85"/>
    <mergeCell ref="P86:Q86"/>
    <mergeCell ref="P104:Q104"/>
    <mergeCell ref="P105:Q105"/>
    <mergeCell ref="P106:Q106"/>
    <mergeCell ref="P107:Q107"/>
    <mergeCell ref="P108:Q108"/>
    <mergeCell ref="P109:Q109"/>
    <mergeCell ref="P97:Q97"/>
    <mergeCell ref="P98:Q98"/>
    <mergeCell ref="P99:Q99"/>
    <mergeCell ref="P100:Q100"/>
    <mergeCell ref="P101:Q101"/>
    <mergeCell ref="P102:Q102"/>
    <mergeCell ref="P116:Q116"/>
    <mergeCell ref="L218:M218"/>
    <mergeCell ref="N218:O218"/>
    <mergeCell ref="C219:H219"/>
    <mergeCell ref="P219:Q219"/>
    <mergeCell ref="C188:H188"/>
    <mergeCell ref="P188:Q188"/>
    <mergeCell ref="P16:Q16"/>
    <mergeCell ref="P17:Q17"/>
    <mergeCell ref="P18:Q18"/>
    <mergeCell ref="P19:Q19"/>
    <mergeCell ref="P20:Q20"/>
    <mergeCell ref="P21:Q21"/>
    <mergeCell ref="P201:Q201"/>
    <mergeCell ref="P23:Q23"/>
    <mergeCell ref="P24:Q24"/>
    <mergeCell ref="P25:Q25"/>
    <mergeCell ref="P26:Q26"/>
    <mergeCell ref="P27:Q27"/>
    <mergeCell ref="P45:Q45"/>
    <mergeCell ref="P46:Q46"/>
    <mergeCell ref="P47:Q47"/>
    <mergeCell ref="P48:Q48"/>
    <mergeCell ref="P49:Q49"/>
    <mergeCell ref="P50:Q50"/>
    <mergeCell ref="B217:H217"/>
    <mergeCell ref="L201:M201"/>
    <mergeCell ref="N201:O201"/>
    <mergeCell ref="C202:H202"/>
    <mergeCell ref="P202:Q202"/>
    <mergeCell ref="L42:M42"/>
    <mergeCell ref="N42:O42"/>
    <mergeCell ref="C43:H43"/>
    <mergeCell ref="B186:H186"/>
    <mergeCell ref="L187:M187"/>
    <mergeCell ref="N187:O187"/>
    <mergeCell ref="P103:Q103"/>
    <mergeCell ref="P76:Q76"/>
    <mergeCell ref="P77:Q77"/>
    <mergeCell ref="P78:Q78"/>
    <mergeCell ref="P44:Q44"/>
    <mergeCell ref="P43:Q43"/>
    <mergeCell ref="P57:Q57"/>
    <mergeCell ref="P58:Q58"/>
    <mergeCell ref="P59:Q59"/>
    <mergeCell ref="P60:Q60"/>
    <mergeCell ref="P61:Q61"/>
    <mergeCell ref="P62:Q62"/>
    <mergeCell ref="P51:Q51"/>
    <mergeCell ref="N9:O9"/>
    <mergeCell ref="L9:M9"/>
    <mergeCell ref="B41:H41"/>
    <mergeCell ref="B8:H8"/>
    <mergeCell ref="C10:H10"/>
    <mergeCell ref="B1:K1"/>
    <mergeCell ref="B3:K3"/>
    <mergeCell ref="P10:Q10"/>
    <mergeCell ref="B200:H200"/>
    <mergeCell ref="P34:Q34"/>
    <mergeCell ref="P35:Q35"/>
    <mergeCell ref="P36:Q36"/>
    <mergeCell ref="P37:Q37"/>
    <mergeCell ref="P38:Q38"/>
    <mergeCell ref="P52:Q52"/>
    <mergeCell ref="P53:Q53"/>
    <mergeCell ref="P54:Q54"/>
    <mergeCell ref="P55:Q55"/>
    <mergeCell ref="P56:Q56"/>
    <mergeCell ref="P69:Q69"/>
    <mergeCell ref="P70:Q70"/>
    <mergeCell ref="P71:Q71"/>
    <mergeCell ref="P72:Q72"/>
    <mergeCell ref="P74:Q74"/>
  </mergeCells>
  <printOptions/>
  <pageMargins left="0.7" right="0.7" top="0.787401575" bottom="0.787401575" header="0.3" footer="0.3"/>
  <pageSetup horizontalDpi="300" verticalDpi="300" orientation="landscape" paperSize="9" scale="80" r:id="rId1"/>
  <ignoredErrors>
    <ignoredError sqref="B35 B37 B144 B147 B150 B153 B156 B160 B163 B165 B167 B170 B173 B176 B181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2:R62"/>
  <sheetViews>
    <sheetView workbookViewId="0" topLeftCell="A31">
      <selection activeCell="M56" activeCellId="30" sqref="L46 M12 L14:M14 M15 M18 M19 M21 M23 L25 M25 L27 M27 L29 M29 L30 M30 L33:M34 L36:M41 L43:M45 L46 L48 M48 M49 M50 M51 M52 M54 M55 L55 L56 M56"/>
    </sheetView>
  </sheetViews>
  <sheetFormatPr defaultColWidth="9.140625" defaultRowHeight="15"/>
  <sheetData>
    <row r="2" spans="2:11" ht="15.75">
      <c r="B2" s="157" t="s">
        <v>269</v>
      </c>
      <c r="C2" s="157"/>
      <c r="D2" s="157"/>
      <c r="E2" s="157"/>
      <c r="F2" s="157"/>
      <c r="G2" s="157"/>
      <c r="H2" s="157"/>
      <c r="I2" s="157"/>
      <c r="J2" s="157"/>
      <c r="K2" s="157"/>
    </row>
    <row r="3" ht="15">
      <c r="E3" s="8"/>
    </row>
    <row r="4" spans="2:12" ht="15">
      <c r="B4" s="195" t="s">
        <v>50</v>
      </c>
      <c r="C4" s="195"/>
      <c r="D4" s="195"/>
      <c r="E4" s="195"/>
      <c r="F4" s="195"/>
      <c r="G4" s="195"/>
      <c r="H4" s="195"/>
      <c r="I4" s="195"/>
      <c r="J4" s="195"/>
      <c r="K4" s="195"/>
      <c r="L4" s="14"/>
    </row>
    <row r="6" spans="16:17" ht="15.75">
      <c r="P6" s="196">
        <f>P10</f>
        <v>0</v>
      </c>
      <c r="Q6" s="196"/>
    </row>
    <row r="7" spans="12:13" ht="15">
      <c r="L7" s="109"/>
      <c r="M7" s="109"/>
    </row>
    <row r="8" spans="12:13" ht="15">
      <c r="L8" s="109"/>
      <c r="M8" s="109"/>
    </row>
    <row r="9" spans="2:13" ht="15.75">
      <c r="B9" s="197" t="s">
        <v>326</v>
      </c>
      <c r="C9" s="197"/>
      <c r="D9" s="197"/>
      <c r="E9" s="197"/>
      <c r="F9" s="197"/>
      <c r="G9" s="197"/>
      <c r="H9" s="197"/>
      <c r="L9" s="109"/>
      <c r="M9" s="109"/>
    </row>
    <row r="10" spans="2:18" ht="15.75">
      <c r="B10" s="19"/>
      <c r="C10" s="19"/>
      <c r="D10" s="19"/>
      <c r="E10" s="19"/>
      <c r="F10" s="19"/>
      <c r="G10" s="19"/>
      <c r="H10" s="19"/>
      <c r="J10" s="9"/>
      <c r="K10" s="9"/>
      <c r="L10" s="204" t="s">
        <v>266</v>
      </c>
      <c r="M10" s="204"/>
      <c r="N10" s="198" t="s">
        <v>264</v>
      </c>
      <c r="O10" s="198"/>
      <c r="P10" s="210">
        <f>SUM(P12:Q56)</f>
        <v>0</v>
      </c>
      <c r="Q10" s="211"/>
      <c r="R10" s="68"/>
    </row>
    <row r="11" spans="2:17" ht="15">
      <c r="B11" s="25" t="s">
        <v>260</v>
      </c>
      <c r="C11" s="202" t="s">
        <v>261</v>
      </c>
      <c r="D11" s="202"/>
      <c r="E11" s="202"/>
      <c r="F11" s="202"/>
      <c r="G11" s="202"/>
      <c r="H11" s="202"/>
      <c r="I11" s="34"/>
      <c r="J11" s="21" t="s">
        <v>262</v>
      </c>
      <c r="K11" s="21" t="s">
        <v>57</v>
      </c>
      <c r="L11" s="121" t="s">
        <v>265</v>
      </c>
      <c r="M11" s="121" t="s">
        <v>263</v>
      </c>
      <c r="N11" s="22" t="s">
        <v>265</v>
      </c>
      <c r="O11" s="22" t="s">
        <v>267</v>
      </c>
      <c r="P11" s="203" t="s">
        <v>268</v>
      </c>
      <c r="Q11" s="203"/>
    </row>
    <row r="12" spans="2:17" ht="15">
      <c r="B12" s="41" t="s">
        <v>59</v>
      </c>
      <c r="C12" s="26" t="s">
        <v>273</v>
      </c>
      <c r="D12" s="26"/>
      <c r="E12" s="26"/>
      <c r="F12" s="26"/>
      <c r="G12" s="17"/>
      <c r="H12" s="17"/>
      <c r="I12" s="27"/>
      <c r="J12" s="23" t="s">
        <v>61</v>
      </c>
      <c r="K12" s="38">
        <v>0.5</v>
      </c>
      <c r="L12" s="126"/>
      <c r="M12" s="118"/>
      <c r="N12" s="63">
        <f>K12*L12</f>
        <v>0</v>
      </c>
      <c r="O12" s="63">
        <f>K12*M12</f>
        <v>0</v>
      </c>
      <c r="P12" s="205">
        <f>N12+O12</f>
        <v>0</v>
      </c>
      <c r="Q12" s="205"/>
    </row>
    <row r="13" spans="2:17" ht="15">
      <c r="B13" s="40"/>
      <c r="C13" s="28" t="s">
        <v>274</v>
      </c>
      <c r="D13" s="28"/>
      <c r="E13" s="28"/>
      <c r="F13" s="28"/>
      <c r="G13" s="16"/>
      <c r="H13" s="16"/>
      <c r="I13" s="29"/>
      <c r="J13" s="23"/>
      <c r="K13" s="38"/>
      <c r="L13" s="125"/>
      <c r="M13" s="125"/>
      <c r="N13" s="63"/>
      <c r="O13" s="63"/>
      <c r="P13" s="205"/>
      <c r="Q13" s="205"/>
    </row>
    <row r="14" spans="2:17" ht="15">
      <c r="B14" s="40" t="s">
        <v>63</v>
      </c>
      <c r="C14" s="28" t="s">
        <v>275</v>
      </c>
      <c r="D14" s="28"/>
      <c r="E14" s="28"/>
      <c r="F14" s="28"/>
      <c r="G14" s="16"/>
      <c r="H14" s="16"/>
      <c r="I14" s="29"/>
      <c r="J14" s="23" t="s">
        <v>103</v>
      </c>
      <c r="K14" s="38">
        <v>2</v>
      </c>
      <c r="L14" s="118"/>
      <c r="M14" s="118"/>
      <c r="N14" s="63">
        <f>K14*L14</f>
        <v>0</v>
      </c>
      <c r="O14" s="63">
        <f>K14*M14</f>
        <v>0</v>
      </c>
      <c r="P14" s="205">
        <f>N14+O14</f>
        <v>0</v>
      </c>
      <c r="Q14" s="205"/>
    </row>
    <row r="15" spans="2:18" ht="15">
      <c r="B15" s="40" t="s">
        <v>66</v>
      </c>
      <c r="C15" s="28" t="s">
        <v>276</v>
      </c>
      <c r="D15" s="28"/>
      <c r="E15" s="28"/>
      <c r="F15" s="28"/>
      <c r="G15" s="16"/>
      <c r="H15" s="16"/>
      <c r="I15" s="29"/>
      <c r="J15" s="23" t="s">
        <v>61</v>
      </c>
      <c r="K15" s="38">
        <v>8</v>
      </c>
      <c r="L15" s="126"/>
      <c r="M15" s="118"/>
      <c r="N15" s="63">
        <f>K15*L15</f>
        <v>0</v>
      </c>
      <c r="O15" s="63">
        <f>K15*M15</f>
        <v>0</v>
      </c>
      <c r="P15" s="205">
        <f>N15+O15</f>
        <v>0</v>
      </c>
      <c r="Q15" s="205"/>
      <c r="R15" s="68"/>
    </row>
    <row r="16" spans="2:17" ht="15">
      <c r="B16" s="40"/>
      <c r="C16" s="28" t="s">
        <v>277</v>
      </c>
      <c r="D16" s="28"/>
      <c r="E16" s="28"/>
      <c r="F16" s="28"/>
      <c r="G16" s="16"/>
      <c r="H16" s="16"/>
      <c r="I16" s="29"/>
      <c r="J16" s="23"/>
      <c r="K16" s="38"/>
      <c r="L16" s="125"/>
      <c r="M16" s="125"/>
      <c r="N16" s="63"/>
      <c r="O16" s="63"/>
      <c r="P16" s="205"/>
      <c r="Q16" s="205"/>
    </row>
    <row r="17" spans="2:17" ht="15">
      <c r="B17" s="40"/>
      <c r="C17" s="28" t="s">
        <v>278</v>
      </c>
      <c r="D17" s="28"/>
      <c r="E17" s="28"/>
      <c r="F17" s="28"/>
      <c r="G17" s="16"/>
      <c r="H17" s="16"/>
      <c r="I17" s="29"/>
      <c r="J17" s="23"/>
      <c r="K17" s="38"/>
      <c r="L17" s="125"/>
      <c r="M17" s="125"/>
      <c r="N17" s="63"/>
      <c r="O17" s="63"/>
      <c r="P17" s="205"/>
      <c r="Q17" s="205"/>
    </row>
    <row r="18" spans="2:17" ht="15">
      <c r="B18" s="40" t="s">
        <v>69</v>
      </c>
      <c r="C18" s="28" t="s">
        <v>279</v>
      </c>
      <c r="D18" s="28"/>
      <c r="E18" s="28"/>
      <c r="F18" s="28"/>
      <c r="G18" s="16"/>
      <c r="H18" s="16"/>
      <c r="I18" s="29"/>
      <c r="J18" s="23" t="s">
        <v>235</v>
      </c>
      <c r="K18" s="38">
        <v>400</v>
      </c>
      <c r="L18" s="126"/>
      <c r="M18" s="118"/>
      <c r="N18" s="63">
        <f>K18*L18</f>
        <v>0</v>
      </c>
      <c r="O18" s="63">
        <f>K18*M18</f>
        <v>0</v>
      </c>
      <c r="P18" s="205">
        <f>N18+O18</f>
        <v>0</v>
      </c>
      <c r="Q18" s="205"/>
    </row>
    <row r="19" spans="2:18" ht="15">
      <c r="B19" s="40" t="s">
        <v>72</v>
      </c>
      <c r="C19" s="28" t="s">
        <v>280</v>
      </c>
      <c r="D19" s="28"/>
      <c r="E19" s="28"/>
      <c r="F19" s="28"/>
      <c r="G19" s="16"/>
      <c r="H19" s="16"/>
      <c r="I19" s="29"/>
      <c r="J19" s="23" t="s">
        <v>235</v>
      </c>
      <c r="K19" s="38">
        <v>400</v>
      </c>
      <c r="L19" s="126"/>
      <c r="M19" s="118"/>
      <c r="N19" s="63">
        <f>K19*L19</f>
        <v>0</v>
      </c>
      <c r="O19" s="63">
        <f>K19*M19</f>
        <v>0</v>
      </c>
      <c r="P19" s="205">
        <f>N19+O19</f>
        <v>0</v>
      </c>
      <c r="Q19" s="205"/>
      <c r="R19" s="68"/>
    </row>
    <row r="20" spans="2:17" ht="15">
      <c r="B20" s="40" t="s">
        <v>44</v>
      </c>
      <c r="C20" s="28" t="s">
        <v>281</v>
      </c>
      <c r="D20" s="28"/>
      <c r="E20" s="28"/>
      <c r="F20" s="28"/>
      <c r="G20" s="16"/>
      <c r="H20" s="16"/>
      <c r="I20" s="29"/>
      <c r="J20" s="23"/>
      <c r="K20" s="38"/>
      <c r="L20" s="126"/>
      <c r="M20" s="125"/>
      <c r="N20" s="63"/>
      <c r="O20" s="63"/>
      <c r="P20" s="205"/>
      <c r="Q20" s="205"/>
    </row>
    <row r="21" spans="2:18" ht="15">
      <c r="B21" s="40" t="s">
        <v>75</v>
      </c>
      <c r="C21" s="28" t="s">
        <v>282</v>
      </c>
      <c r="D21" s="28"/>
      <c r="E21" s="28"/>
      <c r="F21" s="28"/>
      <c r="G21" s="16"/>
      <c r="H21" s="16"/>
      <c r="I21" s="29"/>
      <c r="J21" s="23" t="s">
        <v>235</v>
      </c>
      <c r="K21" s="38">
        <v>400</v>
      </c>
      <c r="L21" s="126"/>
      <c r="M21" s="118"/>
      <c r="N21" s="63">
        <f>K21*L21</f>
        <v>0</v>
      </c>
      <c r="O21" s="63">
        <f>K21*M21</f>
        <v>0</v>
      </c>
      <c r="P21" s="205">
        <f>N21+O21</f>
        <v>0</v>
      </c>
      <c r="Q21" s="205"/>
      <c r="R21" s="68"/>
    </row>
    <row r="22" spans="2:17" ht="15">
      <c r="B22" s="40"/>
      <c r="C22" s="28" t="s">
        <v>283</v>
      </c>
      <c r="D22" s="28"/>
      <c r="E22" s="28"/>
      <c r="F22" s="28"/>
      <c r="G22" s="16"/>
      <c r="H22" s="16"/>
      <c r="I22" s="29"/>
      <c r="J22" s="23"/>
      <c r="K22" s="38"/>
      <c r="L22" s="126"/>
      <c r="M22" s="125"/>
      <c r="N22" s="63"/>
      <c r="O22" s="63"/>
      <c r="P22" s="205"/>
      <c r="Q22" s="205"/>
    </row>
    <row r="23" spans="2:17" ht="15">
      <c r="B23" s="40" t="s">
        <v>77</v>
      </c>
      <c r="C23" s="28" t="s">
        <v>284</v>
      </c>
      <c r="D23" s="28"/>
      <c r="E23" s="28"/>
      <c r="F23" s="28"/>
      <c r="G23" s="16"/>
      <c r="H23" s="16"/>
      <c r="I23" s="29"/>
      <c r="J23" s="23" t="s">
        <v>103</v>
      </c>
      <c r="K23" s="38">
        <v>1</v>
      </c>
      <c r="L23" s="126"/>
      <c r="M23" s="118"/>
      <c r="N23" s="63">
        <f>K23*L23</f>
        <v>0</v>
      </c>
      <c r="O23" s="63">
        <f>K23*M23</f>
        <v>0</v>
      </c>
      <c r="P23" s="205">
        <f>N23+O23</f>
        <v>0</v>
      </c>
      <c r="Q23" s="205"/>
    </row>
    <row r="24" spans="2:17" ht="15">
      <c r="B24" s="40"/>
      <c r="C24" s="28" t="s">
        <v>285</v>
      </c>
      <c r="D24" s="28"/>
      <c r="E24" s="28"/>
      <c r="F24" s="28"/>
      <c r="G24" s="16"/>
      <c r="H24" s="16"/>
      <c r="I24" s="29"/>
      <c r="J24" s="23"/>
      <c r="K24" s="38"/>
      <c r="L24" s="125"/>
      <c r="M24" s="125"/>
      <c r="N24" s="63"/>
      <c r="O24" s="63"/>
      <c r="P24" s="205"/>
      <c r="Q24" s="205"/>
    </row>
    <row r="25" spans="2:17" ht="15">
      <c r="B25" s="40" t="s">
        <v>80</v>
      </c>
      <c r="C25" s="28" t="s">
        <v>286</v>
      </c>
      <c r="D25" s="28"/>
      <c r="E25" s="28"/>
      <c r="F25" s="28"/>
      <c r="G25" s="16"/>
      <c r="H25" s="16"/>
      <c r="I25" s="29"/>
      <c r="J25" s="23" t="s">
        <v>103</v>
      </c>
      <c r="K25" s="38">
        <v>1</v>
      </c>
      <c r="L25" s="118"/>
      <c r="M25" s="118"/>
      <c r="N25" s="63">
        <f>K25*L25</f>
        <v>0</v>
      </c>
      <c r="O25" s="63">
        <f>K25*M25</f>
        <v>0</v>
      </c>
      <c r="P25" s="205">
        <f>N25+O25</f>
        <v>0</v>
      </c>
      <c r="Q25" s="205"/>
    </row>
    <row r="26" spans="2:17" ht="15">
      <c r="B26" s="40"/>
      <c r="C26" s="28" t="s">
        <v>287</v>
      </c>
      <c r="D26" s="28"/>
      <c r="E26" s="28"/>
      <c r="F26" s="28"/>
      <c r="G26" s="16"/>
      <c r="H26" s="16"/>
      <c r="I26" s="29"/>
      <c r="J26" s="23"/>
      <c r="K26" s="38"/>
      <c r="L26" s="125"/>
      <c r="M26" s="125"/>
      <c r="N26" s="63"/>
      <c r="O26" s="63"/>
      <c r="P26" s="205"/>
      <c r="Q26" s="205"/>
    </row>
    <row r="27" spans="2:17" ht="15">
      <c r="B27" s="40" t="s">
        <v>83</v>
      </c>
      <c r="C27" s="28" t="s">
        <v>288</v>
      </c>
      <c r="D27" s="28"/>
      <c r="E27" s="28"/>
      <c r="F27" s="28"/>
      <c r="G27" s="16"/>
      <c r="H27" s="16"/>
      <c r="I27" s="29"/>
      <c r="J27" s="23" t="s">
        <v>123</v>
      </c>
      <c r="K27" s="38">
        <v>10</v>
      </c>
      <c r="L27" s="118"/>
      <c r="M27" s="118"/>
      <c r="N27" s="63">
        <f>K27*L27</f>
        <v>0</v>
      </c>
      <c r="O27" s="63">
        <f>K27*M27</f>
        <v>0</v>
      </c>
      <c r="P27" s="205">
        <f>N27+O27</f>
        <v>0</v>
      </c>
      <c r="Q27" s="205"/>
    </row>
    <row r="28" spans="2:17" ht="15">
      <c r="B28" s="40"/>
      <c r="C28" s="28" t="s">
        <v>289</v>
      </c>
      <c r="D28" s="28"/>
      <c r="E28" s="28"/>
      <c r="F28" s="28"/>
      <c r="G28" s="16"/>
      <c r="H28" s="16"/>
      <c r="I28" s="29"/>
      <c r="J28" s="23"/>
      <c r="K28" s="38"/>
      <c r="L28" s="125"/>
      <c r="M28" s="125"/>
      <c r="N28" s="63"/>
      <c r="O28" s="63"/>
      <c r="P28" s="205"/>
      <c r="Q28" s="205"/>
    </row>
    <row r="29" spans="2:17" ht="15">
      <c r="B29" s="40" t="s">
        <v>86</v>
      </c>
      <c r="C29" s="28" t="s">
        <v>290</v>
      </c>
      <c r="D29" s="28"/>
      <c r="E29" s="28"/>
      <c r="F29" s="28"/>
      <c r="G29" s="16"/>
      <c r="H29" s="16"/>
      <c r="I29" s="29"/>
      <c r="J29" s="23" t="s">
        <v>123</v>
      </c>
      <c r="K29" s="38">
        <v>10</v>
      </c>
      <c r="L29" s="118"/>
      <c r="M29" s="118"/>
      <c r="N29" s="63">
        <f>K29*L29</f>
        <v>0</v>
      </c>
      <c r="O29" s="63">
        <f>K29*M29</f>
        <v>0</v>
      </c>
      <c r="P29" s="205">
        <f>N29+O29</f>
        <v>0</v>
      </c>
      <c r="Q29" s="205"/>
    </row>
    <row r="30" spans="2:17" ht="15">
      <c r="B30" s="40" t="s">
        <v>88</v>
      </c>
      <c r="C30" s="28" t="s">
        <v>291</v>
      </c>
      <c r="D30" s="28"/>
      <c r="E30" s="28"/>
      <c r="F30" s="28"/>
      <c r="G30" s="16"/>
      <c r="H30" s="16"/>
      <c r="I30" s="29"/>
      <c r="J30" s="23" t="s">
        <v>61</v>
      </c>
      <c r="K30" s="38">
        <v>1</v>
      </c>
      <c r="L30" s="118"/>
      <c r="M30" s="118"/>
      <c r="N30" s="63">
        <f>K30*L30</f>
        <v>0</v>
      </c>
      <c r="O30" s="63">
        <f>K30*M30</f>
        <v>0</v>
      </c>
      <c r="P30" s="205">
        <f>N30+O30</f>
        <v>0</v>
      </c>
      <c r="Q30" s="205"/>
    </row>
    <row r="31" spans="2:17" ht="15">
      <c r="B31" s="40" t="s">
        <v>90</v>
      </c>
      <c r="C31" s="28" t="s">
        <v>292</v>
      </c>
      <c r="D31" s="28"/>
      <c r="E31" s="28"/>
      <c r="F31" s="28"/>
      <c r="G31" s="16"/>
      <c r="H31" s="16"/>
      <c r="I31" s="29"/>
      <c r="J31" s="23" t="s">
        <v>293</v>
      </c>
      <c r="K31" s="38"/>
      <c r="L31" s="125"/>
      <c r="M31" s="125"/>
      <c r="N31" s="63"/>
      <c r="O31" s="63"/>
      <c r="P31" s="205"/>
      <c r="Q31" s="205"/>
    </row>
    <row r="32" spans="2:17" ht="15">
      <c r="B32" s="40"/>
      <c r="C32" s="28" t="s">
        <v>294</v>
      </c>
      <c r="D32" s="28"/>
      <c r="E32" s="28"/>
      <c r="F32" s="28"/>
      <c r="G32" s="16"/>
      <c r="H32" s="16"/>
      <c r="I32" s="29"/>
      <c r="J32" s="23"/>
      <c r="K32" s="38"/>
      <c r="L32" s="125"/>
      <c r="M32" s="125"/>
      <c r="N32" s="63"/>
      <c r="O32" s="63"/>
      <c r="P32" s="205"/>
      <c r="Q32" s="205"/>
    </row>
    <row r="33" spans="2:18" ht="15">
      <c r="B33" s="40" t="s">
        <v>93</v>
      </c>
      <c r="C33" s="28" t="s">
        <v>328</v>
      </c>
      <c r="D33" s="28"/>
      <c r="E33" s="28"/>
      <c r="F33" s="28"/>
      <c r="G33" s="16"/>
      <c r="H33" s="16"/>
      <c r="I33" s="29"/>
      <c r="J33" s="23" t="s">
        <v>123</v>
      </c>
      <c r="K33" s="38">
        <v>33</v>
      </c>
      <c r="L33" s="118"/>
      <c r="M33" s="118"/>
      <c r="N33" s="63">
        <f>K33*L33</f>
        <v>0</v>
      </c>
      <c r="O33" s="63">
        <f>K33*M33</f>
        <v>0</v>
      </c>
      <c r="P33" s="205">
        <f>N33+O33</f>
        <v>0</v>
      </c>
      <c r="Q33" s="205"/>
      <c r="R33" s="68"/>
    </row>
    <row r="34" spans="2:18" ht="15">
      <c r="B34" s="40" t="s">
        <v>95</v>
      </c>
      <c r="C34" s="28" t="s">
        <v>295</v>
      </c>
      <c r="D34" s="28"/>
      <c r="E34" s="28"/>
      <c r="F34" s="28"/>
      <c r="G34" s="16"/>
      <c r="H34" s="16"/>
      <c r="I34" s="29"/>
      <c r="J34" s="23" t="s">
        <v>123</v>
      </c>
      <c r="K34" s="38">
        <v>33</v>
      </c>
      <c r="L34" s="118"/>
      <c r="M34" s="118"/>
      <c r="N34" s="63">
        <f>K34*L34</f>
        <v>0</v>
      </c>
      <c r="O34" s="63">
        <f>K34*M34</f>
        <v>0</v>
      </c>
      <c r="P34" s="205">
        <f>N34+O34</f>
        <v>0</v>
      </c>
      <c r="Q34" s="205"/>
      <c r="R34" s="68"/>
    </row>
    <row r="35" spans="2:17" ht="15">
      <c r="B35" s="40"/>
      <c r="C35" s="28" t="s">
        <v>296</v>
      </c>
      <c r="D35" s="28"/>
      <c r="E35" s="28"/>
      <c r="F35" s="28"/>
      <c r="G35" s="28"/>
      <c r="H35" s="28"/>
      <c r="I35" s="29"/>
      <c r="J35" s="45"/>
      <c r="K35" s="46"/>
      <c r="L35" s="134"/>
      <c r="M35" s="134"/>
      <c r="N35" s="72"/>
      <c r="O35" s="72"/>
      <c r="P35" s="212"/>
      <c r="Q35" s="212"/>
    </row>
    <row r="36" spans="2:18" ht="15">
      <c r="B36" s="40" t="s">
        <v>297</v>
      </c>
      <c r="C36" s="28" t="s">
        <v>329</v>
      </c>
      <c r="D36" s="28"/>
      <c r="E36" s="28"/>
      <c r="F36" s="28"/>
      <c r="G36" s="16"/>
      <c r="H36" s="16"/>
      <c r="I36" s="29"/>
      <c r="J36" s="43" t="s">
        <v>103</v>
      </c>
      <c r="K36" s="44">
        <v>62</v>
      </c>
      <c r="L36" s="119"/>
      <c r="M36" s="119"/>
      <c r="N36" s="63">
        <f>K36*L36</f>
        <v>0</v>
      </c>
      <c r="O36" s="63">
        <f>K36*M36</f>
        <v>0</v>
      </c>
      <c r="P36" s="205">
        <f>N36+O36</f>
        <v>0</v>
      </c>
      <c r="Q36" s="205"/>
      <c r="R36" s="68"/>
    </row>
    <row r="37" spans="2:18" ht="15">
      <c r="B37" s="40" t="s">
        <v>298</v>
      </c>
      <c r="C37" s="28" t="s">
        <v>330</v>
      </c>
      <c r="D37" s="28"/>
      <c r="E37" s="28"/>
      <c r="F37" s="28"/>
      <c r="G37" s="16"/>
      <c r="H37" s="16"/>
      <c r="I37" s="29"/>
      <c r="J37" s="23" t="s">
        <v>103</v>
      </c>
      <c r="K37" s="38">
        <v>12</v>
      </c>
      <c r="L37" s="118"/>
      <c r="M37" s="118"/>
      <c r="N37" s="63">
        <f aca="true" t="shared" si="0" ref="N37:N41">K37*L37</f>
        <v>0</v>
      </c>
      <c r="O37" s="63">
        <f aca="true" t="shared" si="1" ref="O37:O41">K37*M37</f>
        <v>0</v>
      </c>
      <c r="P37" s="205">
        <f aca="true" t="shared" si="2" ref="P37:P41">N37+O37</f>
        <v>0</v>
      </c>
      <c r="Q37" s="205"/>
      <c r="R37" s="68"/>
    </row>
    <row r="38" spans="2:18" ht="15">
      <c r="B38" s="40" t="s">
        <v>299</v>
      </c>
      <c r="C38" s="28" t="s">
        <v>331</v>
      </c>
      <c r="D38" s="28"/>
      <c r="E38" s="28"/>
      <c r="F38" s="28"/>
      <c r="G38" s="16"/>
      <c r="H38" s="16"/>
      <c r="I38" s="29"/>
      <c r="J38" s="23" t="s">
        <v>103</v>
      </c>
      <c r="K38" s="38">
        <v>10</v>
      </c>
      <c r="L38" s="118"/>
      <c r="M38" s="118"/>
      <c r="N38" s="63">
        <f t="shared" si="0"/>
        <v>0</v>
      </c>
      <c r="O38" s="63">
        <f t="shared" si="1"/>
        <v>0</v>
      </c>
      <c r="P38" s="205">
        <f t="shared" si="2"/>
        <v>0</v>
      </c>
      <c r="Q38" s="205"/>
      <c r="R38" s="68"/>
    </row>
    <row r="39" spans="2:17" ht="15">
      <c r="B39" s="40" t="s">
        <v>300</v>
      </c>
      <c r="C39" s="28" t="s">
        <v>332</v>
      </c>
      <c r="D39" s="28"/>
      <c r="E39" s="28"/>
      <c r="F39" s="28"/>
      <c r="G39" s="16"/>
      <c r="H39" s="16"/>
      <c r="I39" s="29"/>
      <c r="J39" s="23" t="s">
        <v>103</v>
      </c>
      <c r="K39" s="38">
        <v>1</v>
      </c>
      <c r="L39" s="118"/>
      <c r="M39" s="118"/>
      <c r="N39" s="63">
        <f t="shared" si="0"/>
        <v>0</v>
      </c>
      <c r="O39" s="63">
        <f t="shared" si="1"/>
        <v>0</v>
      </c>
      <c r="P39" s="205">
        <f t="shared" si="2"/>
        <v>0</v>
      </c>
      <c r="Q39" s="205"/>
    </row>
    <row r="40" spans="2:17" ht="15">
      <c r="B40" s="40" t="s">
        <v>301</v>
      </c>
      <c r="C40" s="28" t="s">
        <v>333</v>
      </c>
      <c r="D40" s="28"/>
      <c r="E40" s="28"/>
      <c r="F40" s="28"/>
      <c r="G40" s="16"/>
      <c r="H40" s="16"/>
      <c r="I40" s="29"/>
      <c r="J40" s="23" t="s">
        <v>103</v>
      </c>
      <c r="K40" s="38">
        <v>1</v>
      </c>
      <c r="L40" s="118"/>
      <c r="M40" s="118"/>
      <c r="N40" s="63">
        <f t="shared" si="0"/>
        <v>0</v>
      </c>
      <c r="O40" s="63">
        <f t="shared" si="1"/>
        <v>0</v>
      </c>
      <c r="P40" s="205">
        <f t="shared" si="2"/>
        <v>0</v>
      </c>
      <c r="Q40" s="205"/>
    </row>
    <row r="41" spans="2:18" ht="15">
      <c r="B41" s="40" t="s">
        <v>302</v>
      </c>
      <c r="C41" s="28" t="s">
        <v>334</v>
      </c>
      <c r="D41" s="28"/>
      <c r="E41" s="28"/>
      <c r="F41" s="28"/>
      <c r="G41" s="16"/>
      <c r="H41" s="16"/>
      <c r="I41" s="29"/>
      <c r="J41" s="23" t="s">
        <v>103</v>
      </c>
      <c r="K41" s="38">
        <v>25</v>
      </c>
      <c r="L41" s="118"/>
      <c r="M41" s="118"/>
      <c r="N41" s="63">
        <f t="shared" si="0"/>
        <v>0</v>
      </c>
      <c r="O41" s="63">
        <f t="shared" si="1"/>
        <v>0</v>
      </c>
      <c r="P41" s="205">
        <f t="shared" si="2"/>
        <v>0</v>
      </c>
      <c r="Q41" s="205"/>
      <c r="R41" s="68"/>
    </row>
    <row r="42" spans="2:17" ht="15">
      <c r="B42" s="40" t="s">
        <v>303</v>
      </c>
      <c r="C42" s="28" t="s">
        <v>304</v>
      </c>
      <c r="D42" s="28"/>
      <c r="E42" s="28"/>
      <c r="F42" s="28"/>
      <c r="G42" s="16"/>
      <c r="H42" s="16"/>
      <c r="I42" s="29"/>
      <c r="J42" s="23" t="s">
        <v>293</v>
      </c>
      <c r="K42" s="38"/>
      <c r="L42" s="125"/>
      <c r="M42" s="125"/>
      <c r="N42" s="63"/>
      <c r="O42" s="63"/>
      <c r="P42" s="205"/>
      <c r="Q42" s="205"/>
    </row>
    <row r="43" spans="2:17" ht="15">
      <c r="B43" s="40" t="s">
        <v>305</v>
      </c>
      <c r="C43" s="28" t="s">
        <v>306</v>
      </c>
      <c r="D43" s="28"/>
      <c r="E43" s="28"/>
      <c r="F43" s="28"/>
      <c r="G43" s="16"/>
      <c r="H43" s="16"/>
      <c r="I43" s="29"/>
      <c r="J43" s="23" t="s">
        <v>103</v>
      </c>
      <c r="K43" s="38">
        <v>2</v>
      </c>
      <c r="L43" s="118"/>
      <c r="M43" s="118"/>
      <c r="N43" s="63">
        <f aca="true" t="shared" si="3" ref="N43:N46">K43*L43</f>
        <v>0</v>
      </c>
      <c r="O43" s="63">
        <f aca="true" t="shared" si="4" ref="O43:O46">K43*M43</f>
        <v>0</v>
      </c>
      <c r="P43" s="205">
        <f aca="true" t="shared" si="5" ref="P43:P46">N43+O43</f>
        <v>0</v>
      </c>
      <c r="Q43" s="205"/>
    </row>
    <row r="44" spans="2:17" ht="15">
      <c r="B44" s="40" t="s">
        <v>307</v>
      </c>
      <c r="C44" s="28" t="s">
        <v>308</v>
      </c>
      <c r="D44" s="28"/>
      <c r="E44" s="28"/>
      <c r="F44" s="28"/>
      <c r="G44" s="16"/>
      <c r="H44" s="16"/>
      <c r="I44" s="29"/>
      <c r="J44" s="23" t="s">
        <v>103</v>
      </c>
      <c r="K44" s="38">
        <v>5</v>
      </c>
      <c r="L44" s="118"/>
      <c r="M44" s="118"/>
      <c r="N44" s="63">
        <f t="shared" si="3"/>
        <v>0</v>
      </c>
      <c r="O44" s="63">
        <f t="shared" si="4"/>
        <v>0</v>
      </c>
      <c r="P44" s="205">
        <f t="shared" si="5"/>
        <v>0</v>
      </c>
      <c r="Q44" s="205"/>
    </row>
    <row r="45" spans="2:18" ht="15">
      <c r="B45" s="40" t="s">
        <v>309</v>
      </c>
      <c r="C45" s="28" t="s">
        <v>335</v>
      </c>
      <c r="D45" s="28"/>
      <c r="E45" s="28"/>
      <c r="F45" s="28"/>
      <c r="G45" s="16"/>
      <c r="H45" s="16"/>
      <c r="I45" s="29"/>
      <c r="J45" s="23" t="s">
        <v>272</v>
      </c>
      <c r="K45" s="38">
        <v>250</v>
      </c>
      <c r="L45" s="118"/>
      <c r="M45" s="118"/>
      <c r="N45" s="63">
        <f t="shared" si="3"/>
        <v>0</v>
      </c>
      <c r="O45" s="63">
        <f t="shared" si="4"/>
        <v>0</v>
      </c>
      <c r="P45" s="205">
        <f t="shared" si="5"/>
        <v>0</v>
      </c>
      <c r="Q45" s="205"/>
      <c r="R45" s="68"/>
    </row>
    <row r="46" spans="2:17" ht="15">
      <c r="B46" s="40" t="s">
        <v>310</v>
      </c>
      <c r="C46" s="28" t="s">
        <v>311</v>
      </c>
      <c r="D46" s="28"/>
      <c r="E46" s="28"/>
      <c r="F46" s="28"/>
      <c r="G46" s="16"/>
      <c r="H46" s="16"/>
      <c r="I46" s="29"/>
      <c r="J46" s="23" t="s">
        <v>103</v>
      </c>
      <c r="K46" s="38">
        <v>2</v>
      </c>
      <c r="L46" s="118"/>
      <c r="M46" s="126"/>
      <c r="N46" s="63">
        <f t="shared" si="3"/>
        <v>0</v>
      </c>
      <c r="O46" s="63">
        <f t="shared" si="4"/>
        <v>0</v>
      </c>
      <c r="P46" s="205">
        <f t="shared" si="5"/>
        <v>0</v>
      </c>
      <c r="Q46" s="205"/>
    </row>
    <row r="47" spans="2:17" ht="15">
      <c r="B47" s="40"/>
      <c r="C47" s="28" t="s">
        <v>312</v>
      </c>
      <c r="D47" s="28"/>
      <c r="E47" s="28"/>
      <c r="F47" s="28"/>
      <c r="G47" s="16"/>
      <c r="H47" s="16"/>
      <c r="I47" s="29"/>
      <c r="J47" s="23"/>
      <c r="K47" s="38"/>
      <c r="L47" s="125"/>
      <c r="M47" s="125"/>
      <c r="N47" s="63"/>
      <c r="O47" s="63"/>
      <c r="P47" s="205"/>
      <c r="Q47" s="205"/>
    </row>
    <row r="48" spans="2:18" ht="15">
      <c r="B48" s="40" t="s">
        <v>313</v>
      </c>
      <c r="C48" s="28" t="s">
        <v>234</v>
      </c>
      <c r="D48" s="28"/>
      <c r="E48" s="28"/>
      <c r="F48" s="28"/>
      <c r="G48" s="16"/>
      <c r="H48" s="16"/>
      <c r="I48" s="29"/>
      <c r="J48" s="23" t="s">
        <v>235</v>
      </c>
      <c r="K48" s="38">
        <v>30</v>
      </c>
      <c r="L48" s="118"/>
      <c r="M48" s="118"/>
      <c r="N48" s="63">
        <f aca="true" t="shared" si="6" ref="N48:N52">K48*L48</f>
        <v>0</v>
      </c>
      <c r="O48" s="63">
        <f aca="true" t="shared" si="7" ref="O48:O52">K48*M48</f>
        <v>0</v>
      </c>
      <c r="P48" s="205">
        <f aca="true" t="shared" si="8" ref="P48:P52">N48+O48</f>
        <v>0</v>
      </c>
      <c r="Q48" s="205"/>
      <c r="R48" s="68"/>
    </row>
    <row r="49" spans="2:18" ht="15">
      <c r="B49" s="40" t="s">
        <v>314</v>
      </c>
      <c r="C49" s="28" t="s">
        <v>327</v>
      </c>
      <c r="D49" s="28"/>
      <c r="E49" s="28"/>
      <c r="F49" s="28"/>
      <c r="G49" s="16"/>
      <c r="H49" s="16"/>
      <c r="I49" s="29"/>
      <c r="J49" s="23" t="s">
        <v>61</v>
      </c>
      <c r="K49" s="38">
        <v>20</v>
      </c>
      <c r="L49" s="126"/>
      <c r="M49" s="118"/>
      <c r="N49" s="63">
        <f t="shared" si="6"/>
        <v>0</v>
      </c>
      <c r="O49" s="63">
        <f t="shared" si="7"/>
        <v>0</v>
      </c>
      <c r="P49" s="205">
        <f t="shared" si="8"/>
        <v>0</v>
      </c>
      <c r="Q49" s="205"/>
      <c r="R49" s="68"/>
    </row>
    <row r="50" spans="2:17" ht="15">
      <c r="B50" s="40" t="s">
        <v>315</v>
      </c>
      <c r="C50" s="28" t="s">
        <v>247</v>
      </c>
      <c r="D50" s="28"/>
      <c r="E50" s="28"/>
      <c r="F50" s="28"/>
      <c r="G50" s="16"/>
      <c r="H50" s="16"/>
      <c r="I50" s="29"/>
      <c r="J50" s="23" t="s">
        <v>235</v>
      </c>
      <c r="K50" s="38">
        <v>450</v>
      </c>
      <c r="L50" s="126"/>
      <c r="M50" s="118"/>
      <c r="N50" s="63">
        <f t="shared" si="6"/>
        <v>0</v>
      </c>
      <c r="O50" s="63">
        <f t="shared" si="7"/>
        <v>0</v>
      </c>
      <c r="P50" s="205">
        <f t="shared" si="8"/>
        <v>0</v>
      </c>
      <c r="Q50" s="205"/>
    </row>
    <row r="51" spans="2:17" ht="15">
      <c r="B51" s="40" t="s">
        <v>316</v>
      </c>
      <c r="C51" s="28" t="s">
        <v>249</v>
      </c>
      <c r="D51" s="28"/>
      <c r="E51" s="28"/>
      <c r="F51" s="28"/>
      <c r="G51" s="16"/>
      <c r="H51" s="16"/>
      <c r="I51" s="29"/>
      <c r="J51" s="23" t="s">
        <v>785</v>
      </c>
      <c r="K51" s="38">
        <v>1</v>
      </c>
      <c r="L51" s="126"/>
      <c r="M51" s="118"/>
      <c r="N51" s="63">
        <f t="shared" si="6"/>
        <v>0</v>
      </c>
      <c r="O51" s="63">
        <f t="shared" si="7"/>
        <v>0</v>
      </c>
      <c r="P51" s="205">
        <f t="shared" si="8"/>
        <v>0</v>
      </c>
      <c r="Q51" s="205"/>
    </row>
    <row r="52" spans="2:17" ht="15">
      <c r="B52" s="40" t="s">
        <v>317</v>
      </c>
      <c r="C52" s="28" t="s">
        <v>318</v>
      </c>
      <c r="D52" s="28"/>
      <c r="E52" s="28"/>
      <c r="F52" s="28"/>
      <c r="G52" s="16"/>
      <c r="H52" s="16"/>
      <c r="I52" s="29"/>
      <c r="J52" s="23" t="s">
        <v>785</v>
      </c>
      <c r="K52" s="38">
        <v>3</v>
      </c>
      <c r="L52" s="126"/>
      <c r="M52" s="118"/>
      <c r="N52" s="63">
        <f t="shared" si="6"/>
        <v>0</v>
      </c>
      <c r="O52" s="63">
        <f t="shared" si="7"/>
        <v>0</v>
      </c>
      <c r="P52" s="205">
        <f t="shared" si="8"/>
        <v>0</v>
      </c>
      <c r="Q52" s="205"/>
    </row>
    <row r="53" spans="2:17" ht="15">
      <c r="B53" s="40"/>
      <c r="C53" s="28" t="s">
        <v>319</v>
      </c>
      <c r="D53" s="28"/>
      <c r="E53" s="28"/>
      <c r="F53" s="28"/>
      <c r="G53" s="16"/>
      <c r="H53" s="16"/>
      <c r="I53" s="29"/>
      <c r="J53" s="23"/>
      <c r="K53" s="38"/>
      <c r="L53" s="126"/>
      <c r="M53" s="125"/>
      <c r="N53" s="63"/>
      <c r="O53" s="63"/>
      <c r="P53" s="205"/>
      <c r="Q53" s="205"/>
    </row>
    <row r="54" spans="2:18" ht="15">
      <c r="B54" s="40" t="s">
        <v>320</v>
      </c>
      <c r="C54" s="28" t="s">
        <v>321</v>
      </c>
      <c r="D54" s="28"/>
      <c r="E54" s="28"/>
      <c r="F54" s="28"/>
      <c r="G54" s="16"/>
      <c r="H54" s="16"/>
      <c r="I54" s="29"/>
      <c r="J54" s="23" t="s">
        <v>61</v>
      </c>
      <c r="K54" s="38">
        <v>20</v>
      </c>
      <c r="L54" s="126"/>
      <c r="M54" s="118"/>
      <c r="N54" s="63">
        <f aca="true" t="shared" si="9" ref="N54:N56">K54*L54</f>
        <v>0</v>
      </c>
      <c r="O54" s="63">
        <f aca="true" t="shared" si="10" ref="O54:O56">K54*M54</f>
        <v>0</v>
      </c>
      <c r="P54" s="205">
        <f aca="true" t="shared" si="11" ref="P54:P56">N54+O54</f>
        <v>0</v>
      </c>
      <c r="Q54" s="205"/>
      <c r="R54" s="68"/>
    </row>
    <row r="55" spans="2:18" ht="15">
      <c r="B55" s="40" t="s">
        <v>322</v>
      </c>
      <c r="C55" s="28" t="s">
        <v>324</v>
      </c>
      <c r="D55" s="28"/>
      <c r="E55" s="28"/>
      <c r="F55" s="28"/>
      <c r="G55" s="16"/>
      <c r="H55" s="16"/>
      <c r="I55" s="29"/>
      <c r="J55" s="23" t="s">
        <v>123</v>
      </c>
      <c r="K55" s="38">
        <v>33</v>
      </c>
      <c r="L55" s="118"/>
      <c r="M55" s="118"/>
      <c r="N55" s="63">
        <f t="shared" si="9"/>
        <v>0</v>
      </c>
      <c r="O55" s="63">
        <f t="shared" si="10"/>
        <v>0</v>
      </c>
      <c r="P55" s="205">
        <f t="shared" si="11"/>
        <v>0</v>
      </c>
      <c r="Q55" s="205"/>
      <c r="R55" s="68"/>
    </row>
    <row r="56" spans="2:17" ht="15">
      <c r="B56" s="42" t="s">
        <v>323</v>
      </c>
      <c r="C56" s="30" t="s">
        <v>325</v>
      </c>
      <c r="D56" s="30"/>
      <c r="E56" s="30"/>
      <c r="F56" s="30"/>
      <c r="G56" s="15"/>
      <c r="H56" s="15"/>
      <c r="I56" s="31"/>
      <c r="J56" s="23" t="s">
        <v>123</v>
      </c>
      <c r="K56" s="38">
        <v>33</v>
      </c>
      <c r="L56" s="118"/>
      <c r="M56" s="118"/>
      <c r="N56" s="63">
        <f t="shared" si="9"/>
        <v>0</v>
      </c>
      <c r="O56" s="63">
        <f t="shared" si="10"/>
        <v>0</v>
      </c>
      <c r="P56" s="205">
        <f t="shared" si="11"/>
        <v>0</v>
      </c>
      <c r="Q56" s="205"/>
    </row>
    <row r="57" spans="12:13" ht="15">
      <c r="L57" s="109"/>
      <c r="M57" s="109"/>
    </row>
    <row r="58" spans="12:13" ht="15">
      <c r="L58" s="109"/>
      <c r="M58" s="109"/>
    </row>
    <row r="59" spans="2:13" ht="15">
      <c r="B59" s="1" t="s">
        <v>98</v>
      </c>
      <c r="C59" s="1"/>
      <c r="D59" s="1"/>
      <c r="E59" s="1"/>
      <c r="F59" s="1"/>
      <c r="G59" s="1"/>
      <c r="H59" s="1"/>
      <c r="I59" s="1"/>
      <c r="J59" s="1"/>
      <c r="L59" s="109"/>
      <c r="M59" s="109"/>
    </row>
    <row r="60" spans="2:13" ht="15">
      <c r="B60" s="1"/>
      <c r="C60" s="1" t="s">
        <v>99</v>
      </c>
      <c r="D60" s="1"/>
      <c r="E60" s="1"/>
      <c r="F60" s="1"/>
      <c r="G60" s="1"/>
      <c r="H60" s="1"/>
      <c r="I60" s="1"/>
      <c r="J60" s="1"/>
      <c r="L60" s="109"/>
      <c r="M60" s="109"/>
    </row>
    <row r="61" spans="12:13" ht="15">
      <c r="L61" s="109"/>
      <c r="M61" s="109"/>
    </row>
    <row r="62" spans="12:13" ht="15">
      <c r="L62" s="109"/>
      <c r="M62" s="109"/>
    </row>
  </sheetData>
  <sheetProtection password="CA63" sheet="1" objects="1" scenarios="1"/>
  <mergeCells count="54">
    <mergeCell ref="P54:Q54"/>
    <mergeCell ref="P55:Q55"/>
    <mergeCell ref="P56:Q56"/>
    <mergeCell ref="P53:Q53"/>
    <mergeCell ref="P51:Q51"/>
    <mergeCell ref="P42:Q42"/>
    <mergeCell ref="P43:Q43"/>
    <mergeCell ref="P44:Q44"/>
    <mergeCell ref="P45:Q45"/>
    <mergeCell ref="P46:Q46"/>
    <mergeCell ref="P52:Q52"/>
    <mergeCell ref="P41:Q41"/>
    <mergeCell ref="P31:Q31"/>
    <mergeCell ref="P32:Q32"/>
    <mergeCell ref="P33:Q33"/>
    <mergeCell ref="P34:Q34"/>
    <mergeCell ref="P35:Q35"/>
    <mergeCell ref="P36:Q36"/>
    <mergeCell ref="P37:Q37"/>
    <mergeCell ref="P38:Q38"/>
    <mergeCell ref="P39:Q39"/>
    <mergeCell ref="P40:Q40"/>
    <mergeCell ref="P47:Q47"/>
    <mergeCell ref="P48:Q48"/>
    <mergeCell ref="P49:Q49"/>
    <mergeCell ref="P50:Q50"/>
    <mergeCell ref="P27:Q27"/>
    <mergeCell ref="P28:Q28"/>
    <mergeCell ref="P29:Q29"/>
    <mergeCell ref="P30:Q30"/>
    <mergeCell ref="P21:Q21"/>
    <mergeCell ref="P22:Q22"/>
    <mergeCell ref="P23:Q23"/>
    <mergeCell ref="P24:Q24"/>
    <mergeCell ref="P25:Q25"/>
    <mergeCell ref="P26:Q26"/>
    <mergeCell ref="P20:Q20"/>
    <mergeCell ref="C11:H11"/>
    <mergeCell ref="P11:Q11"/>
    <mergeCell ref="P12:Q12"/>
    <mergeCell ref="P13:Q13"/>
    <mergeCell ref="P14:Q14"/>
    <mergeCell ref="P15:Q15"/>
    <mergeCell ref="P16:Q16"/>
    <mergeCell ref="P17:Q17"/>
    <mergeCell ref="P18:Q18"/>
    <mergeCell ref="P19:Q19"/>
    <mergeCell ref="B2:K2"/>
    <mergeCell ref="B4:K4"/>
    <mergeCell ref="P6:Q6"/>
    <mergeCell ref="B9:H9"/>
    <mergeCell ref="L10:M10"/>
    <mergeCell ref="N10:O10"/>
    <mergeCell ref="P10:Q10"/>
  </mergeCells>
  <printOptions/>
  <pageMargins left="0.7" right="0.7" top="0.787401575" bottom="0.787401575" header="0.3" footer="0.3"/>
  <pageSetup horizontalDpi="600" verticalDpi="600" orientation="landscape" paperSize="9" scale="85" r:id="rId1"/>
  <ignoredErrors>
    <ignoredError sqref="B33 B34 B36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75"/>
  <sheetViews>
    <sheetView workbookViewId="0" topLeftCell="A67">
      <selection activeCell="E75" sqref="E75"/>
    </sheetView>
  </sheetViews>
  <sheetFormatPr defaultColWidth="9.140625" defaultRowHeight="15"/>
  <cols>
    <col min="3" max="3" width="20.57421875" style="0" customWidth="1"/>
    <col min="7" max="7" width="10.00390625" style="0" bestFit="1" customWidth="1"/>
    <col min="8" max="8" width="8.8515625" style="0" bestFit="1" customWidth="1"/>
  </cols>
  <sheetData>
    <row r="1" spans="1:7" ht="15.75">
      <c r="A1" s="213" t="s">
        <v>362</v>
      </c>
      <c r="B1" s="213"/>
      <c r="C1" s="213"/>
      <c r="D1" s="213"/>
      <c r="E1" s="213"/>
      <c r="F1" s="213"/>
      <c r="G1" s="213"/>
    </row>
    <row r="2" spans="1:10" ht="15">
      <c r="A2" s="50" t="s">
        <v>363</v>
      </c>
      <c r="B2" s="51" t="s">
        <v>364</v>
      </c>
      <c r="C2" s="51" t="s">
        <v>365</v>
      </c>
      <c r="D2" s="50" t="s">
        <v>366</v>
      </c>
      <c r="E2" s="50" t="s">
        <v>367</v>
      </c>
      <c r="F2" s="51" t="s">
        <v>368</v>
      </c>
      <c r="G2" s="50" t="s">
        <v>369</v>
      </c>
      <c r="J2" s="61"/>
    </row>
    <row r="3" spans="1:8" ht="33.75">
      <c r="A3" s="52">
        <v>1</v>
      </c>
      <c r="B3" s="53" t="s">
        <v>370</v>
      </c>
      <c r="C3" s="53" t="s">
        <v>371</v>
      </c>
      <c r="D3" s="120"/>
      <c r="E3" s="54">
        <v>55</v>
      </c>
      <c r="F3" s="53" t="s">
        <v>339</v>
      </c>
      <c r="G3" s="69">
        <f>D3*E3</f>
        <v>0</v>
      </c>
      <c r="H3" s="68"/>
    </row>
    <row r="4" spans="1:7" ht="22.5">
      <c r="A4" s="52">
        <v>2</v>
      </c>
      <c r="B4" s="53" t="s">
        <v>372</v>
      </c>
      <c r="C4" s="53" t="s">
        <v>373</v>
      </c>
      <c r="D4" s="120"/>
      <c r="E4" s="54">
        <v>15</v>
      </c>
      <c r="F4" s="53" t="s">
        <v>339</v>
      </c>
      <c r="G4" s="69">
        <f aca="true" t="shared" si="0" ref="G4:G15">D4*E4</f>
        <v>0</v>
      </c>
    </row>
    <row r="5" spans="1:7" ht="22.5">
      <c r="A5" s="52">
        <v>3</v>
      </c>
      <c r="B5" s="53" t="s">
        <v>374</v>
      </c>
      <c r="C5" s="53" t="s">
        <v>375</v>
      </c>
      <c r="D5" s="120"/>
      <c r="E5" s="54">
        <v>36</v>
      </c>
      <c r="F5" s="53" t="s">
        <v>103</v>
      </c>
      <c r="G5" s="69">
        <f t="shared" si="0"/>
        <v>0</v>
      </c>
    </row>
    <row r="6" spans="1:7" ht="22.5">
      <c r="A6" s="52">
        <v>4</v>
      </c>
      <c r="B6" s="53" t="s">
        <v>376</v>
      </c>
      <c r="C6" s="53" t="s">
        <v>377</v>
      </c>
      <c r="D6" s="120"/>
      <c r="E6" s="54">
        <v>5</v>
      </c>
      <c r="F6" s="53" t="s">
        <v>103</v>
      </c>
      <c r="G6" s="69">
        <f t="shared" si="0"/>
        <v>0</v>
      </c>
    </row>
    <row r="7" spans="1:8" ht="22.5">
      <c r="A7" s="52">
        <v>5</v>
      </c>
      <c r="B7" s="53" t="s">
        <v>378</v>
      </c>
      <c r="C7" s="53" t="s">
        <v>379</v>
      </c>
      <c r="D7" s="120"/>
      <c r="E7" s="54">
        <v>70</v>
      </c>
      <c r="F7" s="53" t="s">
        <v>339</v>
      </c>
      <c r="G7" s="69">
        <f t="shared" si="0"/>
        <v>0</v>
      </c>
      <c r="H7" s="68"/>
    </row>
    <row r="8" spans="1:8" ht="22.5">
      <c r="A8" s="52">
        <v>6</v>
      </c>
      <c r="B8" s="53" t="s">
        <v>380</v>
      </c>
      <c r="C8" s="53" t="s">
        <v>381</v>
      </c>
      <c r="D8" s="120"/>
      <c r="E8" s="54">
        <v>70</v>
      </c>
      <c r="F8" s="53" t="s">
        <v>339</v>
      </c>
      <c r="G8" s="69">
        <f t="shared" si="0"/>
        <v>0</v>
      </c>
      <c r="H8" s="68"/>
    </row>
    <row r="9" spans="1:7" ht="22.5">
      <c r="A9" s="52">
        <v>7</v>
      </c>
      <c r="B9" s="53" t="s">
        <v>382</v>
      </c>
      <c r="C9" s="53" t="s">
        <v>383</v>
      </c>
      <c r="D9" s="120"/>
      <c r="E9" s="54">
        <v>15</v>
      </c>
      <c r="F9" s="53" t="s">
        <v>339</v>
      </c>
      <c r="G9" s="69">
        <f t="shared" si="0"/>
        <v>0</v>
      </c>
    </row>
    <row r="10" spans="1:7" ht="22.5">
      <c r="A10" s="52">
        <v>8</v>
      </c>
      <c r="B10" s="53" t="s">
        <v>384</v>
      </c>
      <c r="C10" s="53" t="s">
        <v>385</v>
      </c>
      <c r="D10" s="120"/>
      <c r="E10" s="54">
        <v>20</v>
      </c>
      <c r="F10" s="53" t="s">
        <v>339</v>
      </c>
      <c r="G10" s="69">
        <f t="shared" si="0"/>
        <v>0</v>
      </c>
    </row>
    <row r="11" spans="1:7" ht="22.5">
      <c r="A11" s="52">
        <v>9</v>
      </c>
      <c r="B11" s="53" t="s">
        <v>386</v>
      </c>
      <c r="C11" s="53" t="s">
        <v>387</v>
      </c>
      <c r="D11" s="120"/>
      <c r="E11" s="54">
        <v>30</v>
      </c>
      <c r="F11" s="53" t="s">
        <v>339</v>
      </c>
      <c r="G11" s="69">
        <f t="shared" si="0"/>
        <v>0</v>
      </c>
    </row>
    <row r="12" spans="1:7" ht="22.5">
      <c r="A12" s="52">
        <v>10</v>
      </c>
      <c r="B12" s="53" t="s">
        <v>388</v>
      </c>
      <c r="C12" s="53" t="s">
        <v>389</v>
      </c>
      <c r="D12" s="120"/>
      <c r="E12" s="54">
        <v>1</v>
      </c>
      <c r="F12" s="53" t="s">
        <v>103</v>
      </c>
      <c r="G12" s="69">
        <f t="shared" si="0"/>
        <v>0</v>
      </c>
    </row>
    <row r="13" spans="1:8" ht="22.5">
      <c r="A13" s="52">
        <v>11</v>
      </c>
      <c r="B13" s="53" t="s">
        <v>390</v>
      </c>
      <c r="C13" s="53" t="s">
        <v>391</v>
      </c>
      <c r="D13" s="120"/>
      <c r="E13" s="54">
        <v>8</v>
      </c>
      <c r="F13" s="53" t="s">
        <v>103</v>
      </c>
      <c r="G13" s="69">
        <f t="shared" si="0"/>
        <v>0</v>
      </c>
      <c r="H13" s="68"/>
    </row>
    <row r="14" spans="1:8" ht="22.5">
      <c r="A14" s="52">
        <v>12</v>
      </c>
      <c r="B14" s="53" t="s">
        <v>390</v>
      </c>
      <c r="C14" s="53" t="s">
        <v>391</v>
      </c>
      <c r="D14" s="120"/>
      <c r="E14" s="54">
        <v>10</v>
      </c>
      <c r="F14" s="53" t="s">
        <v>103</v>
      </c>
      <c r="G14" s="69">
        <f t="shared" si="0"/>
        <v>0</v>
      </c>
      <c r="H14" s="68"/>
    </row>
    <row r="15" spans="1:8" ht="45">
      <c r="A15" s="52">
        <v>13</v>
      </c>
      <c r="B15" s="53" t="s">
        <v>392</v>
      </c>
      <c r="C15" s="53" t="s">
        <v>393</v>
      </c>
      <c r="D15" s="120"/>
      <c r="E15" s="54">
        <v>5</v>
      </c>
      <c r="F15" s="53" t="s">
        <v>103</v>
      </c>
      <c r="G15" s="69">
        <f t="shared" si="0"/>
        <v>0</v>
      </c>
      <c r="H15" s="68"/>
    </row>
    <row r="16" spans="1:7" ht="15">
      <c r="A16" s="55"/>
      <c r="B16" s="55"/>
      <c r="C16" s="55"/>
      <c r="D16" s="71"/>
      <c r="E16" s="55"/>
      <c r="F16" s="55" t="s">
        <v>44</v>
      </c>
      <c r="G16" s="56"/>
    </row>
    <row r="17" spans="1:7" ht="15.75" thickBot="1">
      <c r="A17" s="57" t="s">
        <v>394</v>
      </c>
      <c r="B17" s="55"/>
      <c r="C17" s="55"/>
      <c r="D17" s="71"/>
      <c r="E17" s="55"/>
      <c r="F17" s="55"/>
      <c r="G17" s="55"/>
    </row>
    <row r="18" spans="1:8" ht="15.75" thickTop="1">
      <c r="A18" s="58"/>
      <c r="B18" s="58"/>
      <c r="C18" s="58"/>
      <c r="D18" s="58"/>
      <c r="E18" s="58"/>
      <c r="F18" s="58"/>
      <c r="G18" s="70">
        <f>SUM(G3:G15)</f>
        <v>0</v>
      </c>
      <c r="H18" s="68"/>
    </row>
    <row r="19" spans="1:7" ht="15">
      <c r="A19" s="55"/>
      <c r="B19" s="55"/>
      <c r="C19" s="55"/>
      <c r="D19" s="55"/>
      <c r="E19" s="55"/>
      <c r="F19" s="55"/>
      <c r="G19" s="55"/>
    </row>
    <row r="20" spans="1:7" ht="15">
      <c r="A20" s="59" t="s">
        <v>44</v>
      </c>
      <c r="B20" s="55"/>
      <c r="C20" s="55"/>
      <c r="D20" s="55"/>
      <c r="E20" s="55"/>
      <c r="F20" s="55"/>
      <c r="G20" s="55"/>
    </row>
    <row r="21" spans="1:7" ht="15">
      <c r="A21" s="55"/>
      <c r="B21" s="55"/>
      <c r="C21" s="55"/>
      <c r="D21" s="55"/>
      <c r="E21" s="55"/>
      <c r="F21" s="55"/>
      <c r="G21" s="55"/>
    </row>
    <row r="22" spans="1:7" ht="15.75">
      <c r="A22" s="213" t="s">
        <v>395</v>
      </c>
      <c r="B22" s="213"/>
      <c r="C22" s="213"/>
      <c r="D22" s="213"/>
      <c r="E22" s="213"/>
      <c r="F22" s="213"/>
      <c r="G22" s="213"/>
    </row>
    <row r="23" spans="1:7" ht="15">
      <c r="A23" s="50" t="s">
        <v>363</v>
      </c>
      <c r="B23" s="51" t="s">
        <v>364</v>
      </c>
      <c r="C23" s="51" t="s">
        <v>365</v>
      </c>
      <c r="D23" s="50" t="s">
        <v>366</v>
      </c>
      <c r="E23" s="50" t="s">
        <v>367</v>
      </c>
      <c r="F23" s="51" t="s">
        <v>368</v>
      </c>
      <c r="G23" s="50" t="s">
        <v>369</v>
      </c>
    </row>
    <row r="24" spans="1:8" ht="15">
      <c r="A24" s="52">
        <v>14</v>
      </c>
      <c r="B24" s="53" t="s">
        <v>396</v>
      </c>
      <c r="C24" s="53" t="s">
        <v>397</v>
      </c>
      <c r="D24" s="120"/>
      <c r="E24" s="54">
        <v>2</v>
      </c>
      <c r="F24" s="53" t="s">
        <v>785</v>
      </c>
      <c r="G24" s="69">
        <f>D24*E24</f>
        <v>0</v>
      </c>
      <c r="H24" s="68"/>
    </row>
    <row r="25" spans="1:8" ht="22.5">
      <c r="A25" s="52">
        <v>15</v>
      </c>
      <c r="B25" s="53" t="s">
        <v>396</v>
      </c>
      <c r="C25" s="53" t="s">
        <v>398</v>
      </c>
      <c r="D25" s="120"/>
      <c r="E25" s="54">
        <v>1</v>
      </c>
      <c r="F25" s="53" t="s">
        <v>785</v>
      </c>
      <c r="G25" s="69">
        <f aca="true" t="shared" si="1" ref="G25:G29">D25*E25</f>
        <v>0</v>
      </c>
      <c r="H25" s="68"/>
    </row>
    <row r="26" spans="1:8" ht="33.75">
      <c r="A26" s="52">
        <v>16</v>
      </c>
      <c r="B26" s="53" t="s">
        <v>399</v>
      </c>
      <c r="C26" s="53" t="s">
        <v>400</v>
      </c>
      <c r="D26" s="120"/>
      <c r="E26" s="54">
        <v>1</v>
      </c>
      <c r="F26" s="53" t="s">
        <v>401</v>
      </c>
      <c r="G26" s="69">
        <f t="shared" si="1"/>
        <v>0</v>
      </c>
      <c r="H26" s="68"/>
    </row>
    <row r="27" spans="1:7" ht="22.5">
      <c r="A27" s="52">
        <v>17</v>
      </c>
      <c r="B27" s="53" t="s">
        <v>402</v>
      </c>
      <c r="C27" s="53" t="s">
        <v>403</v>
      </c>
      <c r="D27" s="120"/>
      <c r="E27" s="54">
        <v>1</v>
      </c>
      <c r="F27" s="53" t="s">
        <v>103</v>
      </c>
      <c r="G27" s="69">
        <f t="shared" si="1"/>
        <v>0</v>
      </c>
    </row>
    <row r="28" spans="1:7" ht="22.5">
      <c r="A28" s="52">
        <v>18</v>
      </c>
      <c r="B28" s="53" t="s">
        <v>404</v>
      </c>
      <c r="C28" s="53" t="s">
        <v>405</v>
      </c>
      <c r="D28" s="120"/>
      <c r="E28" s="54">
        <v>11</v>
      </c>
      <c r="F28" s="53" t="s">
        <v>406</v>
      </c>
      <c r="G28" s="69">
        <f t="shared" si="1"/>
        <v>0</v>
      </c>
    </row>
    <row r="29" spans="1:7" ht="33.75">
      <c r="A29" s="52">
        <v>19</v>
      </c>
      <c r="B29" s="53" t="s">
        <v>407</v>
      </c>
      <c r="C29" s="53" t="s">
        <v>408</v>
      </c>
      <c r="D29" s="120"/>
      <c r="E29" s="54">
        <v>4</v>
      </c>
      <c r="F29" s="53" t="s">
        <v>406</v>
      </c>
      <c r="G29" s="69">
        <f t="shared" si="1"/>
        <v>0</v>
      </c>
    </row>
    <row r="30" spans="1:7" ht="15">
      <c r="A30" s="55"/>
      <c r="B30" s="55"/>
      <c r="C30" s="55"/>
      <c r="D30" s="71"/>
      <c r="E30" s="55"/>
      <c r="F30" s="55"/>
      <c r="G30" s="69" t="s">
        <v>44</v>
      </c>
    </row>
    <row r="31" spans="1:7" ht="15.75" thickBot="1">
      <c r="A31" s="57" t="s">
        <v>394</v>
      </c>
      <c r="B31" s="55"/>
      <c r="C31" s="55"/>
      <c r="D31" s="71"/>
      <c r="E31" s="55"/>
      <c r="F31" s="55"/>
      <c r="G31" s="71"/>
    </row>
    <row r="32" spans="1:8" ht="15.75" thickTop="1">
      <c r="A32" s="58"/>
      <c r="B32" s="58"/>
      <c r="C32" s="58"/>
      <c r="D32" s="58"/>
      <c r="E32" s="58"/>
      <c r="F32" s="58"/>
      <c r="G32" s="70">
        <f>SUM(G24:G29)</f>
        <v>0</v>
      </c>
      <c r="H32" s="68"/>
    </row>
    <row r="33" spans="1:7" ht="15">
      <c r="A33" s="55"/>
      <c r="B33" s="55"/>
      <c r="C33" s="55"/>
      <c r="D33" s="55"/>
      <c r="E33" s="55"/>
      <c r="F33" s="55"/>
      <c r="G33" s="55"/>
    </row>
    <row r="34" spans="1:7" ht="15">
      <c r="A34" s="59" t="s">
        <v>44</v>
      </c>
      <c r="B34" s="55"/>
      <c r="C34" s="55"/>
      <c r="D34" s="55"/>
      <c r="E34" s="55"/>
      <c r="F34" s="55"/>
      <c r="G34" s="55"/>
    </row>
    <row r="35" spans="1:7" ht="15">
      <c r="A35" s="55"/>
      <c r="B35" s="55"/>
      <c r="C35" s="55"/>
      <c r="D35" s="55"/>
      <c r="E35" s="55"/>
      <c r="F35" s="55"/>
      <c r="G35" s="55"/>
    </row>
    <row r="36" spans="1:7" ht="15.75">
      <c r="A36" s="213" t="s">
        <v>409</v>
      </c>
      <c r="B36" s="213"/>
      <c r="C36" s="213"/>
      <c r="D36" s="213"/>
      <c r="E36" s="213"/>
      <c r="F36" s="213"/>
      <c r="G36" s="213"/>
    </row>
    <row r="37" spans="1:7" ht="15">
      <c r="A37" s="50" t="s">
        <v>363</v>
      </c>
      <c r="B37" s="51" t="s">
        <v>364</v>
      </c>
      <c r="C37" s="51" t="s">
        <v>365</v>
      </c>
      <c r="D37" s="50" t="s">
        <v>366</v>
      </c>
      <c r="E37" s="50" t="s">
        <v>367</v>
      </c>
      <c r="F37" s="51" t="s">
        <v>368</v>
      </c>
      <c r="G37" s="50" t="s">
        <v>369</v>
      </c>
    </row>
    <row r="38" spans="1:7" ht="22.5">
      <c r="A38" s="52">
        <v>20</v>
      </c>
      <c r="B38" s="53" t="s">
        <v>410</v>
      </c>
      <c r="C38" s="53" t="s">
        <v>411</v>
      </c>
      <c r="D38" s="120"/>
      <c r="E38" s="54">
        <v>15</v>
      </c>
      <c r="F38" s="53" t="s">
        <v>339</v>
      </c>
      <c r="G38" s="69">
        <f aca="true" t="shared" si="2" ref="G38:G44">D38*E38</f>
        <v>0</v>
      </c>
    </row>
    <row r="39" spans="1:7" ht="22.5">
      <c r="A39" s="52">
        <v>21</v>
      </c>
      <c r="B39" s="53" t="s">
        <v>412</v>
      </c>
      <c r="C39" s="53" t="s">
        <v>413</v>
      </c>
      <c r="D39" s="120"/>
      <c r="E39" s="54">
        <v>55</v>
      </c>
      <c r="F39" s="53" t="s">
        <v>339</v>
      </c>
      <c r="G39" s="69">
        <f t="shared" si="2"/>
        <v>0</v>
      </c>
    </row>
    <row r="40" spans="1:8" ht="15">
      <c r="A40" s="52">
        <v>22</v>
      </c>
      <c r="B40" s="53" t="s">
        <v>414</v>
      </c>
      <c r="C40" s="53" t="s">
        <v>415</v>
      </c>
      <c r="D40" s="120"/>
      <c r="E40" s="54">
        <v>20</v>
      </c>
      <c r="F40" s="53" t="s">
        <v>339</v>
      </c>
      <c r="G40" s="69">
        <f t="shared" si="2"/>
        <v>0</v>
      </c>
      <c r="H40" s="68"/>
    </row>
    <row r="41" spans="1:7" ht="15">
      <c r="A41" s="52">
        <v>23</v>
      </c>
      <c r="B41" s="53" t="s">
        <v>416</v>
      </c>
      <c r="C41" s="53" t="s">
        <v>417</v>
      </c>
      <c r="D41" s="120"/>
      <c r="E41" s="54">
        <v>15</v>
      </c>
      <c r="F41" s="53" t="s">
        <v>339</v>
      </c>
      <c r="G41" s="69">
        <f t="shared" si="2"/>
        <v>0</v>
      </c>
    </row>
    <row r="42" spans="1:7" ht="15">
      <c r="A42" s="52">
        <v>24</v>
      </c>
      <c r="B42" s="53" t="s">
        <v>419</v>
      </c>
      <c r="C42" s="53" t="s">
        <v>420</v>
      </c>
      <c r="D42" s="120"/>
      <c r="E42" s="54">
        <v>70</v>
      </c>
      <c r="F42" s="53" t="s">
        <v>339</v>
      </c>
      <c r="G42" s="69">
        <f t="shared" si="2"/>
        <v>0</v>
      </c>
    </row>
    <row r="43" spans="1:7" ht="15">
      <c r="A43" s="52">
        <v>25</v>
      </c>
      <c r="B43" s="53" t="s">
        <v>421</v>
      </c>
      <c r="C43" s="53" t="s">
        <v>422</v>
      </c>
      <c r="D43" s="120"/>
      <c r="E43" s="54">
        <v>70</v>
      </c>
      <c r="F43" s="53" t="s">
        <v>339</v>
      </c>
      <c r="G43" s="69">
        <f t="shared" si="2"/>
        <v>0</v>
      </c>
    </row>
    <row r="44" spans="1:7" ht="15">
      <c r="A44" s="52">
        <v>26</v>
      </c>
      <c r="B44" s="53" t="s">
        <v>423</v>
      </c>
      <c r="C44" s="53" t="s">
        <v>424</v>
      </c>
      <c r="D44" s="120"/>
      <c r="E44" s="54">
        <v>30</v>
      </c>
      <c r="F44" s="53" t="s">
        <v>339</v>
      </c>
      <c r="G44" s="69">
        <f t="shared" si="2"/>
        <v>0</v>
      </c>
    </row>
    <row r="45" spans="1:7" ht="15.75" thickBot="1">
      <c r="A45" s="57" t="s">
        <v>425</v>
      </c>
      <c r="B45" s="55"/>
      <c r="C45" s="55"/>
      <c r="D45" s="71"/>
      <c r="E45" s="55"/>
      <c r="F45" s="55"/>
      <c r="G45" s="71"/>
    </row>
    <row r="46" spans="1:8" ht="15.75" thickTop="1">
      <c r="A46" s="58"/>
      <c r="B46" s="58"/>
      <c r="C46" s="58"/>
      <c r="D46" s="58"/>
      <c r="E46" s="58"/>
      <c r="F46" s="58"/>
      <c r="G46" s="70">
        <f>SUM(G38:G45)</f>
        <v>0</v>
      </c>
      <c r="H46" s="68"/>
    </row>
    <row r="47" spans="1:7" ht="15">
      <c r="A47" s="55"/>
      <c r="B47" s="55"/>
      <c r="C47" s="55"/>
      <c r="D47" s="55"/>
      <c r="E47" s="55"/>
      <c r="F47" s="55"/>
      <c r="G47" s="55"/>
    </row>
    <row r="48" spans="1:7" ht="15">
      <c r="A48" s="59" t="s">
        <v>426</v>
      </c>
      <c r="B48" s="55"/>
      <c r="C48" s="55"/>
      <c r="D48" s="55"/>
      <c r="E48" s="55"/>
      <c r="F48" s="55"/>
      <c r="G48" s="55"/>
    </row>
    <row r="49" spans="1:7" ht="15">
      <c r="A49" s="55"/>
      <c r="B49" s="55"/>
      <c r="C49" s="55"/>
      <c r="D49" s="55"/>
      <c r="E49" s="55"/>
      <c r="F49" s="55"/>
      <c r="G49" s="55"/>
    </row>
    <row r="50" spans="1:7" ht="15.75">
      <c r="A50" s="213" t="s">
        <v>427</v>
      </c>
      <c r="B50" s="213"/>
      <c r="C50" s="213"/>
      <c r="D50" s="213"/>
      <c r="E50" s="213"/>
      <c r="F50" s="213"/>
      <c r="G50" s="213"/>
    </row>
    <row r="51" spans="1:7" ht="15">
      <c r="A51" s="50" t="s">
        <v>363</v>
      </c>
      <c r="B51" s="51" t="s">
        <v>364</v>
      </c>
      <c r="C51" s="51" t="s">
        <v>365</v>
      </c>
      <c r="D51" s="50" t="s">
        <v>366</v>
      </c>
      <c r="E51" s="50" t="s">
        <v>367</v>
      </c>
      <c r="F51" s="51" t="s">
        <v>368</v>
      </c>
      <c r="G51" s="50" t="s">
        <v>369</v>
      </c>
    </row>
    <row r="52" spans="1:8" ht="33.75">
      <c r="A52" s="52">
        <v>27</v>
      </c>
      <c r="B52" s="53" t="s">
        <v>428</v>
      </c>
      <c r="C52" s="53" t="s">
        <v>429</v>
      </c>
      <c r="D52" s="120"/>
      <c r="E52" s="54">
        <v>8</v>
      </c>
      <c r="F52" s="53" t="s">
        <v>103</v>
      </c>
      <c r="G52" s="69">
        <f>E52*D52</f>
        <v>0</v>
      </c>
      <c r="H52" s="68"/>
    </row>
    <row r="53" spans="1:8" ht="22.5">
      <c r="A53" s="52">
        <v>28</v>
      </c>
      <c r="B53" s="53" t="s">
        <v>430</v>
      </c>
      <c r="C53" s="53" t="s">
        <v>431</v>
      </c>
      <c r="D53" s="120"/>
      <c r="E53" s="54">
        <v>10</v>
      </c>
      <c r="F53" s="53" t="s">
        <v>103</v>
      </c>
      <c r="G53" s="69">
        <f aca="true" t="shared" si="3" ref="G53:G55">E53*D53</f>
        <v>0</v>
      </c>
      <c r="H53" s="68"/>
    </row>
    <row r="54" spans="1:7" ht="33.75">
      <c r="A54" s="52">
        <v>29</v>
      </c>
      <c r="B54" s="53" t="s">
        <v>432</v>
      </c>
      <c r="C54" s="53" t="s">
        <v>433</v>
      </c>
      <c r="D54" s="120"/>
      <c r="E54" s="54">
        <v>1</v>
      </c>
      <c r="F54" s="53" t="s">
        <v>103</v>
      </c>
      <c r="G54" s="69">
        <f t="shared" si="3"/>
        <v>0</v>
      </c>
    </row>
    <row r="55" spans="1:8" ht="22.5">
      <c r="A55" s="52">
        <v>30</v>
      </c>
      <c r="B55" s="53" t="s">
        <v>434</v>
      </c>
      <c r="C55" s="53" t="s">
        <v>435</v>
      </c>
      <c r="D55" s="120"/>
      <c r="E55" s="54">
        <v>1</v>
      </c>
      <c r="F55" s="53" t="s">
        <v>785</v>
      </c>
      <c r="G55" s="69">
        <f t="shared" si="3"/>
        <v>0</v>
      </c>
      <c r="H55" s="68"/>
    </row>
    <row r="56" spans="1:7" ht="15.75" thickBot="1">
      <c r="A56" s="57" t="s">
        <v>436</v>
      </c>
      <c r="B56" s="55"/>
      <c r="C56" s="55"/>
      <c r="D56" s="71"/>
      <c r="E56" s="55"/>
      <c r="F56" s="55"/>
      <c r="G56" s="71"/>
    </row>
    <row r="57" spans="1:8" ht="15.75" thickTop="1">
      <c r="A57" s="58"/>
      <c r="B57" s="58"/>
      <c r="C57" s="58"/>
      <c r="D57" s="58"/>
      <c r="E57" s="58"/>
      <c r="F57" s="58"/>
      <c r="G57" s="70">
        <f>SUM(G52:G56)</f>
        <v>0</v>
      </c>
      <c r="H57" s="68"/>
    </row>
    <row r="58" spans="1:7" ht="15">
      <c r="A58" s="55"/>
      <c r="B58" s="55"/>
      <c r="C58" s="55"/>
      <c r="D58" s="55"/>
      <c r="E58" s="55"/>
      <c r="F58" s="55"/>
      <c r="G58" s="55"/>
    </row>
    <row r="59" spans="1:7" ht="15">
      <c r="A59" s="59" t="s">
        <v>44</v>
      </c>
      <c r="B59" s="55"/>
      <c r="C59" s="55"/>
      <c r="D59" s="55"/>
      <c r="E59" s="55"/>
      <c r="F59" s="55"/>
      <c r="G59" s="55"/>
    </row>
    <row r="60" spans="1:7" ht="15">
      <c r="A60" s="55"/>
      <c r="B60" s="55"/>
      <c r="C60" s="55"/>
      <c r="D60" s="55"/>
      <c r="E60" s="55"/>
      <c r="F60" s="55"/>
      <c r="G60" s="55"/>
    </row>
    <row r="61" spans="1:7" ht="15.75">
      <c r="A61" s="213" t="s">
        <v>437</v>
      </c>
      <c r="B61" s="213"/>
      <c r="C61" s="213"/>
      <c r="D61" s="213"/>
      <c r="E61" s="213"/>
      <c r="F61" s="213"/>
      <c r="G61" s="213"/>
    </row>
    <row r="62" spans="1:7" ht="15">
      <c r="A62" s="50" t="s">
        <v>363</v>
      </c>
      <c r="B62" s="51" t="s">
        <v>364</v>
      </c>
      <c r="C62" s="51" t="s">
        <v>365</v>
      </c>
      <c r="D62" s="50" t="s">
        <v>366</v>
      </c>
      <c r="E62" s="50" t="s">
        <v>367</v>
      </c>
      <c r="F62" s="51" t="s">
        <v>368</v>
      </c>
      <c r="G62" s="50" t="s">
        <v>369</v>
      </c>
    </row>
    <row r="63" spans="1:8" ht="45">
      <c r="A63" s="52">
        <v>31</v>
      </c>
      <c r="B63" s="53" t="s">
        <v>438</v>
      </c>
      <c r="C63" s="53" t="s">
        <v>439</v>
      </c>
      <c r="D63" s="120"/>
      <c r="E63" s="54">
        <v>8</v>
      </c>
      <c r="F63" s="53" t="s">
        <v>440</v>
      </c>
      <c r="G63" s="69">
        <f>E63*D63</f>
        <v>0</v>
      </c>
      <c r="H63" s="68"/>
    </row>
    <row r="64" spans="1:8" ht="33.75">
      <c r="A64" s="52">
        <v>32</v>
      </c>
      <c r="B64" s="53" t="s">
        <v>441</v>
      </c>
      <c r="C64" s="53" t="s">
        <v>442</v>
      </c>
      <c r="D64" s="120"/>
      <c r="E64" s="54">
        <v>16</v>
      </c>
      <c r="F64" s="53" t="s">
        <v>440</v>
      </c>
      <c r="G64" s="69">
        <f aca="true" t="shared" si="4" ref="G64:G67">E64*D64</f>
        <v>0</v>
      </c>
      <c r="H64" s="68"/>
    </row>
    <row r="65" spans="1:8" ht="22.5">
      <c r="A65" s="52">
        <v>33</v>
      </c>
      <c r="B65" s="53" t="s">
        <v>443</v>
      </c>
      <c r="C65" s="53" t="s">
        <v>444</v>
      </c>
      <c r="D65" s="120"/>
      <c r="E65" s="54">
        <v>4</v>
      </c>
      <c r="F65" s="53" t="s">
        <v>440</v>
      </c>
      <c r="G65" s="69">
        <f t="shared" si="4"/>
        <v>0</v>
      </c>
      <c r="H65" s="68"/>
    </row>
    <row r="66" spans="1:7" ht="45">
      <c r="A66" s="52">
        <v>34</v>
      </c>
      <c r="B66" s="53" t="s">
        <v>445</v>
      </c>
      <c r="C66" s="53" t="s">
        <v>446</v>
      </c>
      <c r="D66" s="120"/>
      <c r="E66" s="54">
        <v>2</v>
      </c>
      <c r="F66" s="53" t="s">
        <v>440</v>
      </c>
      <c r="G66" s="69">
        <f t="shared" si="4"/>
        <v>0</v>
      </c>
    </row>
    <row r="67" spans="1:7" ht="45">
      <c r="A67" s="52">
        <v>35</v>
      </c>
      <c r="B67" s="53" t="s">
        <v>447</v>
      </c>
      <c r="C67" s="53" t="s">
        <v>448</v>
      </c>
      <c r="D67" s="120"/>
      <c r="E67" s="54">
        <v>2</v>
      </c>
      <c r="F67" s="53" t="s">
        <v>440</v>
      </c>
      <c r="G67" s="69">
        <f t="shared" si="4"/>
        <v>0</v>
      </c>
    </row>
    <row r="68" spans="1:7" ht="15.75" thickBot="1">
      <c r="A68" s="57" t="s">
        <v>449</v>
      </c>
      <c r="B68" s="55"/>
      <c r="C68" s="55"/>
      <c r="D68" s="71"/>
      <c r="E68" s="55"/>
      <c r="F68" s="55"/>
      <c r="G68" s="71"/>
    </row>
    <row r="69" spans="1:8" ht="15.75" thickTop="1">
      <c r="A69" s="58"/>
      <c r="B69" s="58"/>
      <c r="C69" s="58"/>
      <c r="D69" s="58"/>
      <c r="E69" s="58"/>
      <c r="F69" s="58"/>
      <c r="G69" s="70">
        <f>SUM(G63:G68)</f>
        <v>0</v>
      </c>
      <c r="H69" s="68"/>
    </row>
    <row r="70" spans="1:7" ht="15">
      <c r="A70" s="55"/>
      <c r="B70" s="55"/>
      <c r="C70" s="55"/>
      <c r="D70" s="55"/>
      <c r="E70" s="55"/>
      <c r="F70" s="55"/>
      <c r="G70" s="71"/>
    </row>
    <row r="71" spans="1:8" ht="15">
      <c r="A71" s="59" t="s">
        <v>44</v>
      </c>
      <c r="B71" s="55"/>
      <c r="C71" s="55"/>
      <c r="D71" s="55"/>
      <c r="E71" s="55"/>
      <c r="F71" s="55"/>
      <c r="G71" s="71"/>
      <c r="H71" s="60"/>
    </row>
    <row r="72" spans="1:8" ht="15">
      <c r="A72" s="55" t="s">
        <v>450</v>
      </c>
      <c r="B72" s="55"/>
      <c r="C72" s="55"/>
      <c r="D72" s="55"/>
      <c r="E72" s="55"/>
      <c r="F72" s="55"/>
      <c r="G72" s="71">
        <f>G69+G57+G46+G32+G18</f>
        <v>0</v>
      </c>
      <c r="H72" s="68"/>
    </row>
    <row r="73" spans="1:7" ht="15">
      <c r="A73" s="55"/>
      <c r="B73" s="55"/>
      <c r="C73" s="55"/>
      <c r="D73" s="55"/>
      <c r="E73" s="55"/>
      <c r="F73" s="55"/>
      <c r="G73" s="55"/>
    </row>
    <row r="74" spans="1:8" ht="15">
      <c r="A74" s="55"/>
      <c r="B74" s="55"/>
      <c r="C74" s="55"/>
      <c r="D74" s="55"/>
      <c r="E74" s="55"/>
      <c r="F74" s="55"/>
      <c r="G74" s="55"/>
      <c r="H74" s="60"/>
    </row>
    <row r="75" spans="1:7" ht="15">
      <c r="A75" s="55"/>
      <c r="B75" s="55"/>
      <c r="C75" s="55"/>
      <c r="D75" s="55"/>
      <c r="E75" s="55"/>
      <c r="F75" s="55"/>
      <c r="G75" s="55"/>
    </row>
  </sheetData>
  <sheetProtection password="CA63" sheet="1" objects="1" scenarios="1"/>
  <mergeCells count="5">
    <mergeCell ref="A1:G1"/>
    <mergeCell ref="A22:G22"/>
    <mergeCell ref="A36:G36"/>
    <mergeCell ref="A50:G50"/>
    <mergeCell ref="A61:G61"/>
  </mergeCells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externi</cp:lastModifiedBy>
  <cp:lastPrinted>2016-03-10T14:53:15Z</cp:lastPrinted>
  <dcterms:created xsi:type="dcterms:W3CDTF">2016-02-29T06:59:44Z</dcterms:created>
  <dcterms:modified xsi:type="dcterms:W3CDTF">2016-03-22T11:04:43Z</dcterms:modified>
  <cp:category/>
  <cp:version/>
  <cp:contentType/>
  <cp:contentStatus/>
</cp:coreProperties>
</file>