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locha\K\"/>
    </mc:Choice>
  </mc:AlternateContent>
  <bookViews>
    <workbookView xWindow="0" yWindow="0" windowWidth="0" windowHeight="0"/>
  </bookViews>
  <sheets>
    <sheet name="Rekapitulace stavby" sheetId="1" r:id="rId1"/>
    <sheet name="06-2020 - Kolumbární zdi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'06-2020 - Kolumbární zdi ...'!$C$89:$K$277</definedName>
    <definedName name="_xlnm.Print_Area" localSheetId="1">'06-2020 - Kolumbární zdi ...'!$C$4:$J$37,'06-2020 - Kolumbární zdi ...'!$C$43:$J$73,'06-2020 - Kolumbární zdi ...'!$C$79:$K$277</definedName>
    <definedName name="_xlnm.Print_Titles" localSheetId="1">'06-2020 - Kolumbární zdi ...'!$89:$89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77"/>
  <c r="BH277"/>
  <c r="BG277"/>
  <c r="BF277"/>
  <c r="T277"/>
  <c r="T276"/>
  <c r="R277"/>
  <c r="R276"/>
  <c r="P277"/>
  <c r="P276"/>
  <c r="BI275"/>
  <c r="BH275"/>
  <c r="BG275"/>
  <c r="BF275"/>
  <c r="T275"/>
  <c r="T274"/>
  <c r="R275"/>
  <c r="R274"/>
  <c r="P275"/>
  <c r="P274"/>
  <c r="BI273"/>
  <c r="BH273"/>
  <c r="BG273"/>
  <c r="BF273"/>
  <c r="T273"/>
  <c r="T272"/>
  <c r="T271"/>
  <c r="R273"/>
  <c r="R272"/>
  <c r="R271"/>
  <c r="P273"/>
  <c r="P272"/>
  <c r="P271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3"/>
  <c r="BH173"/>
  <c r="BG173"/>
  <c r="BF173"/>
  <c r="T173"/>
  <c r="R173"/>
  <c r="P173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F86"/>
  <c r="F84"/>
  <c r="E82"/>
  <c r="J51"/>
  <c r="F50"/>
  <c r="F48"/>
  <c r="E46"/>
  <c r="J19"/>
  <c r="E19"/>
  <c r="J86"/>
  <c r="J18"/>
  <c r="J16"/>
  <c r="E16"/>
  <c r="F51"/>
  <c r="J15"/>
  <c r="J10"/>
  <c r="J84"/>
  <c i="1" r="L50"/>
  <c r="AM50"/>
  <c r="AM49"/>
  <c r="L49"/>
  <c r="AM47"/>
  <c r="L47"/>
  <c r="L45"/>
  <c r="L44"/>
  <c i="2" r="BK273"/>
  <c r="BK262"/>
  <c r="BK251"/>
  <c r="BK237"/>
  <c r="J223"/>
  <c r="J195"/>
  <c r="J182"/>
  <c r="J156"/>
  <c r="BK139"/>
  <c r="BK129"/>
  <c r="BK95"/>
  <c r="J273"/>
  <c r="J252"/>
  <c r="J241"/>
  <c r="BK232"/>
  <c r="BK216"/>
  <c r="BK200"/>
  <c r="BK186"/>
  <c r="J160"/>
  <c r="BK152"/>
  <c r="J128"/>
  <c r="J111"/>
  <c r="J95"/>
  <c r="J262"/>
  <c r="BK254"/>
  <c r="BK241"/>
  <c r="BK230"/>
  <c r="BK213"/>
  <c r="J200"/>
  <c r="J164"/>
  <c r="BK158"/>
  <c r="BK144"/>
  <c r="BK123"/>
  <c r="BK111"/>
  <c r="J93"/>
  <c r="BK277"/>
  <c r="J256"/>
  <c r="BK247"/>
  <c r="BK227"/>
  <c r="J204"/>
  <c r="J186"/>
  <c r="BK173"/>
  <c r="J147"/>
  <c r="J133"/>
  <c r="BK116"/>
  <c i="1" r="AS54"/>
  <c i="2" r="BK258"/>
  <c r="J251"/>
  <c r="BK239"/>
  <c r="J219"/>
  <c r="BK204"/>
  <c r="J188"/>
  <c r="BK164"/>
  <c r="BK154"/>
  <c r="J129"/>
  <c r="J115"/>
  <c r="BK97"/>
  <c r="BK264"/>
  <c r="BK256"/>
  <c r="J249"/>
  <c r="J239"/>
  <c r="J224"/>
  <c r="J216"/>
  <c r="J197"/>
  <c r="BK188"/>
  <c r="BK160"/>
  <c r="J150"/>
  <c r="J139"/>
  <c r="J116"/>
  <c r="J102"/>
  <c r="BK275"/>
  <c r="J266"/>
  <c r="BK252"/>
  <c r="BK242"/>
  <c r="BK224"/>
  <c r="BK197"/>
  <c r="J184"/>
  <c r="BK150"/>
  <c r="BK133"/>
  <c r="BK115"/>
  <c r="J275"/>
  <c r="J254"/>
  <c r="J242"/>
  <c r="J230"/>
  <c r="J213"/>
  <c r="BK195"/>
  <c r="J173"/>
  <c r="BK156"/>
  <c r="BK131"/>
  <c r="J118"/>
  <c r="BK100"/>
  <c r="BK266"/>
  <c r="J258"/>
  <c r="J244"/>
  <c r="J232"/>
  <c r="BK223"/>
  <c r="J210"/>
  <c r="BK194"/>
  <c r="BK182"/>
  <c r="J154"/>
  <c r="BK147"/>
  <c r="BK128"/>
  <c r="BK113"/>
  <c r="J97"/>
  <c r="J277"/>
  <c r="BK260"/>
  <c r="BK249"/>
  <c r="J235"/>
  <c r="BK207"/>
  <c r="J194"/>
  <c r="J162"/>
  <c r="J144"/>
  <c r="J131"/>
  <c r="J113"/>
  <c r="J264"/>
  <c r="BK244"/>
  <c r="J237"/>
  <c r="BK210"/>
  <c r="J192"/>
  <c r="BK184"/>
  <c r="J158"/>
  <c r="BK142"/>
  <c r="J123"/>
  <c r="BK102"/>
  <c r="BK93"/>
  <c r="J260"/>
  <c r="J247"/>
  <c r="BK235"/>
  <c r="J227"/>
  <c r="BK219"/>
  <c r="J207"/>
  <c r="BK192"/>
  <c r="BK162"/>
  <c r="J152"/>
  <c r="J142"/>
  <c r="BK118"/>
  <c r="J100"/>
  <c l="1" r="BK92"/>
  <c r="T92"/>
  <c r="BK161"/>
  <c r="J161"/>
  <c r="J59"/>
  <c r="P161"/>
  <c r="BK203"/>
  <c r="J203"/>
  <c r="J61"/>
  <c r="T203"/>
  <c r="R222"/>
  <c r="BK234"/>
  <c r="J234"/>
  <c r="J63"/>
  <c r="T234"/>
  <c r="P246"/>
  <c r="BK255"/>
  <c r="J255"/>
  <c r="J67"/>
  <c r="R255"/>
  <c r="R92"/>
  <c r="BK138"/>
  <c r="J138"/>
  <c r="J58"/>
  <c r="R138"/>
  <c r="R161"/>
  <c r="P203"/>
  <c r="P222"/>
  <c r="P234"/>
  <c r="P92"/>
  <c r="P138"/>
  <c r="T138"/>
  <c r="T161"/>
  <c r="R203"/>
  <c r="BK222"/>
  <c r="J222"/>
  <c r="J62"/>
  <c r="T222"/>
  <c r="R234"/>
  <c r="BK246"/>
  <c r="J246"/>
  <c r="J66"/>
  <c r="R246"/>
  <c r="R245"/>
  <c r="T246"/>
  <c r="P255"/>
  <c r="T255"/>
  <c r="J48"/>
  <c r="J50"/>
  <c r="F87"/>
  <c r="BE100"/>
  <c r="BE111"/>
  <c r="BE115"/>
  <c r="BE123"/>
  <c r="BE129"/>
  <c r="BE144"/>
  <c r="BE152"/>
  <c r="BE156"/>
  <c r="BE173"/>
  <c r="BE184"/>
  <c r="BE192"/>
  <c r="BE197"/>
  <c r="BE204"/>
  <c r="BE216"/>
  <c r="BE224"/>
  <c r="BE230"/>
  <c r="BE237"/>
  <c r="BE247"/>
  <c r="BE251"/>
  <c r="BE252"/>
  <c r="BE264"/>
  <c r="BE266"/>
  <c r="BE273"/>
  <c r="BE275"/>
  <c r="BK199"/>
  <c r="J199"/>
  <c r="J60"/>
  <c r="BE95"/>
  <c r="BE102"/>
  <c r="BE116"/>
  <c r="BE118"/>
  <c r="BE133"/>
  <c r="BE139"/>
  <c r="BE150"/>
  <c r="BE154"/>
  <c r="BE158"/>
  <c r="BE162"/>
  <c r="BE164"/>
  <c r="BE182"/>
  <c r="BE186"/>
  <c r="BE188"/>
  <c r="BE194"/>
  <c r="BE200"/>
  <c r="BE213"/>
  <c r="BE223"/>
  <c r="BE227"/>
  <c r="BE232"/>
  <c r="BE235"/>
  <c r="BE242"/>
  <c r="BE249"/>
  <c r="BE256"/>
  <c r="BE262"/>
  <c r="BE93"/>
  <c r="BE97"/>
  <c r="BE113"/>
  <c r="BE128"/>
  <c r="BE131"/>
  <c r="BE142"/>
  <c r="BE147"/>
  <c r="BE160"/>
  <c r="BE195"/>
  <c r="BE207"/>
  <c r="BE210"/>
  <c r="BE219"/>
  <c r="BE239"/>
  <c r="BE241"/>
  <c r="BE244"/>
  <c r="BE254"/>
  <c r="BE258"/>
  <c r="BE260"/>
  <c r="BE277"/>
  <c r="BK243"/>
  <c r="J243"/>
  <c r="J64"/>
  <c r="BK265"/>
  <c r="J265"/>
  <c r="J68"/>
  <c r="BK272"/>
  <c r="J272"/>
  <c r="J70"/>
  <c r="BK274"/>
  <c r="J274"/>
  <c r="J71"/>
  <c r="BK276"/>
  <c r="J276"/>
  <c r="J72"/>
  <c r="J32"/>
  <c i="1" r="AW55"/>
  <c i="2" r="F35"/>
  <c i="1" r="BD55"/>
  <c r="BD54"/>
  <c r="W33"/>
  <c i="2" r="F32"/>
  <c i="1" r="BA55"/>
  <c r="BA54"/>
  <c r="W30"/>
  <c i="2" r="F34"/>
  <c i="1" r="BC55"/>
  <c r="BC54"/>
  <c r="AY54"/>
  <c i="2" r="F33"/>
  <c i="1" r="BB55"/>
  <c r="BB54"/>
  <c r="W31"/>
  <c i="2" l="1" r="T245"/>
  <c r="R91"/>
  <c r="R90"/>
  <c r="P245"/>
  <c r="T91"/>
  <c r="T90"/>
  <c r="BK91"/>
  <c r="P91"/>
  <c r="P90"/>
  <c i="1" r="AU55"/>
  <c i="2" r="J92"/>
  <c r="J57"/>
  <c r="BK245"/>
  <c r="J245"/>
  <c r="J65"/>
  <c r="BK271"/>
  <c r="J271"/>
  <c r="J69"/>
  <c r="J31"/>
  <c i="1" r="AV55"/>
  <c r="AT55"/>
  <c r="AU54"/>
  <c r="AW54"/>
  <c r="AK30"/>
  <c r="AX54"/>
  <c i="2" r="F31"/>
  <c i="1" r="AZ55"/>
  <c r="AZ54"/>
  <c r="AV54"/>
  <c r="AK29"/>
  <c r="W32"/>
  <c i="2" l="1" r="BK90"/>
  <c r="J90"/>
  <c r="J55"/>
  <c r="J91"/>
  <c r="J56"/>
  <c i="1" r="AT54"/>
  <c r="W29"/>
  <c i="2" l="1" r="J28"/>
  <c i="1" r="AG55"/>
  <c r="AN55"/>
  <c i="2" l="1" r="J37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<sst xmlns="http://schemas.openxmlformats.org/spreadsheetml/2006/main">
  <si>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</si>
  <si>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</si>
  <si>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</si>
  <si>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</si>
  <si>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</si>
  <si>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{0899a52c-5f4a-4c00-832a-7404c0ef6cd9}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</si>
  <si>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</si>
  <si>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</si>
  <si>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</si>
  <si>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</si>
  <si>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</si>
  <si>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</si>
  <si>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</si>
  <si>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</si>
  <si>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</si>
  <si>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</si>
  <si>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</si>
  <si>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Kolumbární zdi III. etapa - část 1 (bez schránek)</t>
  </si>
  <si>
    <t>KSO:</t>
  </si>
  <si>
    <t/>
  </si>
  <si>
    <t>CC-CZ:</t>
  </si>
  <si>
    <t>Místo:</t>
  </si>
  <si>
    <t>Litvínov, Městský hřbitov</t>
  </si>
  <si>
    <t>Datum:</t>
  </si>
  <si>
    <t>17.06.2020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</si>
  <si>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</si>
  <si>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</si>
  <si>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</si>
  <si>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</si>
  <si>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</si>
  <si>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</si>
  <si>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</si>
  <si>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</si>
  <si>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</si>
  <si>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</si>
  <si>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Miroslav Svoboda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</si>
  <si>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</si>
  <si>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</si>
  <si>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</si>
  <si>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</si>
  <si>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</si>
  <si>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</si>
  <si>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</si>
  <si>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</si>
  <si>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</si>
  <si>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</si>
  <si>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</si>
  <si>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</si>
  <si>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</si>
  <si>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</si>
  <si>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</si>
  <si>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</si>
  <si>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</si>
  <si>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</si>
  <si>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</si>
  <si>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</si>
  <si>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</si>
  <si>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</si>
  <si>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</si>
  <si>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</si>
  <si>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</si>
  <si>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</si>
  <si>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</si>
  <si>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</si>
  <si>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</si>
  <si>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</si>
  <si>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</si>
  <si>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</si>
  <si>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</si>
  <si>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</si>
  <si>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</si>
  <si>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</si>
  <si>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</si>
  <si>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</si>
  <si>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</si>
  <si>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</si>
  <si>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</si>
  <si>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</si>
  <si>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</si>
  <si>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</si>
  <si>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</si>
  <si>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</si>
  <si>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</si>
  <si>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</si>
  <si>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</si>
  <si>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</si>
  <si>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</si>
  <si>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</si>
  <si>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</si>
  <si>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</si>
  <si>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</si>
  <si>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</si>
  <si>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</si>
  <si>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</si>
  <si>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</si>
  <si>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</si>
  <si>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</si>
  <si>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</si>
  <si>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</si>
  <si>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</si>
  <si>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</si>
  <si>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</si>
  <si>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</si>
  <si>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</si>
  <si>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</si>
  <si>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</si>
  <si>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</si>
  <si>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</si>
  <si>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</si>
  <si>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</si>
  <si>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</si>
  <si>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</si>
  <si>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</si>
  <si>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</si>
  <si>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</si>
  <si>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</si>
  <si>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</si>
  <si>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</si>
  <si>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</si>
  <si>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</si>
  <si>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</si>
  <si>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strojně při souvislé ploše přes 100 do 500 m2, tl. vrstvy přes 200 do 250 mm</t>
  </si>
  <si>
    <t>m2</t>
  </si>
  <si>
    <t>CS ÚRS 2020 01</t>
  </si>
  <si>
    <t>4</t>
  </si>
  <si>
    <t>-172290534</t>
  </si>
  <si>
    <t>VV</t>
  </si>
  <si>
    <t>102,31</t>
  </si>
  <si>
    <t>122251101</t>
  </si>
  <si>
    <t>Odkopávky a prokopávky nezapažené strojně v hornině třídy těžitelnosti I skupiny 3 do 20 m3</t>
  </si>
  <si>
    <t>m3</t>
  </si>
  <si>
    <t>1198021353</t>
  </si>
  <si>
    <t>65,41*0,1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</si>
  <si>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</si>
  <si>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</si>
  <si>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</si>
  <si>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532515947</t>
  </si>
  <si>
    <t>pro drenáž:</t>
  </si>
  <si>
    <t>31,5*0,4*0,6</t>
  </si>
  <si>
    <t>132251252</t>
  </si>
  <si>
    <t>Hloubení nezapažených rýh šířky přes 800 do 2 000 mm strojně s urovnáním dna do předepsaného profilu a spádu v hornině třídy těžitelnosti I skupiny 3 přes 20 do 50 m3</t>
  </si>
  <si>
    <t>-1182579868</t>
  </si>
  <si>
    <t>(6,50+0,30*2)*(1,10+0,30*2)*0,85*2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</si>
  <si>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</si>
  <si>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</si>
  <si>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</si>
  <si>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-1204460843</t>
  </si>
  <si>
    <t xml:space="preserve">mezidepinie pro zásyp </t>
  </si>
  <si>
    <t>6,888*2</t>
  </si>
  <si>
    <t>6,541</t>
  </si>
  <si>
    <t>7,56</t>
  </si>
  <si>
    <t>ornice:</t>
  </si>
  <si>
    <t>102,31*0,24</t>
  </si>
  <si>
    <t>Součet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</si>
  <si>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</si>
  <si>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</si>
  <si>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</si>
  <si>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1032867137</t>
  </si>
  <si>
    <t>20,519-6,888+20,519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</si>
  <si>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</si>
  <si>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</si>
  <si>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</si>
  <si>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-1796215305</t>
  </si>
  <si>
    <t>6,888</t>
  </si>
  <si>
    <t>8</t>
  </si>
  <si>
    <t>171151103</t>
  </si>
  <si>
    <t>Uložení sypanin do násypů s rozprostřením sypaniny ve vrstvách a s hrubým urovnáním zhutněných z hornin soudržných jakékoliv třídy těžitelnosti</t>
  </si>
  <si>
    <t>-1112283569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</si>
  <si>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</si>
  <si>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</si>
  <si>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</si>
  <si>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</si>
  <si>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1662909894</t>
  </si>
  <si>
    <t>28,079*1,6</t>
  </si>
  <si>
    <t>10</t>
  </si>
  <si>
    <t>171251201</t>
  </si>
  <si>
    <t>Uložení sypaniny na skládky nebo meziskládky bez hutnění s upravením uložené sypaniny do předepsaného tvaru</t>
  </si>
  <si>
    <t>1131333012</t>
  </si>
  <si>
    <t>20,519</t>
  </si>
  <si>
    <t>11</t>
  </si>
  <si>
    <t>174151101</t>
  </si>
  <si>
    <t>Zásyp sypaninou z jakékoliv horniny strojně s uložením výkopku ve vrstvách se zhutněním jam, šachet, rýh nebo kolem objektů v těchto vykopávkách</t>
  </si>
  <si>
    <t>69570086</t>
  </si>
  <si>
    <t>(6,50+1,10+0,30*2)*2*0,30*0,70*2</t>
  </si>
  <si>
    <t>12</t>
  </si>
  <si>
    <t>181351104</t>
  </si>
  <si>
    <t>Rozprostření a urovnání ornice v rovině nebo ve svahu sklonu do 1:5 strojně při souvislé ploše přes 100 do 500 m2, tl. vrstvy přes 200 do 250 mm</t>
  </si>
  <si>
    <t>-53078291</t>
  </si>
  <si>
    <t>13</t>
  </si>
  <si>
    <t>181411131</t>
  </si>
  <si>
    <t>Založení trávníku na půdě předem připravené plochy do 1000 m2 výsevem včetně utažení parkového v rovině nebo na svahu do 1:5</t>
  </si>
  <si>
    <t>1474588739</t>
  </si>
  <si>
    <t>65,41</t>
  </si>
  <si>
    <t>14</t>
  </si>
  <si>
    <t>M</t>
  </si>
  <si>
    <t>00572410</t>
  </si>
  <si>
    <t>osivo směs travní parková</t>
  </si>
  <si>
    <t>kg</t>
  </si>
  <si>
    <t>-837374214</t>
  </si>
  <si>
    <t>65,41*0,015 'Přepočtené koeficientem množství</t>
  </si>
  <si>
    <t>181951112</t>
  </si>
  <si>
    <t>Úprava pláně vyrovnáním výškových rozdílů strojně v hornině třídy těžitelnosti I, skupiny 1 až 3 se zhutněním</t>
  </si>
  <si>
    <t>1079155673</t>
  </si>
  <si>
    <t>(6,50+0,30*2)*(1,10+0,30*2)*2</t>
  </si>
  <si>
    <t>pro cihelnou dlažbu:</t>
  </si>
  <si>
    <t>9,12*2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</si>
  <si>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</si>
  <si>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</si>
  <si>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</si>
  <si>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</si>
  <si>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-1046034040</t>
  </si>
  <si>
    <t>31,5*(0,40+0,30)*2</t>
  </si>
  <si>
    <t>17</t>
  </si>
  <si>
    <t>69311288</t>
  </si>
  <si>
    <t>geotextilie drenážní 1200g/m2</t>
  </si>
  <si>
    <t>-1376409023</t>
  </si>
  <si>
    <t>44,1*1,15</t>
  </si>
  <si>
    <t>18</t>
  </si>
  <si>
    <t>58343810</t>
  </si>
  <si>
    <t>kamenivo drcené hrubé frakce 4/8</t>
  </si>
  <si>
    <t>-1812952691</t>
  </si>
  <si>
    <t>31,5*0,4*0,3*1,8</t>
  </si>
  <si>
    <t>19</t>
  </si>
  <si>
    <t>58343930</t>
  </si>
  <si>
    <t>kamenivo drcené hrubé frakce 16/32</t>
  </si>
  <si>
    <t>-281036055</t>
  </si>
  <si>
    <t>20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</si>
  <si>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</si>
  <si>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</si>
  <si>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</si>
  <si>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530725518</t>
  </si>
  <si>
    <t>31,5</t>
  </si>
  <si>
    <t>271572211</t>
  </si>
  <si>
    <t>Podsyp pod základové konstrukce se zhutněním a urovnáním povrchu ze štěrkopísku netříděného</t>
  </si>
  <si>
    <t>1808053479</t>
  </si>
  <si>
    <t>(6,50+0,30*2)*(1,10+0,30*2)*0,1*2</t>
  </si>
  <si>
    <t>22</t>
  </si>
  <si>
    <t>273362021</t>
  </si>
  <si>
    <t>Výztuž základů desek ze svařovaných sítí z drátů typu KARI</t>
  </si>
  <si>
    <t>161838512</t>
  </si>
  <si>
    <t>6,50*1,10*2*1,25*3*0,001*2</t>
  </si>
  <si>
    <t>23</t>
  </si>
  <si>
    <t>274321311</t>
  </si>
  <si>
    <t>Základy z betonu železového (bez výztuže) pasy z betonu bez zvláštních nároků na prostředí tř. C 16/20</t>
  </si>
  <si>
    <t>-1023659264</t>
  </si>
  <si>
    <t>6,50*1,10*0,70*2</t>
  </si>
  <si>
    <t>24</t>
  </si>
  <si>
    <t>274351121</t>
  </si>
  <si>
    <t>Bednění základů pasů rovné zřízení</t>
  </si>
  <si>
    <t>-641694971</t>
  </si>
  <si>
    <t>(6,50+1,10)*2*0,70*2</t>
  </si>
  <si>
    <t>25</t>
  </si>
  <si>
    <t>274351122</t>
  </si>
  <si>
    <t>Bednění základů pasů rovné odstranění</t>
  </si>
  <si>
    <t>-182741118</t>
  </si>
  <si>
    <t>Svislé a kompletní konstrukce</t>
  </si>
  <si>
    <t>26</t>
  </si>
  <si>
    <t>310901115</t>
  </si>
  <si>
    <t>Úprava líce při zdění režného zdiva bez spárování jakékoliv vazby, popř. předlohy, prováděná přesně na lišty nebo s použitím jiné vhodné pomůcky</t>
  </si>
  <si>
    <t>-45737923</t>
  </si>
  <si>
    <t>(6,365+0,99)*2*2,40*2</t>
  </si>
  <si>
    <t>27</t>
  </si>
  <si>
    <t>311232034</t>
  </si>
  <si>
    <t>Zdivo z cihel pálených nosné z cihel lícových včetně spárování pevnosti P 60, na maltu MVC dl. 240 mm (německý formát 240x115x71 mm) plných</t>
  </si>
  <si>
    <t>-1651835701</t>
  </si>
  <si>
    <t>6,365*0,99*(0,40+0,235+0,17)*2</t>
  </si>
  <si>
    <t>6,365*0,99*1,40*2</t>
  </si>
  <si>
    <t>-5,85*0,48*0,40*2</t>
  </si>
  <si>
    <t>-0,39*0,29*1,80*6*2</t>
  </si>
  <si>
    <t>-0,39*0,19*1,80*9*2</t>
  </si>
  <si>
    <t>-0,50*0,37*0,46*90</t>
  </si>
  <si>
    <t>0,25*2</t>
  </si>
  <si>
    <t>28</t>
  </si>
  <si>
    <t>31127151R</t>
  </si>
  <si>
    <t>Zdivo nosné rovné z tvárnic betonových (kvádrů) bez dodávky tvárnic na MC</t>
  </si>
  <si>
    <t>-393901551</t>
  </si>
  <si>
    <t>KB 1-30A pro 1 zeď:</t>
  </si>
  <si>
    <t>0,4*0,3*0,2*112</t>
  </si>
  <si>
    <t>KB 1-20A pro 1 zeď:</t>
  </si>
  <si>
    <t>0,40*0,20*0,20*139</t>
  </si>
  <si>
    <t>KB 1-20G pro 1 zeď:</t>
  </si>
  <si>
    <t>0,40*0,30*0,20*68</t>
  </si>
  <si>
    <t>celkem pro 2 zdi::</t>
  </si>
  <si>
    <t>6,544*2</t>
  </si>
  <si>
    <t>29</t>
  </si>
  <si>
    <t>5951561R</t>
  </si>
  <si>
    <t xml:space="preserve">Tvarovka KB-BLOK KB 1-30A  červená</t>
  </si>
  <si>
    <t>kus</t>
  </si>
  <si>
    <t>1771900286</t>
  </si>
  <si>
    <t>112*2</t>
  </si>
  <si>
    <t>30</t>
  </si>
  <si>
    <t>5951562R</t>
  </si>
  <si>
    <t>Tvarovka KB-BLOK KB 1-20A červená</t>
  </si>
  <si>
    <t>-6380848</t>
  </si>
  <si>
    <t>139*2</t>
  </si>
  <si>
    <t>31</t>
  </si>
  <si>
    <t>5951563R</t>
  </si>
  <si>
    <t>Tvarovka KB-BLOK KB 1-20G červená</t>
  </si>
  <si>
    <t>-1627329255</t>
  </si>
  <si>
    <t>68*2</t>
  </si>
  <si>
    <t>32</t>
  </si>
  <si>
    <t>311321311</t>
  </si>
  <si>
    <t>Nadzákladové zdi z betonu železového (bez výztuže) nosné bez zvláštních nároků na vliv prostředí tř. C 16/20</t>
  </si>
  <si>
    <t>-1077797151</t>
  </si>
  <si>
    <t>6,54*0,5*2</t>
  </si>
  <si>
    <t>1,30*2</t>
  </si>
  <si>
    <t>33</t>
  </si>
  <si>
    <t>311351121</t>
  </si>
  <si>
    <t>Bednění nadzákladových zdí nosných rovné oboustranné za každou stranu zřízení</t>
  </si>
  <si>
    <t>-1725185468</t>
  </si>
  <si>
    <t>6,35*0,70*2*2</t>
  </si>
  <si>
    <t>34</t>
  </si>
  <si>
    <t>311351122</t>
  </si>
  <si>
    <t>Bednění nadzákladových zdí nosných rovné oboustranné za každou stranu odstranění</t>
  </si>
  <si>
    <t>1451676875</t>
  </si>
  <si>
    <t>35</t>
  </si>
  <si>
    <t>311361221</t>
  </si>
  <si>
    <t>Výztuž nadzákladových zdí nosných svislých nebo odkloněných od svislice, rovných nebo oblých z betonářské oceli 10 216 (E)</t>
  </si>
  <si>
    <t>-766703938</t>
  </si>
  <si>
    <t>(1,60*42+15,00*2)*0,395*0,001*2</t>
  </si>
  <si>
    <t>36</t>
  </si>
  <si>
    <t>311361821</t>
  </si>
  <si>
    <t>Výztuž nadzákladových zdí nosných svislých nebo odkloněných od svislice, rovných nebo oblých z betonářské oceli 10 505 (R) nebo BSt 500</t>
  </si>
  <si>
    <t>1564925466</t>
  </si>
  <si>
    <t>3,10*14*2,47*0,001*2</t>
  </si>
  <si>
    <t>Vodorovné konstrukce</t>
  </si>
  <si>
    <t>37</t>
  </si>
  <si>
    <t>451317777</t>
  </si>
  <si>
    <t>Podklad nebo lože pod dlažbu (přídlažbu) v ploše vodorovné nebo ve sklonu do 1:5, tloušťky od 50 do 100 mm z betonu prostého</t>
  </si>
  <si>
    <t>-1311483777</t>
  </si>
  <si>
    <t>pod cihelnou dlažbu:</t>
  </si>
  <si>
    <t>18,24</t>
  </si>
  <si>
    <t>Komunikace pozemní</t>
  </si>
  <si>
    <t>38</t>
  </si>
  <si>
    <t>564241111</t>
  </si>
  <si>
    <t>Podklad nebo podsyp ze štěrkopísku ŠP s rozprostřením, vlhčením a zhutněním, po zhutnění tl. 120 mm</t>
  </si>
  <si>
    <t>-1351922071</t>
  </si>
  <si>
    <t>39</t>
  </si>
  <si>
    <t>564750011</t>
  </si>
  <si>
    <t>Podklad nebo kryt z kameniva hrubého drceného vel. 8-16 mm s rozprostřením a zhutněním, po zhutnění tl. 150 mm</t>
  </si>
  <si>
    <t>1532851978</t>
  </si>
  <si>
    <t>pro pěší chodník:</t>
  </si>
  <si>
    <t>48,82</t>
  </si>
  <si>
    <t>40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</si>
  <si>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</si>
  <si>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</si>
  <si>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1842903318</t>
  </si>
  <si>
    <t>41</t>
  </si>
  <si>
    <t>5924527R</t>
  </si>
  <si>
    <t>dlažba tvar čtverec betonová 160x160x60mm barevná - červená</t>
  </si>
  <si>
    <t>-232445071</t>
  </si>
  <si>
    <t>48,82*1,1</t>
  </si>
  <si>
    <t>42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</si>
  <si>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</si>
  <si>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</si>
  <si>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2143057363</t>
  </si>
  <si>
    <t>dlažba z lícových cihel:</t>
  </si>
  <si>
    <t>43</t>
  </si>
  <si>
    <t>59623031</t>
  </si>
  <si>
    <t>cihla lícová plná německý formát 240x115x71mm</t>
  </si>
  <si>
    <t>-283501551</t>
  </si>
  <si>
    <t>cihelná dlažba:</t>
  </si>
  <si>
    <t>18,24/0,0276*1,2</t>
  </si>
  <si>
    <t>Úpravy povrchů, podlahy a osazování výplní</t>
  </si>
  <si>
    <t>44</t>
  </si>
  <si>
    <t>622631001</t>
  </si>
  <si>
    <t>Spárování vnějších ploch pohledového zdiva z cihel, spárovací maltou stěn</t>
  </si>
  <si>
    <t>-1629536607</t>
  </si>
  <si>
    <t>45</t>
  </si>
  <si>
    <t>631351101</t>
  </si>
  <si>
    <t>Bednění v podlahách rýh a hran zřízení</t>
  </si>
  <si>
    <t>-1691059118</t>
  </si>
  <si>
    <t>mazanina pod cihelnou dlažbu:</t>
  </si>
  <si>
    <t>2,5*2</t>
  </si>
  <si>
    <t>46</t>
  </si>
  <si>
    <t>631351102</t>
  </si>
  <si>
    <t>Bednění v podlahách rýh a hran odstranění</t>
  </si>
  <si>
    <t>-1924874820</t>
  </si>
  <si>
    <t>2,50*2</t>
  </si>
  <si>
    <t>47</t>
  </si>
  <si>
    <t>632451024</t>
  </si>
  <si>
    <t>Potěr cementový vyrovnávací z malty (MC-15) v pásu o průměrné (střední) tl. přes 40 do 50 mm</t>
  </si>
  <si>
    <t>-1810593850</t>
  </si>
  <si>
    <t>(6,5+0,3*2)*(1,1+0,3*2)*2</t>
  </si>
  <si>
    <t>48</t>
  </si>
  <si>
    <t>635111215</t>
  </si>
  <si>
    <t>Násyp ze štěrkopísku, písku nebo kameniva pod podlahy se zhutněním ze štěrkopísku</t>
  </si>
  <si>
    <t>1291140154</t>
  </si>
  <si>
    <t>7,1*1,7*0,1*2</t>
  </si>
  <si>
    <t>Ostatní konstrukce a práce, bourání</t>
  </si>
  <si>
    <t>49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</si>
  <si>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</si>
  <si>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</si>
  <si>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-162596690</t>
  </si>
  <si>
    <t>52,66</t>
  </si>
  <si>
    <t>50</t>
  </si>
  <si>
    <t>59217039</t>
  </si>
  <si>
    <t>obrubník betonový parkový barevný 500x50x200mm</t>
  </si>
  <si>
    <t>-2045789140</t>
  </si>
  <si>
    <t>52,66*1,10</t>
  </si>
  <si>
    <t>51</t>
  </si>
  <si>
    <t>941111121</t>
  </si>
  <si>
    <t>Montáž lešení řadového trubkového lehkého pracovního s podlahami s provozním zatížením tř. 3 do 200 kg/m2 šířky tř. W09 přes 0,9 do 1,2 m, výšky do 10 m</t>
  </si>
  <si>
    <t>950306014</t>
  </si>
  <si>
    <t>(6,365+0,99+1,50*2)*2*1,50*2</t>
  </si>
  <si>
    <t>52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</si>
  <si>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</si>
  <si>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</si>
  <si>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1259756800</t>
  </si>
  <si>
    <t>53</t>
  </si>
  <si>
    <t>941111821</t>
  </si>
  <si>
    <t>Demontáž lešení řadového trubkového lehkého pracovního s podlahami s provozním zatížením tř. 3 do 200 kg/m2 šířky tř. W09 přes 0,9 do 1,2 m, výšky do 10 m</t>
  </si>
  <si>
    <t>1625311907</t>
  </si>
  <si>
    <t>998</t>
  </si>
  <si>
    <t>Přesun hmot</t>
  </si>
  <si>
    <t>54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</si>
  <si>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</si>
  <si>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</si>
  <si>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-1129955941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</si>
  <si>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</si>
  <si>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</si>
  <si>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</si>
  <si>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</si>
  <si>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</si>
  <si>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</si>
  <si>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natěradly a tmely za studena na ploše vodorovné V nátěrem penetračním</t>
  </si>
  <si>
    <t>347149499</t>
  </si>
  <si>
    <t>6,365*0,99*2</t>
  </si>
  <si>
    <t>56</t>
  </si>
  <si>
    <t>11163150</t>
  </si>
  <si>
    <t>lak penetrační asfaltový</t>
  </si>
  <si>
    <t>833119104</t>
  </si>
  <si>
    <t>12,603*0,0003 'Přepočtené koeficientem množství</t>
  </si>
  <si>
    <t>57</t>
  </si>
  <si>
    <t>711141559</t>
  </si>
  <si>
    <t>Provedení izolace proti zemní vlhkosti pásy přitavením NAIP na ploše vodorovné V</t>
  </si>
  <si>
    <t>-787769302</t>
  </si>
  <si>
    <t>58</t>
  </si>
  <si>
    <t>62832134</t>
  </si>
  <si>
    <t>pás asfaltový natavitelný oxidovaný tl 4,0mm typu V60 S40 s vložkou ze skleněné rohože, s jemnozrnným minerálním posypem</t>
  </si>
  <si>
    <t>-1878994934</t>
  </si>
  <si>
    <t>12,603*1,15 'Přepočtené koeficientem množství</t>
  </si>
  <si>
    <t>59</t>
  </si>
  <si>
    <t>998711101</t>
  </si>
  <si>
    <t>Přesun hmot pro izolace proti vodě, vlhkosti a plynům stanovený z hmotnosti přesunovaného materiálu vodorovná dopravní vzdálenost do 50 m v objektech výšky do 6 m</t>
  </si>
  <si>
    <t>-579369791</t>
  </si>
  <si>
    <t>765</t>
  </si>
  <si>
    <t>Krytina skládaná</t>
  </si>
  <si>
    <t>60</t>
  </si>
  <si>
    <t>76511101R</t>
  </si>
  <si>
    <t>Montáž krytiny keramické sklonu do 30° drážkové na maltu - pokrytí zdi střešními taškami</t>
  </si>
  <si>
    <t>-873837999</t>
  </si>
  <si>
    <t>6,55*0,72*2*2</t>
  </si>
  <si>
    <t>61</t>
  </si>
  <si>
    <t>5966053R</t>
  </si>
  <si>
    <t>taška ražená režná základní 263x425mm</t>
  </si>
  <si>
    <t>1759420931</t>
  </si>
  <si>
    <t>18,864*9*1,2</t>
  </si>
  <si>
    <t>62</t>
  </si>
  <si>
    <t>765111261</t>
  </si>
  <si>
    <t>Montáž krytiny keramické hřebene nevětraného zplna do malty</t>
  </si>
  <si>
    <t>-2080261491</t>
  </si>
  <si>
    <t>6,55*2*2</t>
  </si>
  <si>
    <t>63</t>
  </si>
  <si>
    <t>59660030</t>
  </si>
  <si>
    <t>hřebenáč drážkový keramický š 210mm režný</t>
  </si>
  <si>
    <t>-702015064</t>
  </si>
  <si>
    <t>26,2*3*1,05</t>
  </si>
  <si>
    <t>64</t>
  </si>
  <si>
    <t>998765101</t>
  </si>
  <si>
    <t>Přesun hmot pro krytiny skládané stanovený z hmotnosti přesunovaného materiálu vodorovná dopravní vzdálenost do 50 m na objektech výšky do 6 m</t>
  </si>
  <si>
    <t>-84818434</t>
  </si>
  <si>
    <t>783</t>
  </si>
  <si>
    <t>Dokončovací práce - nátěry</t>
  </si>
  <si>
    <t>65</t>
  </si>
  <si>
    <t>783826655</t>
  </si>
  <si>
    <t>Hydrofobizační nátěr omítek silikonový, transparentní, povrchů hladkých lícového zdiva</t>
  </si>
  <si>
    <t>1405458414</t>
  </si>
  <si>
    <t>(6,365+0,99)*2*2,25*2</t>
  </si>
  <si>
    <t>-0,5*0,46*90</t>
  </si>
  <si>
    <t>5,00*2</t>
  </si>
  <si>
    <t>VRN</t>
  </si>
  <si>
    <t>Vedlejší rozpočtové náklady</t>
  </si>
  <si>
    <t>VRN3</t>
  </si>
  <si>
    <t>Zařízení staveniště</t>
  </si>
  <si>
    <t>66</t>
  </si>
  <si>
    <t>030001000</t>
  </si>
  <si>
    <t>soubor</t>
  </si>
  <si>
    <t>1024</t>
  </si>
  <si>
    <t>-1847978583</t>
  </si>
  <si>
    <t>VRN4</t>
  </si>
  <si>
    <t>Inženýrská činnost</t>
  </si>
  <si>
    <t>67</t>
  </si>
  <si>
    <t>040001000</t>
  </si>
  <si>
    <t>-1913929107</t>
  </si>
  <si>
    <t>VRN7</t>
  </si>
  <si>
    <t>Provozní vlivy</t>
  </si>
  <si>
    <t>68</t>
  </si>
  <si>
    <t>070001000</t>
  </si>
  <si>
    <t>-972729091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</si>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</sst>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06-2020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Kolumbární zdi III. etapa - část 1 (bez schránek)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Litvínov, Městský hřbitov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17.06.2020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Litvínov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Miroslav Svoboda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'06-2020 - Kolumbární zdi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'06-2020 - Kolumbární zdi ...'!P90</f>
        <v>0</v>
      </c>
      <c r="AV55" s="120">
        <f>'06-2020 - Kolumbární zdi ...'!J31</f>
        <v>0</v>
      </c>
      <c r="AW55" s="120">
        <f>'06-2020 - Kolumbární zdi ...'!J32</f>
        <v>0</v>
      </c>
      <c r="AX55" s="120">
        <f>'06-2020 - Kolumbární zdi ...'!J33</f>
        <v>0</v>
      </c>
      <c r="AY55" s="120">
        <f>'06-2020 - Kolumbární zdi ...'!J34</f>
        <v>0</v>
      </c>
      <c r="AZ55" s="120">
        <f>'06-2020 - Kolumbární zdi ...'!F31</f>
        <v>0</v>
      </c>
      <c r="BA55" s="120">
        <f>'06-2020 - Kolumbární zdi ...'!F32</f>
        <v>0</v>
      </c>
      <c r="BB55" s="120">
        <f>'06-2020 - Kolumbární zdi ...'!F33</f>
        <v>0</v>
      </c>
      <c r="BC55" s="120">
        <f>'06-2020 - Kolumbární zdi ...'!F34</f>
        <v>0</v>
      </c>
      <c r="BD55" s="122">
        <f>'06-2020 - Kolumbární zdi 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C8RtZShMfvxSZJOeMOhv1fjDCBuwRxY/NPpl7cjb69Uvp0zwIAKSbWFrFItcobma6hoLVWzi1JikaDX0YXWz7A==" hashValue="flwUyxCSgnxJAummE0vA/JZlZP79RpMgYQr1U1A0TCRofmVhzhUQz4CGFTa4fYKOXBctcixn57cHhFzlh83rJ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-2020 - Kolumbární zdi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79</v>
      </c>
    </row>
    <row r="4" s="1" customFormat="1" ht="24.96" customHeight="1">
      <c r="B4" s="21"/>
      <c r="D4" s="128" t="s">
        <v>80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17.06.2020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19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27</v>
      </c>
      <c r="F13" s="39"/>
      <c r="G13" s="39"/>
      <c r="H13" s="39"/>
      <c r="I13" s="135" t="s">
        <v>28</v>
      </c>
      <c r="J13" s="134" t="s">
        <v>19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29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28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31</v>
      </c>
      <c r="E18" s="39"/>
      <c r="F18" s="39"/>
      <c r="G18" s="39"/>
      <c r="H18" s="39"/>
      <c r="I18" s="135" t="s">
        <v>26</v>
      </c>
      <c r="J18" s="134" t="str">
        <f>IF('Rekapitulace stavby'!AN16="","",'Rekapitulace stavby'!AN16)</f>
        <v/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tr">
        <f>IF('Rekapitulace stavby'!E17="","",'Rekapitulace stavby'!E17)</f>
        <v xml:space="preserve"> </v>
      </c>
      <c r="F19" s="39"/>
      <c r="G19" s="39"/>
      <c r="H19" s="39"/>
      <c r="I19" s="135" t="s">
        <v>28</v>
      </c>
      <c r="J19" s="134" t="str">
        <f>IF('Rekapitulace stavby'!AN17="","",'Rekapitulace stavby'!AN17)</f>
        <v/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34</v>
      </c>
      <c r="E21" s="39"/>
      <c r="F21" s="39"/>
      <c r="G21" s="39"/>
      <c r="H21" s="39"/>
      <c r="I21" s="135" t="s">
        <v>26</v>
      </c>
      <c r="J21" s="134" t="s">
        <v>19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">
        <v>35</v>
      </c>
      <c r="F22" s="39"/>
      <c r="G22" s="39"/>
      <c r="H22" s="39"/>
      <c r="I22" s="135" t="s">
        <v>28</v>
      </c>
      <c r="J22" s="134" t="s">
        <v>19</v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36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83.25" customHeight="1">
      <c r="A25" s="137"/>
      <c r="B25" s="138"/>
      <c r="C25" s="137"/>
      <c r="D25" s="137"/>
      <c r="E25" s="139" t="s">
        <v>37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131"/>
      <c r="J28" s="145">
        <f>ROUND(J90,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40</v>
      </c>
      <c r="G30" s="39"/>
      <c r="H30" s="39"/>
      <c r="I30" s="147" t="s">
        <v>39</v>
      </c>
      <c r="J30" s="146" t="s">
        <v>41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0" t="s">
        <v>43</v>
      </c>
      <c r="F31" s="149">
        <f>ROUND((SUM(BE90:BE277)),  2)</f>
        <v>0</v>
      </c>
      <c r="G31" s="39"/>
      <c r="H31" s="39"/>
      <c r="I31" s="150">
        <v>0.20999999999999999</v>
      </c>
      <c r="J31" s="149">
        <f>ROUND(((SUM(BE90:BE277))*I31),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44</v>
      </c>
      <c r="F32" s="149">
        <f>ROUND((SUM(BF90:BF277)),  2)</f>
        <v>0</v>
      </c>
      <c r="G32" s="39"/>
      <c r="H32" s="39"/>
      <c r="I32" s="150">
        <v>0.14999999999999999</v>
      </c>
      <c r="J32" s="149">
        <f>ROUND(((SUM(BF90:BF277))*I32),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45</v>
      </c>
      <c r="F33" s="149">
        <f>ROUND((SUM(BG90:BG277)),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46</v>
      </c>
      <c r="F34" s="149">
        <f>ROUND((SUM(BH90:BH277)),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47</v>
      </c>
      <c r="F35" s="149">
        <f>ROUND((SUM(BI90:BI277)),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Kolumbární zdi III. etapa - část 1 (bez schránek)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Litvínov, Městský hřbitov</v>
      </c>
      <c r="G48" s="41"/>
      <c r="H48" s="41"/>
      <c r="I48" s="135" t="s">
        <v>23</v>
      </c>
      <c r="J48" s="73" t="str">
        <f>IF(J10="","",J10)</f>
        <v>17.06.2020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Litvínov</v>
      </c>
      <c r="G50" s="41"/>
      <c r="H50" s="41"/>
      <c r="I50" s="135" t="s">
        <v>31</v>
      </c>
      <c r="J50" s="37" t="str">
        <f>E19</f>
        <v xml:space="preserve"> 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25.6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5" t="s">
        <v>34</v>
      </c>
      <c r="J51" s="37" t="str">
        <f>E22</f>
        <v>Ing. Miroslav Svoboda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82</v>
      </c>
      <c r="D53" s="166"/>
      <c r="E53" s="166"/>
      <c r="F53" s="166"/>
      <c r="G53" s="166"/>
      <c r="H53" s="166"/>
      <c r="I53" s="167"/>
      <c r="J53" s="168" t="s">
        <v>83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70</v>
      </c>
      <c r="D55" s="41"/>
      <c r="E55" s="41"/>
      <c r="F55" s="41"/>
      <c r="G55" s="41"/>
      <c r="H55" s="41"/>
      <c r="I55" s="131"/>
      <c r="J55" s="103">
        <f>J90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70"/>
      <c r="C56" s="171"/>
      <c r="D56" s="172" t="s">
        <v>85</v>
      </c>
      <c r="E56" s="173"/>
      <c r="F56" s="173"/>
      <c r="G56" s="173"/>
      <c r="H56" s="173"/>
      <c r="I56" s="174"/>
      <c r="J56" s="175">
        <f>J91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86</v>
      </c>
      <c r="E57" s="180"/>
      <c r="F57" s="180"/>
      <c r="G57" s="180"/>
      <c r="H57" s="180"/>
      <c r="I57" s="181"/>
      <c r="J57" s="182">
        <f>J92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87</v>
      </c>
      <c r="E58" s="180"/>
      <c r="F58" s="180"/>
      <c r="G58" s="180"/>
      <c r="H58" s="180"/>
      <c r="I58" s="181"/>
      <c r="J58" s="182">
        <f>J138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88</v>
      </c>
      <c r="E59" s="180"/>
      <c r="F59" s="180"/>
      <c r="G59" s="180"/>
      <c r="H59" s="180"/>
      <c r="I59" s="181"/>
      <c r="J59" s="182">
        <f>J161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89</v>
      </c>
      <c r="E60" s="180"/>
      <c r="F60" s="180"/>
      <c r="G60" s="180"/>
      <c r="H60" s="180"/>
      <c r="I60" s="181"/>
      <c r="J60" s="182">
        <f>J199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7"/>
      <c r="C61" s="178"/>
      <c r="D61" s="179" t="s">
        <v>90</v>
      </c>
      <c r="E61" s="180"/>
      <c r="F61" s="180"/>
      <c r="G61" s="180"/>
      <c r="H61" s="180"/>
      <c r="I61" s="181"/>
      <c r="J61" s="182">
        <f>J203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91</v>
      </c>
      <c r="E62" s="180"/>
      <c r="F62" s="180"/>
      <c r="G62" s="180"/>
      <c r="H62" s="180"/>
      <c r="I62" s="181"/>
      <c r="J62" s="182">
        <f>J222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92</v>
      </c>
      <c r="E63" s="180"/>
      <c r="F63" s="180"/>
      <c r="G63" s="180"/>
      <c r="H63" s="180"/>
      <c r="I63" s="181"/>
      <c r="J63" s="182">
        <f>J234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93</v>
      </c>
      <c r="E64" s="180"/>
      <c r="F64" s="180"/>
      <c r="G64" s="180"/>
      <c r="H64" s="180"/>
      <c r="I64" s="181"/>
      <c r="J64" s="182">
        <f>J243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0"/>
      <c r="C65" s="171"/>
      <c r="D65" s="172" t="s">
        <v>94</v>
      </c>
      <c r="E65" s="173"/>
      <c r="F65" s="173"/>
      <c r="G65" s="173"/>
      <c r="H65" s="173"/>
      <c r="I65" s="174"/>
      <c r="J65" s="175">
        <f>J245</f>
        <v>0</v>
      </c>
      <c r="K65" s="171"/>
      <c r="L65" s="17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7"/>
      <c r="C66" s="178"/>
      <c r="D66" s="179" t="s">
        <v>95</v>
      </c>
      <c r="E66" s="180"/>
      <c r="F66" s="180"/>
      <c r="G66" s="180"/>
      <c r="H66" s="180"/>
      <c r="I66" s="181"/>
      <c r="J66" s="182">
        <f>J246</f>
        <v>0</v>
      </c>
      <c r="K66" s="17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96</v>
      </c>
      <c r="E67" s="180"/>
      <c r="F67" s="180"/>
      <c r="G67" s="180"/>
      <c r="H67" s="180"/>
      <c r="I67" s="181"/>
      <c r="J67" s="182">
        <f>J255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97</v>
      </c>
      <c r="E68" s="180"/>
      <c r="F68" s="180"/>
      <c r="G68" s="180"/>
      <c r="H68" s="180"/>
      <c r="I68" s="181"/>
      <c r="J68" s="182">
        <f>J265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0"/>
      <c r="C69" s="171"/>
      <c r="D69" s="172" t="s">
        <v>98</v>
      </c>
      <c r="E69" s="173"/>
      <c r="F69" s="173"/>
      <c r="G69" s="173"/>
      <c r="H69" s="173"/>
      <c r="I69" s="174"/>
      <c r="J69" s="175">
        <f>J271</f>
        <v>0</v>
      </c>
      <c r="K69" s="171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7"/>
      <c r="C70" s="178"/>
      <c r="D70" s="179" t="s">
        <v>99</v>
      </c>
      <c r="E70" s="180"/>
      <c r="F70" s="180"/>
      <c r="G70" s="180"/>
      <c r="H70" s="180"/>
      <c r="I70" s="181"/>
      <c r="J70" s="182">
        <f>J272</f>
        <v>0</v>
      </c>
      <c r="K70" s="17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78"/>
      <c r="D71" s="179" t="s">
        <v>100</v>
      </c>
      <c r="E71" s="180"/>
      <c r="F71" s="180"/>
      <c r="G71" s="180"/>
      <c r="H71" s="180"/>
      <c r="I71" s="181"/>
      <c r="J71" s="182">
        <f>J274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101</v>
      </c>
      <c r="E72" s="180"/>
      <c r="F72" s="180"/>
      <c r="G72" s="180"/>
      <c r="H72" s="180"/>
      <c r="I72" s="181"/>
      <c r="J72" s="182">
        <f>J276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1"/>
      <c r="J73" s="41"/>
      <c r="K73" s="41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1"/>
      <c r="J74" s="61"/>
      <c r="K74" s="6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64"/>
      <c r="J78" s="63"/>
      <c r="K78" s="63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102</v>
      </c>
      <c r="D79" s="41"/>
      <c r="E79" s="41"/>
      <c r="F79" s="41"/>
      <c r="G79" s="41"/>
      <c r="H79" s="41"/>
      <c r="I79" s="13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1"/>
      <c r="J80" s="41"/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1"/>
      <c r="J81" s="41"/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E7</f>
        <v>Kolumbární zdi III. etapa - část 1 (bez schránek)</v>
      </c>
      <c r="F82" s="41"/>
      <c r="G82" s="41"/>
      <c r="H82" s="41"/>
      <c r="I82" s="131"/>
      <c r="J82" s="41"/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F10</f>
        <v>Litvínov, Městský hřbitov</v>
      </c>
      <c r="G84" s="41"/>
      <c r="H84" s="41"/>
      <c r="I84" s="135" t="s">
        <v>23</v>
      </c>
      <c r="J84" s="73" t="str">
        <f>IF(J10="","",J10)</f>
        <v>17.06.2020</v>
      </c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E13</f>
        <v>Město Litvínov</v>
      </c>
      <c r="G86" s="41"/>
      <c r="H86" s="41"/>
      <c r="I86" s="135" t="s">
        <v>31</v>
      </c>
      <c r="J86" s="37" t="str">
        <f>E19</f>
        <v xml:space="preserve"> </v>
      </c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29</v>
      </c>
      <c r="D87" s="41"/>
      <c r="E87" s="41"/>
      <c r="F87" s="28" t="str">
        <f>IF(E16="","",E16)</f>
        <v>Vyplň údaj</v>
      </c>
      <c r="G87" s="41"/>
      <c r="H87" s="41"/>
      <c r="I87" s="135" t="s">
        <v>34</v>
      </c>
      <c r="J87" s="37" t="str">
        <f>E22</f>
        <v>Ing. Miroslav Svoboda</v>
      </c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13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4"/>
      <c r="B89" s="185"/>
      <c r="C89" s="186" t="s">
        <v>103</v>
      </c>
      <c r="D89" s="187" t="s">
        <v>57</v>
      </c>
      <c r="E89" s="187" t="s">
        <v>53</v>
      </c>
      <c r="F89" s="187" t="s">
        <v>54</v>
      </c>
      <c r="G89" s="187" t="s">
        <v>104</v>
      </c>
      <c r="H89" s="187" t="s">
        <v>105</v>
      </c>
      <c r="I89" s="188" t="s">
        <v>106</v>
      </c>
      <c r="J89" s="187" t="s">
        <v>83</v>
      </c>
      <c r="K89" s="189" t="s">
        <v>107</v>
      </c>
      <c r="L89" s="190"/>
      <c r="M89" s="93" t="s">
        <v>19</v>
      </c>
      <c r="N89" s="94" t="s">
        <v>42</v>
      </c>
      <c r="O89" s="94" t="s">
        <v>108</v>
      </c>
      <c r="P89" s="94" t="s">
        <v>109</v>
      </c>
      <c r="Q89" s="94" t="s">
        <v>110</v>
      </c>
      <c r="R89" s="94" t="s">
        <v>111</v>
      </c>
      <c r="S89" s="94" t="s">
        <v>112</v>
      </c>
      <c r="T89" s="95" t="s">
        <v>113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39"/>
      <c r="B90" s="40"/>
      <c r="C90" s="100" t="s">
        <v>114</v>
      </c>
      <c r="D90" s="41"/>
      <c r="E90" s="41"/>
      <c r="F90" s="41"/>
      <c r="G90" s="41"/>
      <c r="H90" s="41"/>
      <c r="I90" s="131"/>
      <c r="J90" s="191">
        <f>BK90</f>
        <v>0</v>
      </c>
      <c r="K90" s="41"/>
      <c r="L90" s="45"/>
      <c r="M90" s="96"/>
      <c r="N90" s="192"/>
      <c r="O90" s="97"/>
      <c r="P90" s="193">
        <f>P91+P245+P271</f>
        <v>0</v>
      </c>
      <c r="Q90" s="97"/>
      <c r="R90" s="193">
        <f>R91+R245+R271</f>
        <v>163.76673353000004</v>
      </c>
      <c r="S90" s="97"/>
      <c r="T90" s="194">
        <f>T91+T245+T271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84</v>
      </c>
      <c r="BK90" s="195">
        <f>BK91+BK245+BK271</f>
        <v>0</v>
      </c>
    </row>
    <row r="91" s="12" customFormat="1" ht="25.92" customHeight="1">
      <c r="A91" s="12"/>
      <c r="B91" s="196"/>
      <c r="C91" s="197"/>
      <c r="D91" s="198" t="s">
        <v>71</v>
      </c>
      <c r="E91" s="199" t="s">
        <v>115</v>
      </c>
      <c r="F91" s="199" t="s">
        <v>116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P92+P138+P161+P199+P203+P222+P234+P243</f>
        <v>0</v>
      </c>
      <c r="Q91" s="204"/>
      <c r="R91" s="205">
        <f>R92+R138+R161+R199+R203+R222+R234+R243</f>
        <v>162.44027548000003</v>
      </c>
      <c r="S91" s="204"/>
      <c r="T91" s="206">
        <f>T92+T138+T161+T199+T203+T222+T234+T243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77</v>
      </c>
      <c r="AT91" s="208" t="s">
        <v>71</v>
      </c>
      <c r="AU91" s="208" t="s">
        <v>72</v>
      </c>
      <c r="AY91" s="207" t="s">
        <v>117</v>
      </c>
      <c r="BK91" s="209">
        <f>BK92+BK138+BK161+BK199+BK203+BK222+BK234+BK243</f>
        <v>0</v>
      </c>
    </row>
    <row r="92" s="12" customFormat="1" ht="22.8" customHeight="1">
      <c r="A92" s="12"/>
      <c r="B92" s="196"/>
      <c r="C92" s="197"/>
      <c r="D92" s="198" t="s">
        <v>71</v>
      </c>
      <c r="E92" s="210" t="s">
        <v>77</v>
      </c>
      <c r="F92" s="210" t="s">
        <v>118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SUM(P93:P137)</f>
        <v>0</v>
      </c>
      <c r="Q92" s="204"/>
      <c r="R92" s="205">
        <f>SUM(R93:R137)</f>
        <v>0.0009810000000000001</v>
      </c>
      <c r="S92" s="204"/>
      <c r="T92" s="206">
        <f>SUM(T93:T137)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77</v>
      </c>
      <c r="AT92" s="208" t="s">
        <v>71</v>
      </c>
      <c r="AU92" s="208" t="s">
        <v>77</v>
      </c>
      <c r="AY92" s="207" t="s">
        <v>117</v>
      </c>
      <c r="BK92" s="209">
        <f>SUM(BK93:BK137)</f>
        <v>0</v>
      </c>
    </row>
    <row r="93" s="2" customFormat="1" ht="21.75" customHeight="1">
      <c r="A93" s="39"/>
      <c r="B93" s="40"/>
      <c r="C93" s="212" t="s">
        <v>77</v>
      </c>
      <c r="D93" s="212" t="s">
        <v>119</v>
      </c>
      <c r="E93" s="213" t="s">
        <v>120</v>
      </c>
      <c r="F93" s="214" t="s">
        <v>121</v>
      </c>
      <c r="G93" s="215" t="s">
        <v>122</v>
      </c>
      <c r="H93" s="216">
        <v>102.31</v>
      </c>
      <c r="I93" s="217"/>
      <c r="J93" s="218">
        <f>ROUND(I93*H93,2)</f>
        <v>0</v>
      </c>
      <c r="K93" s="214" t="s">
        <v>123</v>
      </c>
      <c r="L93" s="45"/>
      <c r="M93" s="219" t="s">
        <v>19</v>
      </c>
      <c r="N93" s="220" t="s">
        <v>43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124</v>
      </c>
      <c r="AT93" s="223" t="s">
        <v>119</v>
      </c>
      <c r="AU93" s="223" t="s">
        <v>79</v>
      </c>
      <c r="AY93" s="18" t="s">
        <v>117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77</v>
      </c>
      <c r="BK93" s="224">
        <f>ROUND(I93*H93,2)</f>
        <v>0</v>
      </c>
      <c r="BL93" s="18" t="s">
        <v>124</v>
      </c>
      <c r="BM93" s="223" t="s">
        <v>125</v>
      </c>
    </row>
    <row r="94" s="13" customFormat="1">
      <c r="A94" s="13"/>
      <c r="B94" s="225"/>
      <c r="C94" s="226"/>
      <c r="D94" s="227" t="s">
        <v>126</v>
      </c>
      <c r="E94" s="228" t="s">
        <v>19</v>
      </c>
      <c r="F94" s="229" t="s">
        <v>127</v>
      </c>
      <c r="G94" s="226"/>
      <c r="H94" s="230">
        <v>102.31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126</v>
      </c>
      <c r="AU94" s="236" t="s">
        <v>79</v>
      </c>
      <c r="AV94" s="13" t="s">
        <v>79</v>
      </c>
      <c r="AW94" s="13" t="s">
        <v>33</v>
      </c>
      <c r="AX94" s="13" t="s">
        <v>77</v>
      </c>
      <c r="AY94" s="236" t="s">
        <v>117</v>
      </c>
    </row>
    <row r="95" s="2" customFormat="1" ht="21.75" customHeight="1">
      <c r="A95" s="39"/>
      <c r="B95" s="40"/>
      <c r="C95" s="212" t="s">
        <v>79</v>
      </c>
      <c r="D95" s="212" t="s">
        <v>119</v>
      </c>
      <c r="E95" s="213" t="s">
        <v>128</v>
      </c>
      <c r="F95" s="214" t="s">
        <v>129</v>
      </c>
      <c r="G95" s="215" t="s">
        <v>130</v>
      </c>
      <c r="H95" s="216">
        <v>6.5410000000000004</v>
      </c>
      <c r="I95" s="217"/>
      <c r="J95" s="218">
        <f>ROUND(I95*H95,2)</f>
        <v>0</v>
      </c>
      <c r="K95" s="214" t="s">
        <v>123</v>
      </c>
      <c r="L95" s="45"/>
      <c r="M95" s="219" t="s">
        <v>19</v>
      </c>
      <c r="N95" s="220" t="s">
        <v>43</v>
      </c>
      <c r="O95" s="85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124</v>
      </c>
      <c r="AT95" s="223" t="s">
        <v>119</v>
      </c>
      <c r="AU95" s="223" t="s">
        <v>79</v>
      </c>
      <c r="AY95" s="18" t="s">
        <v>117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77</v>
      </c>
      <c r="BK95" s="224">
        <f>ROUND(I95*H95,2)</f>
        <v>0</v>
      </c>
      <c r="BL95" s="18" t="s">
        <v>124</v>
      </c>
      <c r="BM95" s="223" t="s">
        <v>131</v>
      </c>
    </row>
    <row r="96" s="13" customFormat="1">
      <c r="A96" s="13"/>
      <c r="B96" s="225"/>
      <c r="C96" s="226"/>
      <c r="D96" s="227" t="s">
        <v>126</v>
      </c>
      <c r="E96" s="228" t="s">
        <v>19</v>
      </c>
      <c r="F96" s="229" t="s">
        <v>132</v>
      </c>
      <c r="G96" s="226"/>
      <c r="H96" s="230">
        <v>6.5410000000000004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126</v>
      </c>
      <c r="AU96" s="236" t="s">
        <v>79</v>
      </c>
      <c r="AV96" s="13" t="s">
        <v>79</v>
      </c>
      <c r="AW96" s="13" t="s">
        <v>33</v>
      </c>
      <c r="AX96" s="13" t="s">
        <v>77</v>
      </c>
      <c r="AY96" s="236" t="s">
        <v>117</v>
      </c>
    </row>
    <row r="97" s="2" customFormat="1" ht="33" customHeight="1">
      <c r="A97" s="39"/>
      <c r="B97" s="40"/>
      <c r="C97" s="212" t="s">
        <v>133</v>
      </c>
      <c r="D97" s="212" t="s">
        <v>119</v>
      </c>
      <c r="E97" s="213" t="s">
        <v>134</v>
      </c>
      <c r="F97" s="214" t="s">
        <v>135</v>
      </c>
      <c r="G97" s="215" t="s">
        <v>130</v>
      </c>
      <c r="H97" s="216">
        <v>7.5599999999999996</v>
      </c>
      <c r="I97" s="217"/>
      <c r="J97" s="218">
        <f>ROUND(I97*H97,2)</f>
        <v>0</v>
      </c>
      <c r="K97" s="214" t="s">
        <v>123</v>
      </c>
      <c r="L97" s="45"/>
      <c r="M97" s="219" t="s">
        <v>19</v>
      </c>
      <c r="N97" s="220" t="s">
        <v>43</v>
      </c>
      <c r="O97" s="85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3" t="s">
        <v>124</v>
      </c>
      <c r="AT97" s="223" t="s">
        <v>119</v>
      </c>
      <c r="AU97" s="223" t="s">
        <v>79</v>
      </c>
      <c r="AY97" s="18" t="s">
        <v>117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77</v>
      </c>
      <c r="BK97" s="224">
        <f>ROUND(I97*H97,2)</f>
        <v>0</v>
      </c>
      <c r="BL97" s="18" t="s">
        <v>124</v>
      </c>
      <c r="BM97" s="223" t="s">
        <v>136</v>
      </c>
    </row>
    <row r="98" s="14" customFormat="1">
      <c r="A98" s="14"/>
      <c r="B98" s="237"/>
      <c r="C98" s="238"/>
      <c r="D98" s="227" t="s">
        <v>126</v>
      </c>
      <c r="E98" s="239" t="s">
        <v>19</v>
      </c>
      <c r="F98" s="240" t="s">
        <v>137</v>
      </c>
      <c r="G98" s="238"/>
      <c r="H98" s="239" t="s">
        <v>19</v>
      </c>
      <c r="I98" s="241"/>
      <c r="J98" s="238"/>
      <c r="K98" s="238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126</v>
      </c>
      <c r="AU98" s="246" t="s">
        <v>79</v>
      </c>
      <c r="AV98" s="14" t="s">
        <v>77</v>
      </c>
      <c r="AW98" s="14" t="s">
        <v>33</v>
      </c>
      <c r="AX98" s="14" t="s">
        <v>72</v>
      </c>
      <c r="AY98" s="246" t="s">
        <v>117</v>
      </c>
    </row>
    <row r="99" s="13" customFormat="1">
      <c r="A99" s="13"/>
      <c r="B99" s="225"/>
      <c r="C99" s="226"/>
      <c r="D99" s="227" t="s">
        <v>126</v>
      </c>
      <c r="E99" s="228" t="s">
        <v>19</v>
      </c>
      <c r="F99" s="229" t="s">
        <v>138</v>
      </c>
      <c r="G99" s="226"/>
      <c r="H99" s="230">
        <v>7.5599999999999996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126</v>
      </c>
      <c r="AU99" s="236" t="s">
        <v>79</v>
      </c>
      <c r="AV99" s="13" t="s">
        <v>79</v>
      </c>
      <c r="AW99" s="13" t="s">
        <v>33</v>
      </c>
      <c r="AX99" s="13" t="s">
        <v>77</v>
      </c>
      <c r="AY99" s="236" t="s">
        <v>117</v>
      </c>
    </row>
    <row r="100" s="2" customFormat="1" ht="44.25" customHeight="1">
      <c r="A100" s="39"/>
      <c r="B100" s="40"/>
      <c r="C100" s="212" t="s">
        <v>124</v>
      </c>
      <c r="D100" s="212" t="s">
        <v>119</v>
      </c>
      <c r="E100" s="213" t="s">
        <v>139</v>
      </c>
      <c r="F100" s="214" t="s">
        <v>140</v>
      </c>
      <c r="G100" s="215" t="s">
        <v>130</v>
      </c>
      <c r="H100" s="216">
        <v>20.518999999999998</v>
      </c>
      <c r="I100" s="217"/>
      <c r="J100" s="218">
        <f>ROUND(I100*H100,2)</f>
        <v>0</v>
      </c>
      <c r="K100" s="214" t="s">
        <v>123</v>
      </c>
      <c r="L100" s="45"/>
      <c r="M100" s="219" t="s">
        <v>19</v>
      </c>
      <c r="N100" s="220" t="s">
        <v>43</v>
      </c>
      <c r="O100" s="8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124</v>
      </c>
      <c r="AT100" s="223" t="s">
        <v>119</v>
      </c>
      <c r="AU100" s="223" t="s">
        <v>79</v>
      </c>
      <c r="AY100" s="18" t="s">
        <v>117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77</v>
      </c>
      <c r="BK100" s="224">
        <f>ROUND(I100*H100,2)</f>
        <v>0</v>
      </c>
      <c r="BL100" s="18" t="s">
        <v>124</v>
      </c>
      <c r="BM100" s="223" t="s">
        <v>141</v>
      </c>
    </row>
    <row r="101" s="13" customFormat="1">
      <c r="A101" s="13"/>
      <c r="B101" s="225"/>
      <c r="C101" s="226"/>
      <c r="D101" s="227" t="s">
        <v>126</v>
      </c>
      <c r="E101" s="228" t="s">
        <v>19</v>
      </c>
      <c r="F101" s="229" t="s">
        <v>142</v>
      </c>
      <c r="G101" s="226"/>
      <c r="H101" s="230">
        <v>20.518999999999998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126</v>
      </c>
      <c r="AU101" s="236" t="s">
        <v>79</v>
      </c>
      <c r="AV101" s="13" t="s">
        <v>79</v>
      </c>
      <c r="AW101" s="13" t="s">
        <v>33</v>
      </c>
      <c r="AX101" s="13" t="s">
        <v>77</v>
      </c>
      <c r="AY101" s="236" t="s">
        <v>117</v>
      </c>
    </row>
    <row r="102" s="2" customFormat="1" ht="55.5" customHeight="1">
      <c r="A102" s="39"/>
      <c r="B102" s="40"/>
      <c r="C102" s="212" t="s">
        <v>143</v>
      </c>
      <c r="D102" s="212" t="s">
        <v>119</v>
      </c>
      <c r="E102" s="213" t="s">
        <v>144</v>
      </c>
      <c r="F102" s="214" t="s">
        <v>145</v>
      </c>
      <c r="G102" s="215" t="s">
        <v>130</v>
      </c>
      <c r="H102" s="216">
        <v>52.430999999999997</v>
      </c>
      <c r="I102" s="217"/>
      <c r="J102" s="218">
        <f>ROUND(I102*H102,2)</f>
        <v>0</v>
      </c>
      <c r="K102" s="214" t="s">
        <v>123</v>
      </c>
      <c r="L102" s="45"/>
      <c r="M102" s="219" t="s">
        <v>19</v>
      </c>
      <c r="N102" s="220" t="s">
        <v>43</v>
      </c>
      <c r="O102" s="85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3" t="s">
        <v>124</v>
      </c>
      <c r="AT102" s="223" t="s">
        <v>119</v>
      </c>
      <c r="AU102" s="223" t="s">
        <v>79</v>
      </c>
      <c r="AY102" s="18" t="s">
        <v>117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77</v>
      </c>
      <c r="BK102" s="224">
        <f>ROUND(I102*H102,2)</f>
        <v>0</v>
      </c>
      <c r="BL102" s="18" t="s">
        <v>124</v>
      </c>
      <c r="BM102" s="223" t="s">
        <v>146</v>
      </c>
    </row>
    <row r="103" s="14" customFormat="1">
      <c r="A103" s="14"/>
      <c r="B103" s="237"/>
      <c r="C103" s="238"/>
      <c r="D103" s="227" t="s">
        <v>126</v>
      </c>
      <c r="E103" s="239" t="s">
        <v>19</v>
      </c>
      <c r="F103" s="240" t="s">
        <v>147</v>
      </c>
      <c r="G103" s="238"/>
      <c r="H103" s="239" t="s">
        <v>19</v>
      </c>
      <c r="I103" s="241"/>
      <c r="J103" s="238"/>
      <c r="K103" s="238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126</v>
      </c>
      <c r="AU103" s="246" t="s">
        <v>79</v>
      </c>
      <c r="AV103" s="14" t="s">
        <v>77</v>
      </c>
      <c r="AW103" s="14" t="s">
        <v>33</v>
      </c>
      <c r="AX103" s="14" t="s">
        <v>72</v>
      </c>
      <c r="AY103" s="246" t="s">
        <v>117</v>
      </c>
    </row>
    <row r="104" s="13" customFormat="1">
      <c r="A104" s="13"/>
      <c r="B104" s="225"/>
      <c r="C104" s="226"/>
      <c r="D104" s="227" t="s">
        <v>126</v>
      </c>
      <c r="E104" s="228" t="s">
        <v>19</v>
      </c>
      <c r="F104" s="229" t="s">
        <v>148</v>
      </c>
      <c r="G104" s="226"/>
      <c r="H104" s="230">
        <v>13.776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126</v>
      </c>
      <c r="AU104" s="236" t="s">
        <v>79</v>
      </c>
      <c r="AV104" s="13" t="s">
        <v>79</v>
      </c>
      <c r="AW104" s="13" t="s">
        <v>33</v>
      </c>
      <c r="AX104" s="13" t="s">
        <v>72</v>
      </c>
      <c r="AY104" s="236" t="s">
        <v>117</v>
      </c>
    </row>
    <row r="105" s="13" customFormat="1">
      <c r="A105" s="13"/>
      <c r="B105" s="225"/>
      <c r="C105" s="226"/>
      <c r="D105" s="227" t="s">
        <v>126</v>
      </c>
      <c r="E105" s="228" t="s">
        <v>19</v>
      </c>
      <c r="F105" s="229" t="s">
        <v>149</v>
      </c>
      <c r="G105" s="226"/>
      <c r="H105" s="230">
        <v>6.5410000000000004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126</v>
      </c>
      <c r="AU105" s="236" t="s">
        <v>79</v>
      </c>
      <c r="AV105" s="13" t="s">
        <v>79</v>
      </c>
      <c r="AW105" s="13" t="s">
        <v>33</v>
      </c>
      <c r="AX105" s="13" t="s">
        <v>72</v>
      </c>
      <c r="AY105" s="236" t="s">
        <v>117</v>
      </c>
    </row>
    <row r="106" s="14" customFormat="1">
      <c r="A106" s="14"/>
      <c r="B106" s="237"/>
      <c r="C106" s="238"/>
      <c r="D106" s="227" t="s">
        <v>126</v>
      </c>
      <c r="E106" s="239" t="s">
        <v>19</v>
      </c>
      <c r="F106" s="240" t="s">
        <v>137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126</v>
      </c>
      <c r="AU106" s="246" t="s">
        <v>79</v>
      </c>
      <c r="AV106" s="14" t="s">
        <v>77</v>
      </c>
      <c r="AW106" s="14" t="s">
        <v>33</v>
      </c>
      <c r="AX106" s="14" t="s">
        <v>72</v>
      </c>
      <c r="AY106" s="246" t="s">
        <v>117</v>
      </c>
    </row>
    <row r="107" s="13" customFormat="1">
      <c r="A107" s="13"/>
      <c r="B107" s="225"/>
      <c r="C107" s="226"/>
      <c r="D107" s="227" t="s">
        <v>126</v>
      </c>
      <c r="E107" s="228" t="s">
        <v>19</v>
      </c>
      <c r="F107" s="229" t="s">
        <v>150</v>
      </c>
      <c r="G107" s="226"/>
      <c r="H107" s="230">
        <v>7.5599999999999996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126</v>
      </c>
      <c r="AU107" s="236" t="s">
        <v>79</v>
      </c>
      <c r="AV107" s="13" t="s">
        <v>79</v>
      </c>
      <c r="AW107" s="13" t="s">
        <v>33</v>
      </c>
      <c r="AX107" s="13" t="s">
        <v>72</v>
      </c>
      <c r="AY107" s="236" t="s">
        <v>117</v>
      </c>
    </row>
    <row r="108" s="14" customFormat="1">
      <c r="A108" s="14"/>
      <c r="B108" s="237"/>
      <c r="C108" s="238"/>
      <c r="D108" s="227" t="s">
        <v>126</v>
      </c>
      <c r="E108" s="239" t="s">
        <v>19</v>
      </c>
      <c r="F108" s="240" t="s">
        <v>151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126</v>
      </c>
      <c r="AU108" s="246" t="s">
        <v>79</v>
      </c>
      <c r="AV108" s="14" t="s">
        <v>77</v>
      </c>
      <c r="AW108" s="14" t="s">
        <v>33</v>
      </c>
      <c r="AX108" s="14" t="s">
        <v>72</v>
      </c>
      <c r="AY108" s="246" t="s">
        <v>117</v>
      </c>
    </row>
    <row r="109" s="13" customFormat="1">
      <c r="A109" s="13"/>
      <c r="B109" s="225"/>
      <c r="C109" s="226"/>
      <c r="D109" s="227" t="s">
        <v>126</v>
      </c>
      <c r="E109" s="228" t="s">
        <v>19</v>
      </c>
      <c r="F109" s="229" t="s">
        <v>152</v>
      </c>
      <c r="G109" s="226"/>
      <c r="H109" s="230">
        <v>24.553999999999998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126</v>
      </c>
      <c r="AU109" s="236" t="s">
        <v>79</v>
      </c>
      <c r="AV109" s="13" t="s">
        <v>79</v>
      </c>
      <c r="AW109" s="13" t="s">
        <v>33</v>
      </c>
      <c r="AX109" s="13" t="s">
        <v>72</v>
      </c>
      <c r="AY109" s="236" t="s">
        <v>117</v>
      </c>
    </row>
    <row r="110" s="15" customFormat="1">
      <c r="A110" s="15"/>
      <c r="B110" s="247"/>
      <c r="C110" s="248"/>
      <c r="D110" s="227" t="s">
        <v>126</v>
      </c>
      <c r="E110" s="249" t="s">
        <v>19</v>
      </c>
      <c r="F110" s="250" t="s">
        <v>153</v>
      </c>
      <c r="G110" s="248"/>
      <c r="H110" s="251">
        <v>52.430999999999997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126</v>
      </c>
      <c r="AU110" s="257" t="s">
        <v>79</v>
      </c>
      <c r="AV110" s="15" t="s">
        <v>124</v>
      </c>
      <c r="AW110" s="15" t="s">
        <v>33</v>
      </c>
      <c r="AX110" s="15" t="s">
        <v>77</v>
      </c>
      <c r="AY110" s="257" t="s">
        <v>117</v>
      </c>
    </row>
    <row r="111" s="2" customFormat="1" ht="55.5" customHeight="1">
      <c r="A111" s="39"/>
      <c r="B111" s="40"/>
      <c r="C111" s="212" t="s">
        <v>154</v>
      </c>
      <c r="D111" s="212" t="s">
        <v>119</v>
      </c>
      <c r="E111" s="213" t="s">
        <v>155</v>
      </c>
      <c r="F111" s="214" t="s">
        <v>156</v>
      </c>
      <c r="G111" s="215" t="s">
        <v>130</v>
      </c>
      <c r="H111" s="216">
        <v>34.149999999999999</v>
      </c>
      <c r="I111" s="217"/>
      <c r="J111" s="218">
        <f>ROUND(I111*H111,2)</f>
        <v>0</v>
      </c>
      <c r="K111" s="214" t="s">
        <v>123</v>
      </c>
      <c r="L111" s="45"/>
      <c r="M111" s="219" t="s">
        <v>19</v>
      </c>
      <c r="N111" s="220" t="s">
        <v>43</v>
      </c>
      <c r="O111" s="8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3" t="s">
        <v>124</v>
      </c>
      <c r="AT111" s="223" t="s">
        <v>119</v>
      </c>
      <c r="AU111" s="223" t="s">
        <v>79</v>
      </c>
      <c r="AY111" s="18" t="s">
        <v>117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8" t="s">
        <v>77</v>
      </c>
      <c r="BK111" s="224">
        <f>ROUND(I111*H111,2)</f>
        <v>0</v>
      </c>
      <c r="BL111" s="18" t="s">
        <v>124</v>
      </c>
      <c r="BM111" s="223" t="s">
        <v>157</v>
      </c>
    </row>
    <row r="112" s="13" customFormat="1">
      <c r="A112" s="13"/>
      <c r="B112" s="225"/>
      <c r="C112" s="226"/>
      <c r="D112" s="227" t="s">
        <v>126</v>
      </c>
      <c r="E112" s="228" t="s">
        <v>19</v>
      </c>
      <c r="F112" s="229" t="s">
        <v>158</v>
      </c>
      <c r="G112" s="226"/>
      <c r="H112" s="230">
        <v>34.149999999999999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126</v>
      </c>
      <c r="AU112" s="236" t="s">
        <v>79</v>
      </c>
      <c r="AV112" s="13" t="s">
        <v>79</v>
      </c>
      <c r="AW112" s="13" t="s">
        <v>33</v>
      </c>
      <c r="AX112" s="13" t="s">
        <v>77</v>
      </c>
      <c r="AY112" s="236" t="s">
        <v>117</v>
      </c>
    </row>
    <row r="113" s="2" customFormat="1" ht="33" customHeight="1">
      <c r="A113" s="39"/>
      <c r="B113" s="40"/>
      <c r="C113" s="212" t="s">
        <v>159</v>
      </c>
      <c r="D113" s="212" t="s">
        <v>119</v>
      </c>
      <c r="E113" s="213" t="s">
        <v>160</v>
      </c>
      <c r="F113" s="214" t="s">
        <v>161</v>
      </c>
      <c r="G113" s="215" t="s">
        <v>130</v>
      </c>
      <c r="H113" s="216">
        <v>6.8879999999999999</v>
      </c>
      <c r="I113" s="217"/>
      <c r="J113" s="218">
        <f>ROUND(I113*H113,2)</f>
        <v>0</v>
      </c>
      <c r="K113" s="214" t="s">
        <v>123</v>
      </c>
      <c r="L113" s="45"/>
      <c r="M113" s="219" t="s">
        <v>19</v>
      </c>
      <c r="N113" s="220" t="s">
        <v>43</v>
      </c>
      <c r="O113" s="8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124</v>
      </c>
      <c r="AT113" s="223" t="s">
        <v>119</v>
      </c>
      <c r="AU113" s="223" t="s">
        <v>79</v>
      </c>
      <c r="AY113" s="18" t="s">
        <v>117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77</v>
      </c>
      <c r="BK113" s="224">
        <f>ROUND(I113*H113,2)</f>
        <v>0</v>
      </c>
      <c r="BL113" s="18" t="s">
        <v>124</v>
      </c>
      <c r="BM113" s="223" t="s">
        <v>162</v>
      </c>
    </row>
    <row r="114" s="13" customFormat="1">
      <c r="A114" s="13"/>
      <c r="B114" s="225"/>
      <c r="C114" s="226"/>
      <c r="D114" s="227" t="s">
        <v>126</v>
      </c>
      <c r="E114" s="228" t="s">
        <v>19</v>
      </c>
      <c r="F114" s="229" t="s">
        <v>163</v>
      </c>
      <c r="G114" s="226"/>
      <c r="H114" s="230">
        <v>6.8879999999999999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126</v>
      </c>
      <c r="AU114" s="236" t="s">
        <v>79</v>
      </c>
      <c r="AV114" s="13" t="s">
        <v>79</v>
      </c>
      <c r="AW114" s="13" t="s">
        <v>33</v>
      </c>
      <c r="AX114" s="13" t="s">
        <v>77</v>
      </c>
      <c r="AY114" s="236" t="s">
        <v>117</v>
      </c>
    </row>
    <row r="115" s="2" customFormat="1" ht="33" customHeight="1">
      <c r="A115" s="39"/>
      <c r="B115" s="40"/>
      <c r="C115" s="212" t="s">
        <v>164</v>
      </c>
      <c r="D115" s="212" t="s">
        <v>119</v>
      </c>
      <c r="E115" s="213" t="s">
        <v>165</v>
      </c>
      <c r="F115" s="214" t="s">
        <v>166</v>
      </c>
      <c r="G115" s="215" t="s">
        <v>130</v>
      </c>
      <c r="H115" s="216">
        <v>6.5410000000000004</v>
      </c>
      <c r="I115" s="217"/>
      <c r="J115" s="218">
        <f>ROUND(I115*H115,2)</f>
        <v>0</v>
      </c>
      <c r="K115" s="214" t="s">
        <v>123</v>
      </c>
      <c r="L115" s="45"/>
      <c r="M115" s="219" t="s">
        <v>19</v>
      </c>
      <c r="N115" s="220" t="s">
        <v>43</v>
      </c>
      <c r="O115" s="85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3" t="s">
        <v>124</v>
      </c>
      <c r="AT115" s="223" t="s">
        <v>119</v>
      </c>
      <c r="AU115" s="223" t="s">
        <v>79</v>
      </c>
      <c r="AY115" s="18" t="s">
        <v>117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77</v>
      </c>
      <c r="BK115" s="224">
        <f>ROUND(I115*H115,2)</f>
        <v>0</v>
      </c>
      <c r="BL115" s="18" t="s">
        <v>124</v>
      </c>
      <c r="BM115" s="223" t="s">
        <v>167</v>
      </c>
    </row>
    <row r="116" s="2" customFormat="1" ht="33" customHeight="1">
      <c r="A116" s="39"/>
      <c r="B116" s="40"/>
      <c r="C116" s="212" t="s">
        <v>168</v>
      </c>
      <c r="D116" s="212" t="s">
        <v>119</v>
      </c>
      <c r="E116" s="213" t="s">
        <v>169</v>
      </c>
      <c r="F116" s="214" t="s">
        <v>170</v>
      </c>
      <c r="G116" s="215" t="s">
        <v>171</v>
      </c>
      <c r="H116" s="216">
        <v>44.926000000000002</v>
      </c>
      <c r="I116" s="217"/>
      <c r="J116" s="218">
        <f>ROUND(I116*H116,2)</f>
        <v>0</v>
      </c>
      <c r="K116" s="214" t="s">
        <v>123</v>
      </c>
      <c r="L116" s="45"/>
      <c r="M116" s="219" t="s">
        <v>19</v>
      </c>
      <c r="N116" s="220" t="s">
        <v>43</v>
      </c>
      <c r="O116" s="85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3" t="s">
        <v>124</v>
      </c>
      <c r="AT116" s="223" t="s">
        <v>119</v>
      </c>
      <c r="AU116" s="223" t="s">
        <v>79</v>
      </c>
      <c r="AY116" s="18" t="s">
        <v>117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77</v>
      </c>
      <c r="BK116" s="224">
        <f>ROUND(I116*H116,2)</f>
        <v>0</v>
      </c>
      <c r="BL116" s="18" t="s">
        <v>124</v>
      </c>
      <c r="BM116" s="223" t="s">
        <v>172</v>
      </c>
    </row>
    <row r="117" s="13" customFormat="1">
      <c r="A117" s="13"/>
      <c r="B117" s="225"/>
      <c r="C117" s="226"/>
      <c r="D117" s="227" t="s">
        <v>126</v>
      </c>
      <c r="E117" s="228" t="s">
        <v>19</v>
      </c>
      <c r="F117" s="229" t="s">
        <v>173</v>
      </c>
      <c r="G117" s="226"/>
      <c r="H117" s="230">
        <v>44.926000000000002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126</v>
      </c>
      <c r="AU117" s="236" t="s">
        <v>79</v>
      </c>
      <c r="AV117" s="13" t="s">
        <v>79</v>
      </c>
      <c r="AW117" s="13" t="s">
        <v>33</v>
      </c>
      <c r="AX117" s="13" t="s">
        <v>77</v>
      </c>
      <c r="AY117" s="236" t="s">
        <v>117</v>
      </c>
    </row>
    <row r="118" s="2" customFormat="1" ht="33" customHeight="1">
      <c r="A118" s="39"/>
      <c r="B118" s="40"/>
      <c r="C118" s="212" t="s">
        <v>174</v>
      </c>
      <c r="D118" s="212" t="s">
        <v>119</v>
      </c>
      <c r="E118" s="213" t="s">
        <v>175</v>
      </c>
      <c r="F118" s="214" t="s">
        <v>176</v>
      </c>
      <c r="G118" s="215" t="s">
        <v>130</v>
      </c>
      <c r="H118" s="216">
        <v>28.079000000000001</v>
      </c>
      <c r="I118" s="217"/>
      <c r="J118" s="218">
        <f>ROUND(I118*H118,2)</f>
        <v>0</v>
      </c>
      <c r="K118" s="214" t="s">
        <v>123</v>
      </c>
      <c r="L118" s="45"/>
      <c r="M118" s="219" t="s">
        <v>19</v>
      </c>
      <c r="N118" s="220" t="s">
        <v>43</v>
      </c>
      <c r="O118" s="85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124</v>
      </c>
      <c r="AT118" s="223" t="s">
        <v>119</v>
      </c>
      <c r="AU118" s="223" t="s">
        <v>79</v>
      </c>
      <c r="AY118" s="18" t="s">
        <v>117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77</v>
      </c>
      <c r="BK118" s="224">
        <f>ROUND(I118*H118,2)</f>
        <v>0</v>
      </c>
      <c r="BL118" s="18" t="s">
        <v>124</v>
      </c>
      <c r="BM118" s="223" t="s">
        <v>177</v>
      </c>
    </row>
    <row r="119" s="13" customFormat="1">
      <c r="A119" s="13"/>
      <c r="B119" s="225"/>
      <c r="C119" s="226"/>
      <c r="D119" s="227" t="s">
        <v>126</v>
      </c>
      <c r="E119" s="228" t="s">
        <v>19</v>
      </c>
      <c r="F119" s="229" t="s">
        <v>178</v>
      </c>
      <c r="G119" s="226"/>
      <c r="H119" s="230">
        <v>20.518999999999998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126</v>
      </c>
      <c r="AU119" s="236" t="s">
        <v>79</v>
      </c>
      <c r="AV119" s="13" t="s">
        <v>79</v>
      </c>
      <c r="AW119" s="13" t="s">
        <v>33</v>
      </c>
      <c r="AX119" s="13" t="s">
        <v>72</v>
      </c>
      <c r="AY119" s="236" t="s">
        <v>117</v>
      </c>
    </row>
    <row r="120" s="14" customFormat="1">
      <c r="A120" s="14"/>
      <c r="B120" s="237"/>
      <c r="C120" s="238"/>
      <c r="D120" s="227" t="s">
        <v>126</v>
      </c>
      <c r="E120" s="239" t="s">
        <v>19</v>
      </c>
      <c r="F120" s="240" t="s">
        <v>137</v>
      </c>
      <c r="G120" s="238"/>
      <c r="H120" s="239" t="s">
        <v>19</v>
      </c>
      <c r="I120" s="241"/>
      <c r="J120" s="238"/>
      <c r="K120" s="238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126</v>
      </c>
      <c r="AU120" s="246" t="s">
        <v>79</v>
      </c>
      <c r="AV120" s="14" t="s">
        <v>77</v>
      </c>
      <c r="AW120" s="14" t="s">
        <v>33</v>
      </c>
      <c r="AX120" s="14" t="s">
        <v>72</v>
      </c>
      <c r="AY120" s="246" t="s">
        <v>117</v>
      </c>
    </row>
    <row r="121" s="13" customFormat="1">
      <c r="A121" s="13"/>
      <c r="B121" s="225"/>
      <c r="C121" s="226"/>
      <c r="D121" s="227" t="s">
        <v>126</v>
      </c>
      <c r="E121" s="228" t="s">
        <v>19</v>
      </c>
      <c r="F121" s="229" t="s">
        <v>150</v>
      </c>
      <c r="G121" s="226"/>
      <c r="H121" s="230">
        <v>7.5599999999999996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126</v>
      </c>
      <c r="AU121" s="236" t="s">
        <v>79</v>
      </c>
      <c r="AV121" s="13" t="s">
        <v>79</v>
      </c>
      <c r="AW121" s="13" t="s">
        <v>33</v>
      </c>
      <c r="AX121" s="13" t="s">
        <v>72</v>
      </c>
      <c r="AY121" s="236" t="s">
        <v>117</v>
      </c>
    </row>
    <row r="122" s="15" customFormat="1">
      <c r="A122" s="15"/>
      <c r="B122" s="247"/>
      <c r="C122" s="248"/>
      <c r="D122" s="227" t="s">
        <v>126</v>
      </c>
      <c r="E122" s="249" t="s">
        <v>19</v>
      </c>
      <c r="F122" s="250" t="s">
        <v>153</v>
      </c>
      <c r="G122" s="248"/>
      <c r="H122" s="251">
        <v>28.078999999999997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126</v>
      </c>
      <c r="AU122" s="257" t="s">
        <v>79</v>
      </c>
      <c r="AV122" s="15" t="s">
        <v>124</v>
      </c>
      <c r="AW122" s="15" t="s">
        <v>33</v>
      </c>
      <c r="AX122" s="15" t="s">
        <v>77</v>
      </c>
      <c r="AY122" s="257" t="s">
        <v>117</v>
      </c>
    </row>
    <row r="123" s="2" customFormat="1" ht="33" customHeight="1">
      <c r="A123" s="39"/>
      <c r="B123" s="40"/>
      <c r="C123" s="212" t="s">
        <v>179</v>
      </c>
      <c r="D123" s="212" t="s">
        <v>119</v>
      </c>
      <c r="E123" s="213" t="s">
        <v>180</v>
      </c>
      <c r="F123" s="214" t="s">
        <v>181</v>
      </c>
      <c r="G123" s="215" t="s">
        <v>130</v>
      </c>
      <c r="H123" s="216">
        <v>14.448</v>
      </c>
      <c r="I123" s="217"/>
      <c r="J123" s="218">
        <f>ROUND(I123*H123,2)</f>
        <v>0</v>
      </c>
      <c r="K123" s="214" t="s">
        <v>123</v>
      </c>
      <c r="L123" s="45"/>
      <c r="M123" s="219" t="s">
        <v>19</v>
      </c>
      <c r="N123" s="220" t="s">
        <v>43</v>
      </c>
      <c r="O123" s="85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3" t="s">
        <v>124</v>
      </c>
      <c r="AT123" s="223" t="s">
        <v>119</v>
      </c>
      <c r="AU123" s="223" t="s">
        <v>79</v>
      </c>
      <c r="AY123" s="18" t="s">
        <v>117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77</v>
      </c>
      <c r="BK123" s="224">
        <f>ROUND(I123*H123,2)</f>
        <v>0</v>
      </c>
      <c r="BL123" s="18" t="s">
        <v>124</v>
      </c>
      <c r="BM123" s="223" t="s">
        <v>182</v>
      </c>
    </row>
    <row r="124" s="13" customFormat="1">
      <c r="A124" s="13"/>
      <c r="B124" s="225"/>
      <c r="C124" s="226"/>
      <c r="D124" s="227" t="s">
        <v>126</v>
      </c>
      <c r="E124" s="228" t="s">
        <v>19</v>
      </c>
      <c r="F124" s="229" t="s">
        <v>183</v>
      </c>
      <c r="G124" s="226"/>
      <c r="H124" s="230">
        <v>6.8879999999999999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126</v>
      </c>
      <c r="AU124" s="236" t="s">
        <v>79</v>
      </c>
      <c r="AV124" s="13" t="s">
        <v>79</v>
      </c>
      <c r="AW124" s="13" t="s">
        <v>33</v>
      </c>
      <c r="AX124" s="13" t="s">
        <v>72</v>
      </c>
      <c r="AY124" s="236" t="s">
        <v>117</v>
      </c>
    </row>
    <row r="125" s="14" customFormat="1">
      <c r="A125" s="14"/>
      <c r="B125" s="237"/>
      <c r="C125" s="238"/>
      <c r="D125" s="227" t="s">
        <v>126</v>
      </c>
      <c r="E125" s="239" t="s">
        <v>19</v>
      </c>
      <c r="F125" s="240" t="s">
        <v>137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126</v>
      </c>
      <c r="AU125" s="246" t="s">
        <v>79</v>
      </c>
      <c r="AV125" s="14" t="s">
        <v>77</v>
      </c>
      <c r="AW125" s="14" t="s">
        <v>33</v>
      </c>
      <c r="AX125" s="14" t="s">
        <v>72</v>
      </c>
      <c r="AY125" s="246" t="s">
        <v>117</v>
      </c>
    </row>
    <row r="126" s="13" customFormat="1">
      <c r="A126" s="13"/>
      <c r="B126" s="225"/>
      <c r="C126" s="226"/>
      <c r="D126" s="227" t="s">
        <v>126</v>
      </c>
      <c r="E126" s="228" t="s">
        <v>19</v>
      </c>
      <c r="F126" s="229" t="s">
        <v>150</v>
      </c>
      <c r="G126" s="226"/>
      <c r="H126" s="230">
        <v>7.5599999999999996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126</v>
      </c>
      <c r="AU126" s="236" t="s">
        <v>79</v>
      </c>
      <c r="AV126" s="13" t="s">
        <v>79</v>
      </c>
      <c r="AW126" s="13" t="s">
        <v>33</v>
      </c>
      <c r="AX126" s="13" t="s">
        <v>72</v>
      </c>
      <c r="AY126" s="236" t="s">
        <v>117</v>
      </c>
    </row>
    <row r="127" s="15" customFormat="1">
      <c r="A127" s="15"/>
      <c r="B127" s="247"/>
      <c r="C127" s="248"/>
      <c r="D127" s="227" t="s">
        <v>126</v>
      </c>
      <c r="E127" s="249" t="s">
        <v>19</v>
      </c>
      <c r="F127" s="250" t="s">
        <v>153</v>
      </c>
      <c r="G127" s="248"/>
      <c r="H127" s="251">
        <v>14.448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126</v>
      </c>
      <c r="AU127" s="257" t="s">
        <v>79</v>
      </c>
      <c r="AV127" s="15" t="s">
        <v>124</v>
      </c>
      <c r="AW127" s="15" t="s">
        <v>33</v>
      </c>
      <c r="AX127" s="15" t="s">
        <v>77</v>
      </c>
      <c r="AY127" s="257" t="s">
        <v>117</v>
      </c>
    </row>
    <row r="128" s="2" customFormat="1" ht="33" customHeight="1">
      <c r="A128" s="39"/>
      <c r="B128" s="40"/>
      <c r="C128" s="212" t="s">
        <v>184</v>
      </c>
      <c r="D128" s="212" t="s">
        <v>119</v>
      </c>
      <c r="E128" s="213" t="s">
        <v>185</v>
      </c>
      <c r="F128" s="214" t="s">
        <v>186</v>
      </c>
      <c r="G128" s="215" t="s">
        <v>122</v>
      </c>
      <c r="H128" s="216">
        <v>102.31</v>
      </c>
      <c r="I128" s="217"/>
      <c r="J128" s="218">
        <f>ROUND(I128*H128,2)</f>
        <v>0</v>
      </c>
      <c r="K128" s="214" t="s">
        <v>123</v>
      </c>
      <c r="L128" s="45"/>
      <c r="M128" s="219" t="s">
        <v>19</v>
      </c>
      <c r="N128" s="220" t="s">
        <v>43</v>
      </c>
      <c r="O128" s="85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3" t="s">
        <v>124</v>
      </c>
      <c r="AT128" s="223" t="s">
        <v>119</v>
      </c>
      <c r="AU128" s="223" t="s">
        <v>79</v>
      </c>
      <c r="AY128" s="18" t="s">
        <v>117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77</v>
      </c>
      <c r="BK128" s="224">
        <f>ROUND(I128*H128,2)</f>
        <v>0</v>
      </c>
      <c r="BL128" s="18" t="s">
        <v>124</v>
      </c>
      <c r="BM128" s="223" t="s">
        <v>187</v>
      </c>
    </row>
    <row r="129" s="2" customFormat="1" ht="33" customHeight="1">
      <c r="A129" s="39"/>
      <c r="B129" s="40"/>
      <c r="C129" s="212" t="s">
        <v>188</v>
      </c>
      <c r="D129" s="212" t="s">
        <v>119</v>
      </c>
      <c r="E129" s="213" t="s">
        <v>189</v>
      </c>
      <c r="F129" s="214" t="s">
        <v>190</v>
      </c>
      <c r="G129" s="215" t="s">
        <v>122</v>
      </c>
      <c r="H129" s="216">
        <v>65.409999999999997</v>
      </c>
      <c r="I129" s="217"/>
      <c r="J129" s="218">
        <f>ROUND(I129*H129,2)</f>
        <v>0</v>
      </c>
      <c r="K129" s="214" t="s">
        <v>123</v>
      </c>
      <c r="L129" s="45"/>
      <c r="M129" s="219" t="s">
        <v>19</v>
      </c>
      <c r="N129" s="220" t="s">
        <v>43</v>
      </c>
      <c r="O129" s="85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3" t="s">
        <v>124</v>
      </c>
      <c r="AT129" s="223" t="s">
        <v>119</v>
      </c>
      <c r="AU129" s="223" t="s">
        <v>79</v>
      </c>
      <c r="AY129" s="18" t="s">
        <v>117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77</v>
      </c>
      <c r="BK129" s="224">
        <f>ROUND(I129*H129,2)</f>
        <v>0</v>
      </c>
      <c r="BL129" s="18" t="s">
        <v>124</v>
      </c>
      <c r="BM129" s="223" t="s">
        <v>191</v>
      </c>
    </row>
    <row r="130" s="13" customFormat="1">
      <c r="A130" s="13"/>
      <c r="B130" s="225"/>
      <c r="C130" s="226"/>
      <c r="D130" s="227" t="s">
        <v>126</v>
      </c>
      <c r="E130" s="228" t="s">
        <v>19</v>
      </c>
      <c r="F130" s="229" t="s">
        <v>192</v>
      </c>
      <c r="G130" s="226"/>
      <c r="H130" s="230">
        <v>65.409999999999997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126</v>
      </c>
      <c r="AU130" s="236" t="s">
        <v>79</v>
      </c>
      <c r="AV130" s="13" t="s">
        <v>79</v>
      </c>
      <c r="AW130" s="13" t="s">
        <v>33</v>
      </c>
      <c r="AX130" s="13" t="s">
        <v>77</v>
      </c>
      <c r="AY130" s="236" t="s">
        <v>117</v>
      </c>
    </row>
    <row r="131" s="2" customFormat="1" ht="16.5" customHeight="1">
      <c r="A131" s="39"/>
      <c r="B131" s="40"/>
      <c r="C131" s="258" t="s">
        <v>193</v>
      </c>
      <c r="D131" s="258" t="s">
        <v>194</v>
      </c>
      <c r="E131" s="259" t="s">
        <v>195</v>
      </c>
      <c r="F131" s="260" t="s">
        <v>196</v>
      </c>
      <c r="G131" s="261" t="s">
        <v>197</v>
      </c>
      <c r="H131" s="262">
        <v>0.98099999999999998</v>
      </c>
      <c r="I131" s="263"/>
      <c r="J131" s="264">
        <f>ROUND(I131*H131,2)</f>
        <v>0</v>
      </c>
      <c r="K131" s="260" t="s">
        <v>123</v>
      </c>
      <c r="L131" s="265"/>
      <c r="M131" s="266" t="s">
        <v>19</v>
      </c>
      <c r="N131" s="267" t="s">
        <v>43</v>
      </c>
      <c r="O131" s="85"/>
      <c r="P131" s="221">
        <f>O131*H131</f>
        <v>0</v>
      </c>
      <c r="Q131" s="221">
        <v>0.001</v>
      </c>
      <c r="R131" s="221">
        <f>Q131*H131</f>
        <v>0.0009810000000000001</v>
      </c>
      <c r="S131" s="221">
        <v>0</v>
      </c>
      <c r="T131" s="22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3" t="s">
        <v>164</v>
      </c>
      <c r="AT131" s="223" t="s">
        <v>194</v>
      </c>
      <c r="AU131" s="223" t="s">
        <v>79</v>
      </c>
      <c r="AY131" s="18" t="s">
        <v>117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77</v>
      </c>
      <c r="BK131" s="224">
        <f>ROUND(I131*H131,2)</f>
        <v>0</v>
      </c>
      <c r="BL131" s="18" t="s">
        <v>124</v>
      </c>
      <c r="BM131" s="223" t="s">
        <v>198</v>
      </c>
    </row>
    <row r="132" s="13" customFormat="1">
      <c r="A132" s="13"/>
      <c r="B132" s="225"/>
      <c r="C132" s="226"/>
      <c r="D132" s="227" t="s">
        <v>126</v>
      </c>
      <c r="E132" s="226"/>
      <c r="F132" s="229" t="s">
        <v>199</v>
      </c>
      <c r="G132" s="226"/>
      <c r="H132" s="230">
        <v>0.98099999999999998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126</v>
      </c>
      <c r="AU132" s="236" t="s">
        <v>79</v>
      </c>
      <c r="AV132" s="13" t="s">
        <v>79</v>
      </c>
      <c r="AW132" s="13" t="s">
        <v>4</v>
      </c>
      <c r="AX132" s="13" t="s">
        <v>77</v>
      </c>
      <c r="AY132" s="236" t="s">
        <v>117</v>
      </c>
    </row>
    <row r="133" s="2" customFormat="1" ht="21.75" customHeight="1">
      <c r="A133" s="39"/>
      <c r="B133" s="40"/>
      <c r="C133" s="212" t="s">
        <v>8</v>
      </c>
      <c r="D133" s="212" t="s">
        <v>119</v>
      </c>
      <c r="E133" s="213" t="s">
        <v>200</v>
      </c>
      <c r="F133" s="214" t="s">
        <v>201</v>
      </c>
      <c r="G133" s="215" t="s">
        <v>122</v>
      </c>
      <c r="H133" s="216">
        <v>42.380000000000003</v>
      </c>
      <c r="I133" s="217"/>
      <c r="J133" s="218">
        <f>ROUND(I133*H133,2)</f>
        <v>0</v>
      </c>
      <c r="K133" s="214" t="s">
        <v>123</v>
      </c>
      <c r="L133" s="45"/>
      <c r="M133" s="219" t="s">
        <v>19</v>
      </c>
      <c r="N133" s="220" t="s">
        <v>43</v>
      </c>
      <c r="O133" s="85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3" t="s">
        <v>124</v>
      </c>
      <c r="AT133" s="223" t="s">
        <v>119</v>
      </c>
      <c r="AU133" s="223" t="s">
        <v>79</v>
      </c>
      <c r="AY133" s="18" t="s">
        <v>117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77</v>
      </c>
      <c r="BK133" s="224">
        <f>ROUND(I133*H133,2)</f>
        <v>0</v>
      </c>
      <c r="BL133" s="18" t="s">
        <v>124</v>
      </c>
      <c r="BM133" s="223" t="s">
        <v>202</v>
      </c>
    </row>
    <row r="134" s="13" customFormat="1">
      <c r="A134" s="13"/>
      <c r="B134" s="225"/>
      <c r="C134" s="226"/>
      <c r="D134" s="227" t="s">
        <v>126</v>
      </c>
      <c r="E134" s="228" t="s">
        <v>19</v>
      </c>
      <c r="F134" s="229" t="s">
        <v>203</v>
      </c>
      <c r="G134" s="226"/>
      <c r="H134" s="230">
        <v>24.140000000000001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126</v>
      </c>
      <c r="AU134" s="236" t="s">
        <v>79</v>
      </c>
      <c r="AV134" s="13" t="s">
        <v>79</v>
      </c>
      <c r="AW134" s="13" t="s">
        <v>33</v>
      </c>
      <c r="AX134" s="13" t="s">
        <v>72</v>
      </c>
      <c r="AY134" s="236" t="s">
        <v>117</v>
      </c>
    </row>
    <row r="135" s="14" customFormat="1">
      <c r="A135" s="14"/>
      <c r="B135" s="237"/>
      <c r="C135" s="238"/>
      <c r="D135" s="227" t="s">
        <v>126</v>
      </c>
      <c r="E135" s="239" t="s">
        <v>19</v>
      </c>
      <c r="F135" s="240" t="s">
        <v>204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126</v>
      </c>
      <c r="AU135" s="246" t="s">
        <v>79</v>
      </c>
      <c r="AV135" s="14" t="s">
        <v>77</v>
      </c>
      <c r="AW135" s="14" t="s">
        <v>33</v>
      </c>
      <c r="AX135" s="14" t="s">
        <v>72</v>
      </c>
      <c r="AY135" s="246" t="s">
        <v>117</v>
      </c>
    </row>
    <row r="136" s="13" customFormat="1">
      <c r="A136" s="13"/>
      <c r="B136" s="225"/>
      <c r="C136" s="226"/>
      <c r="D136" s="227" t="s">
        <v>126</v>
      </c>
      <c r="E136" s="228" t="s">
        <v>19</v>
      </c>
      <c r="F136" s="229" t="s">
        <v>205</v>
      </c>
      <c r="G136" s="226"/>
      <c r="H136" s="230">
        <v>18.239999999999998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126</v>
      </c>
      <c r="AU136" s="236" t="s">
        <v>79</v>
      </c>
      <c r="AV136" s="13" t="s">
        <v>79</v>
      </c>
      <c r="AW136" s="13" t="s">
        <v>33</v>
      </c>
      <c r="AX136" s="13" t="s">
        <v>72</v>
      </c>
      <c r="AY136" s="236" t="s">
        <v>117</v>
      </c>
    </row>
    <row r="137" s="15" customFormat="1">
      <c r="A137" s="15"/>
      <c r="B137" s="247"/>
      <c r="C137" s="248"/>
      <c r="D137" s="227" t="s">
        <v>126</v>
      </c>
      <c r="E137" s="249" t="s">
        <v>19</v>
      </c>
      <c r="F137" s="250" t="s">
        <v>153</v>
      </c>
      <c r="G137" s="248"/>
      <c r="H137" s="251">
        <v>42.379999999999995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7" t="s">
        <v>126</v>
      </c>
      <c r="AU137" s="257" t="s">
        <v>79</v>
      </c>
      <c r="AV137" s="15" t="s">
        <v>124</v>
      </c>
      <c r="AW137" s="15" t="s">
        <v>33</v>
      </c>
      <c r="AX137" s="15" t="s">
        <v>77</v>
      </c>
      <c r="AY137" s="257" t="s">
        <v>117</v>
      </c>
    </row>
    <row r="138" s="12" customFormat="1" ht="22.8" customHeight="1">
      <c r="A138" s="12"/>
      <c r="B138" s="196"/>
      <c r="C138" s="197"/>
      <c r="D138" s="198" t="s">
        <v>71</v>
      </c>
      <c r="E138" s="210" t="s">
        <v>79</v>
      </c>
      <c r="F138" s="210" t="s">
        <v>206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SUM(P139:P160)</f>
        <v>0</v>
      </c>
      <c r="Q138" s="204"/>
      <c r="R138" s="205">
        <f>SUM(R139:R160)</f>
        <v>47.670875990000006</v>
      </c>
      <c r="S138" s="204"/>
      <c r="T138" s="206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77</v>
      </c>
      <c r="AT138" s="208" t="s">
        <v>71</v>
      </c>
      <c r="AU138" s="208" t="s">
        <v>77</v>
      </c>
      <c r="AY138" s="207" t="s">
        <v>117</v>
      </c>
      <c r="BK138" s="209">
        <f>SUM(BK139:BK160)</f>
        <v>0</v>
      </c>
    </row>
    <row r="139" s="2" customFormat="1" ht="33" customHeight="1">
      <c r="A139" s="39"/>
      <c r="B139" s="40"/>
      <c r="C139" s="212" t="s">
        <v>207</v>
      </c>
      <c r="D139" s="212" t="s">
        <v>119</v>
      </c>
      <c r="E139" s="213" t="s">
        <v>208</v>
      </c>
      <c r="F139" s="214" t="s">
        <v>209</v>
      </c>
      <c r="G139" s="215" t="s">
        <v>122</v>
      </c>
      <c r="H139" s="216">
        <v>44.100000000000001</v>
      </c>
      <c r="I139" s="217"/>
      <c r="J139" s="218">
        <f>ROUND(I139*H139,2)</f>
        <v>0</v>
      </c>
      <c r="K139" s="214" t="s">
        <v>123</v>
      </c>
      <c r="L139" s="45"/>
      <c r="M139" s="219" t="s">
        <v>19</v>
      </c>
      <c r="N139" s="220" t="s">
        <v>43</v>
      </c>
      <c r="O139" s="85"/>
      <c r="P139" s="221">
        <f>O139*H139</f>
        <v>0</v>
      </c>
      <c r="Q139" s="221">
        <v>0.00017000000000000001</v>
      </c>
      <c r="R139" s="221">
        <f>Q139*H139</f>
        <v>0.0074970000000000011</v>
      </c>
      <c r="S139" s="221">
        <v>0</v>
      </c>
      <c r="T139" s="22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124</v>
      </c>
      <c r="AT139" s="223" t="s">
        <v>119</v>
      </c>
      <c r="AU139" s="223" t="s">
        <v>79</v>
      </c>
      <c r="AY139" s="18" t="s">
        <v>117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77</v>
      </c>
      <c r="BK139" s="224">
        <f>ROUND(I139*H139,2)</f>
        <v>0</v>
      </c>
      <c r="BL139" s="18" t="s">
        <v>124</v>
      </c>
      <c r="BM139" s="223" t="s">
        <v>210</v>
      </c>
    </row>
    <row r="140" s="14" customFormat="1">
      <c r="A140" s="14"/>
      <c r="B140" s="237"/>
      <c r="C140" s="238"/>
      <c r="D140" s="227" t="s">
        <v>126</v>
      </c>
      <c r="E140" s="239" t="s">
        <v>19</v>
      </c>
      <c r="F140" s="240" t="s">
        <v>137</v>
      </c>
      <c r="G140" s="238"/>
      <c r="H140" s="239" t="s">
        <v>19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126</v>
      </c>
      <c r="AU140" s="246" t="s">
        <v>79</v>
      </c>
      <c r="AV140" s="14" t="s">
        <v>77</v>
      </c>
      <c r="AW140" s="14" t="s">
        <v>33</v>
      </c>
      <c r="AX140" s="14" t="s">
        <v>72</v>
      </c>
      <c r="AY140" s="246" t="s">
        <v>117</v>
      </c>
    </row>
    <row r="141" s="13" customFormat="1">
      <c r="A141" s="13"/>
      <c r="B141" s="225"/>
      <c r="C141" s="226"/>
      <c r="D141" s="227" t="s">
        <v>126</v>
      </c>
      <c r="E141" s="228" t="s">
        <v>19</v>
      </c>
      <c r="F141" s="229" t="s">
        <v>211</v>
      </c>
      <c r="G141" s="226"/>
      <c r="H141" s="230">
        <v>44.100000000000001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126</v>
      </c>
      <c r="AU141" s="236" t="s">
        <v>79</v>
      </c>
      <c r="AV141" s="13" t="s">
        <v>79</v>
      </c>
      <c r="AW141" s="13" t="s">
        <v>33</v>
      </c>
      <c r="AX141" s="13" t="s">
        <v>77</v>
      </c>
      <c r="AY141" s="236" t="s">
        <v>117</v>
      </c>
    </row>
    <row r="142" s="2" customFormat="1" ht="16.5" customHeight="1">
      <c r="A142" s="39"/>
      <c r="B142" s="40"/>
      <c r="C142" s="258" t="s">
        <v>212</v>
      </c>
      <c r="D142" s="258" t="s">
        <v>194</v>
      </c>
      <c r="E142" s="259" t="s">
        <v>213</v>
      </c>
      <c r="F142" s="260" t="s">
        <v>214</v>
      </c>
      <c r="G142" s="261" t="s">
        <v>122</v>
      </c>
      <c r="H142" s="262">
        <v>50.715000000000003</v>
      </c>
      <c r="I142" s="263"/>
      <c r="J142" s="264">
        <f>ROUND(I142*H142,2)</f>
        <v>0</v>
      </c>
      <c r="K142" s="260" t="s">
        <v>123</v>
      </c>
      <c r="L142" s="265"/>
      <c r="M142" s="266" t="s">
        <v>19</v>
      </c>
      <c r="N142" s="267" t="s">
        <v>43</v>
      </c>
      <c r="O142" s="85"/>
      <c r="P142" s="221">
        <f>O142*H142</f>
        <v>0</v>
      </c>
      <c r="Q142" s="221">
        <v>0.0014</v>
      </c>
      <c r="R142" s="221">
        <f>Q142*H142</f>
        <v>0.071001000000000009</v>
      </c>
      <c r="S142" s="221">
        <v>0</v>
      </c>
      <c r="T142" s="22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3" t="s">
        <v>164</v>
      </c>
      <c r="AT142" s="223" t="s">
        <v>194</v>
      </c>
      <c r="AU142" s="223" t="s">
        <v>79</v>
      </c>
      <c r="AY142" s="18" t="s">
        <v>117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77</v>
      </c>
      <c r="BK142" s="224">
        <f>ROUND(I142*H142,2)</f>
        <v>0</v>
      </c>
      <c r="BL142" s="18" t="s">
        <v>124</v>
      </c>
      <c r="BM142" s="223" t="s">
        <v>215</v>
      </c>
    </row>
    <row r="143" s="13" customFormat="1">
      <c r="A143" s="13"/>
      <c r="B143" s="225"/>
      <c r="C143" s="226"/>
      <c r="D143" s="227" t="s">
        <v>126</v>
      </c>
      <c r="E143" s="228" t="s">
        <v>19</v>
      </c>
      <c r="F143" s="229" t="s">
        <v>216</v>
      </c>
      <c r="G143" s="226"/>
      <c r="H143" s="230">
        <v>50.715000000000003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126</v>
      </c>
      <c r="AU143" s="236" t="s">
        <v>79</v>
      </c>
      <c r="AV143" s="13" t="s">
        <v>79</v>
      </c>
      <c r="AW143" s="13" t="s">
        <v>33</v>
      </c>
      <c r="AX143" s="13" t="s">
        <v>77</v>
      </c>
      <c r="AY143" s="236" t="s">
        <v>117</v>
      </c>
    </row>
    <row r="144" s="2" customFormat="1" ht="16.5" customHeight="1">
      <c r="A144" s="39"/>
      <c r="B144" s="40"/>
      <c r="C144" s="258" t="s">
        <v>217</v>
      </c>
      <c r="D144" s="258" t="s">
        <v>194</v>
      </c>
      <c r="E144" s="259" t="s">
        <v>218</v>
      </c>
      <c r="F144" s="260" t="s">
        <v>219</v>
      </c>
      <c r="G144" s="261" t="s">
        <v>171</v>
      </c>
      <c r="H144" s="262">
        <v>6.8040000000000003</v>
      </c>
      <c r="I144" s="263"/>
      <c r="J144" s="264">
        <f>ROUND(I144*H144,2)</f>
        <v>0</v>
      </c>
      <c r="K144" s="260" t="s">
        <v>123</v>
      </c>
      <c r="L144" s="265"/>
      <c r="M144" s="266" t="s">
        <v>19</v>
      </c>
      <c r="N144" s="267" t="s">
        <v>43</v>
      </c>
      <c r="O144" s="85"/>
      <c r="P144" s="221">
        <f>O144*H144</f>
        <v>0</v>
      </c>
      <c r="Q144" s="221">
        <v>1</v>
      </c>
      <c r="R144" s="221">
        <f>Q144*H144</f>
        <v>6.8040000000000003</v>
      </c>
      <c r="S144" s="221">
        <v>0</v>
      </c>
      <c r="T144" s="22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3" t="s">
        <v>164</v>
      </c>
      <c r="AT144" s="223" t="s">
        <v>194</v>
      </c>
      <c r="AU144" s="223" t="s">
        <v>79</v>
      </c>
      <c r="AY144" s="18" t="s">
        <v>117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77</v>
      </c>
      <c r="BK144" s="224">
        <f>ROUND(I144*H144,2)</f>
        <v>0</v>
      </c>
      <c r="BL144" s="18" t="s">
        <v>124</v>
      </c>
      <c r="BM144" s="223" t="s">
        <v>220</v>
      </c>
    </row>
    <row r="145" s="14" customFormat="1">
      <c r="A145" s="14"/>
      <c r="B145" s="237"/>
      <c r="C145" s="238"/>
      <c r="D145" s="227" t="s">
        <v>126</v>
      </c>
      <c r="E145" s="239" t="s">
        <v>19</v>
      </c>
      <c r="F145" s="240" t="s">
        <v>137</v>
      </c>
      <c r="G145" s="238"/>
      <c r="H145" s="239" t="s">
        <v>19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126</v>
      </c>
      <c r="AU145" s="246" t="s">
        <v>79</v>
      </c>
      <c r="AV145" s="14" t="s">
        <v>77</v>
      </c>
      <c r="AW145" s="14" t="s">
        <v>33</v>
      </c>
      <c r="AX145" s="14" t="s">
        <v>72</v>
      </c>
      <c r="AY145" s="246" t="s">
        <v>117</v>
      </c>
    </row>
    <row r="146" s="13" customFormat="1">
      <c r="A146" s="13"/>
      <c r="B146" s="225"/>
      <c r="C146" s="226"/>
      <c r="D146" s="227" t="s">
        <v>126</v>
      </c>
      <c r="E146" s="228" t="s">
        <v>19</v>
      </c>
      <c r="F146" s="229" t="s">
        <v>221</v>
      </c>
      <c r="G146" s="226"/>
      <c r="H146" s="230">
        <v>6.8040000000000003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126</v>
      </c>
      <c r="AU146" s="236" t="s">
        <v>79</v>
      </c>
      <c r="AV146" s="13" t="s">
        <v>79</v>
      </c>
      <c r="AW146" s="13" t="s">
        <v>33</v>
      </c>
      <c r="AX146" s="13" t="s">
        <v>77</v>
      </c>
      <c r="AY146" s="236" t="s">
        <v>117</v>
      </c>
    </row>
    <row r="147" s="2" customFormat="1" ht="16.5" customHeight="1">
      <c r="A147" s="39"/>
      <c r="B147" s="40"/>
      <c r="C147" s="258" t="s">
        <v>222</v>
      </c>
      <c r="D147" s="258" t="s">
        <v>194</v>
      </c>
      <c r="E147" s="259" t="s">
        <v>223</v>
      </c>
      <c r="F147" s="260" t="s">
        <v>224</v>
      </c>
      <c r="G147" s="261" t="s">
        <v>171</v>
      </c>
      <c r="H147" s="262">
        <v>6.8040000000000003</v>
      </c>
      <c r="I147" s="263"/>
      <c r="J147" s="264">
        <f>ROUND(I147*H147,2)</f>
        <v>0</v>
      </c>
      <c r="K147" s="260" t="s">
        <v>123</v>
      </c>
      <c r="L147" s="265"/>
      <c r="M147" s="266" t="s">
        <v>19</v>
      </c>
      <c r="N147" s="267" t="s">
        <v>43</v>
      </c>
      <c r="O147" s="85"/>
      <c r="P147" s="221">
        <f>O147*H147</f>
        <v>0</v>
      </c>
      <c r="Q147" s="221">
        <v>1</v>
      </c>
      <c r="R147" s="221">
        <f>Q147*H147</f>
        <v>6.8040000000000003</v>
      </c>
      <c r="S147" s="221">
        <v>0</v>
      </c>
      <c r="T147" s="22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3" t="s">
        <v>164</v>
      </c>
      <c r="AT147" s="223" t="s">
        <v>194</v>
      </c>
      <c r="AU147" s="223" t="s">
        <v>79</v>
      </c>
      <c r="AY147" s="18" t="s">
        <v>117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77</v>
      </c>
      <c r="BK147" s="224">
        <f>ROUND(I147*H147,2)</f>
        <v>0</v>
      </c>
      <c r="BL147" s="18" t="s">
        <v>124</v>
      </c>
      <c r="BM147" s="223" t="s">
        <v>225</v>
      </c>
    </row>
    <row r="148" s="14" customFormat="1">
      <c r="A148" s="14"/>
      <c r="B148" s="237"/>
      <c r="C148" s="238"/>
      <c r="D148" s="227" t="s">
        <v>126</v>
      </c>
      <c r="E148" s="239" t="s">
        <v>19</v>
      </c>
      <c r="F148" s="240" t="s">
        <v>137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126</v>
      </c>
      <c r="AU148" s="246" t="s">
        <v>79</v>
      </c>
      <c r="AV148" s="14" t="s">
        <v>77</v>
      </c>
      <c r="AW148" s="14" t="s">
        <v>33</v>
      </c>
      <c r="AX148" s="14" t="s">
        <v>72</v>
      </c>
      <c r="AY148" s="246" t="s">
        <v>117</v>
      </c>
    </row>
    <row r="149" s="13" customFormat="1">
      <c r="A149" s="13"/>
      <c r="B149" s="225"/>
      <c r="C149" s="226"/>
      <c r="D149" s="227" t="s">
        <v>126</v>
      </c>
      <c r="E149" s="228" t="s">
        <v>19</v>
      </c>
      <c r="F149" s="229" t="s">
        <v>221</v>
      </c>
      <c r="G149" s="226"/>
      <c r="H149" s="230">
        <v>6.8040000000000003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126</v>
      </c>
      <c r="AU149" s="236" t="s">
        <v>79</v>
      </c>
      <c r="AV149" s="13" t="s">
        <v>79</v>
      </c>
      <c r="AW149" s="13" t="s">
        <v>33</v>
      </c>
      <c r="AX149" s="13" t="s">
        <v>77</v>
      </c>
      <c r="AY149" s="236" t="s">
        <v>117</v>
      </c>
    </row>
    <row r="150" s="2" customFormat="1" ht="44.25" customHeight="1">
      <c r="A150" s="39"/>
      <c r="B150" s="40"/>
      <c r="C150" s="212" t="s">
        <v>226</v>
      </c>
      <c r="D150" s="212" t="s">
        <v>119</v>
      </c>
      <c r="E150" s="213" t="s">
        <v>227</v>
      </c>
      <c r="F150" s="214" t="s">
        <v>228</v>
      </c>
      <c r="G150" s="215" t="s">
        <v>229</v>
      </c>
      <c r="H150" s="216">
        <v>31.5</v>
      </c>
      <c r="I150" s="217"/>
      <c r="J150" s="218">
        <f>ROUND(I150*H150,2)</f>
        <v>0</v>
      </c>
      <c r="K150" s="214" t="s">
        <v>123</v>
      </c>
      <c r="L150" s="45"/>
      <c r="M150" s="219" t="s">
        <v>19</v>
      </c>
      <c r="N150" s="220" t="s">
        <v>43</v>
      </c>
      <c r="O150" s="85"/>
      <c r="P150" s="221">
        <f>O150*H150</f>
        <v>0</v>
      </c>
      <c r="Q150" s="221">
        <v>0.20469000000000001</v>
      </c>
      <c r="R150" s="221">
        <f>Q150*H150</f>
        <v>6.4477350000000007</v>
      </c>
      <c r="S150" s="221">
        <v>0</v>
      </c>
      <c r="T150" s="22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3" t="s">
        <v>124</v>
      </c>
      <c r="AT150" s="223" t="s">
        <v>119</v>
      </c>
      <c r="AU150" s="223" t="s">
        <v>79</v>
      </c>
      <c r="AY150" s="18" t="s">
        <v>117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77</v>
      </c>
      <c r="BK150" s="224">
        <f>ROUND(I150*H150,2)</f>
        <v>0</v>
      </c>
      <c r="BL150" s="18" t="s">
        <v>124</v>
      </c>
      <c r="BM150" s="223" t="s">
        <v>230</v>
      </c>
    </row>
    <row r="151" s="13" customFormat="1">
      <c r="A151" s="13"/>
      <c r="B151" s="225"/>
      <c r="C151" s="226"/>
      <c r="D151" s="227" t="s">
        <v>126</v>
      </c>
      <c r="E151" s="228" t="s">
        <v>19</v>
      </c>
      <c r="F151" s="229" t="s">
        <v>231</v>
      </c>
      <c r="G151" s="226"/>
      <c r="H151" s="230">
        <v>31.5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126</v>
      </c>
      <c r="AU151" s="236" t="s">
        <v>79</v>
      </c>
      <c r="AV151" s="13" t="s">
        <v>79</v>
      </c>
      <c r="AW151" s="13" t="s">
        <v>33</v>
      </c>
      <c r="AX151" s="13" t="s">
        <v>77</v>
      </c>
      <c r="AY151" s="236" t="s">
        <v>117</v>
      </c>
    </row>
    <row r="152" s="2" customFormat="1" ht="21.75" customHeight="1">
      <c r="A152" s="39"/>
      <c r="B152" s="40"/>
      <c r="C152" s="212" t="s">
        <v>7</v>
      </c>
      <c r="D152" s="212" t="s">
        <v>119</v>
      </c>
      <c r="E152" s="213" t="s">
        <v>232</v>
      </c>
      <c r="F152" s="214" t="s">
        <v>233</v>
      </c>
      <c r="G152" s="215" t="s">
        <v>130</v>
      </c>
      <c r="H152" s="216">
        <v>2.4140000000000001</v>
      </c>
      <c r="I152" s="217"/>
      <c r="J152" s="218">
        <f>ROUND(I152*H152,2)</f>
        <v>0</v>
      </c>
      <c r="K152" s="214" t="s">
        <v>123</v>
      </c>
      <c r="L152" s="45"/>
      <c r="M152" s="219" t="s">
        <v>19</v>
      </c>
      <c r="N152" s="220" t="s">
        <v>43</v>
      </c>
      <c r="O152" s="85"/>
      <c r="P152" s="221">
        <f>O152*H152</f>
        <v>0</v>
      </c>
      <c r="Q152" s="221">
        <v>1.98</v>
      </c>
      <c r="R152" s="221">
        <f>Q152*H152</f>
        <v>4.7797200000000002</v>
      </c>
      <c r="S152" s="221">
        <v>0</v>
      </c>
      <c r="T152" s="22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3" t="s">
        <v>124</v>
      </c>
      <c r="AT152" s="223" t="s">
        <v>119</v>
      </c>
      <c r="AU152" s="223" t="s">
        <v>79</v>
      </c>
      <c r="AY152" s="18" t="s">
        <v>117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77</v>
      </c>
      <c r="BK152" s="224">
        <f>ROUND(I152*H152,2)</f>
        <v>0</v>
      </c>
      <c r="BL152" s="18" t="s">
        <v>124</v>
      </c>
      <c r="BM152" s="223" t="s">
        <v>234</v>
      </c>
    </row>
    <row r="153" s="13" customFormat="1">
      <c r="A153" s="13"/>
      <c r="B153" s="225"/>
      <c r="C153" s="226"/>
      <c r="D153" s="227" t="s">
        <v>126</v>
      </c>
      <c r="E153" s="228" t="s">
        <v>19</v>
      </c>
      <c r="F153" s="229" t="s">
        <v>235</v>
      </c>
      <c r="G153" s="226"/>
      <c r="H153" s="230">
        <v>2.4140000000000001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126</v>
      </c>
      <c r="AU153" s="236" t="s">
        <v>79</v>
      </c>
      <c r="AV153" s="13" t="s">
        <v>79</v>
      </c>
      <c r="AW153" s="13" t="s">
        <v>33</v>
      </c>
      <c r="AX153" s="13" t="s">
        <v>77</v>
      </c>
      <c r="AY153" s="236" t="s">
        <v>117</v>
      </c>
    </row>
    <row r="154" s="2" customFormat="1" ht="21.75" customHeight="1">
      <c r="A154" s="39"/>
      <c r="B154" s="40"/>
      <c r="C154" s="212" t="s">
        <v>236</v>
      </c>
      <c r="D154" s="212" t="s">
        <v>119</v>
      </c>
      <c r="E154" s="213" t="s">
        <v>237</v>
      </c>
      <c r="F154" s="214" t="s">
        <v>238</v>
      </c>
      <c r="G154" s="215" t="s">
        <v>171</v>
      </c>
      <c r="H154" s="216">
        <v>0.107</v>
      </c>
      <c r="I154" s="217"/>
      <c r="J154" s="218">
        <f>ROUND(I154*H154,2)</f>
        <v>0</v>
      </c>
      <c r="K154" s="214" t="s">
        <v>123</v>
      </c>
      <c r="L154" s="45"/>
      <c r="M154" s="219" t="s">
        <v>19</v>
      </c>
      <c r="N154" s="220" t="s">
        <v>43</v>
      </c>
      <c r="O154" s="85"/>
      <c r="P154" s="221">
        <f>O154*H154</f>
        <v>0</v>
      </c>
      <c r="Q154" s="221">
        <v>1.06277</v>
      </c>
      <c r="R154" s="221">
        <f>Q154*H154</f>
        <v>0.11371639</v>
      </c>
      <c r="S154" s="221">
        <v>0</v>
      </c>
      <c r="T154" s="22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3" t="s">
        <v>124</v>
      </c>
      <c r="AT154" s="223" t="s">
        <v>119</v>
      </c>
      <c r="AU154" s="223" t="s">
        <v>79</v>
      </c>
      <c r="AY154" s="18" t="s">
        <v>117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77</v>
      </c>
      <c r="BK154" s="224">
        <f>ROUND(I154*H154,2)</f>
        <v>0</v>
      </c>
      <c r="BL154" s="18" t="s">
        <v>124</v>
      </c>
      <c r="BM154" s="223" t="s">
        <v>239</v>
      </c>
    </row>
    <row r="155" s="13" customFormat="1">
      <c r="A155" s="13"/>
      <c r="B155" s="225"/>
      <c r="C155" s="226"/>
      <c r="D155" s="227" t="s">
        <v>126</v>
      </c>
      <c r="E155" s="228" t="s">
        <v>19</v>
      </c>
      <c r="F155" s="229" t="s">
        <v>240</v>
      </c>
      <c r="G155" s="226"/>
      <c r="H155" s="230">
        <v>0.107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126</v>
      </c>
      <c r="AU155" s="236" t="s">
        <v>79</v>
      </c>
      <c r="AV155" s="13" t="s">
        <v>79</v>
      </c>
      <c r="AW155" s="13" t="s">
        <v>33</v>
      </c>
      <c r="AX155" s="13" t="s">
        <v>77</v>
      </c>
      <c r="AY155" s="236" t="s">
        <v>117</v>
      </c>
    </row>
    <row r="156" s="2" customFormat="1" ht="21.75" customHeight="1">
      <c r="A156" s="39"/>
      <c r="B156" s="40"/>
      <c r="C156" s="212" t="s">
        <v>241</v>
      </c>
      <c r="D156" s="212" t="s">
        <v>119</v>
      </c>
      <c r="E156" s="213" t="s">
        <v>242</v>
      </c>
      <c r="F156" s="214" t="s">
        <v>243</v>
      </c>
      <c r="G156" s="215" t="s">
        <v>130</v>
      </c>
      <c r="H156" s="216">
        <v>10.01</v>
      </c>
      <c r="I156" s="217"/>
      <c r="J156" s="218">
        <f>ROUND(I156*H156,2)</f>
        <v>0</v>
      </c>
      <c r="K156" s="214" t="s">
        <v>123</v>
      </c>
      <c r="L156" s="45"/>
      <c r="M156" s="219" t="s">
        <v>19</v>
      </c>
      <c r="N156" s="220" t="s">
        <v>43</v>
      </c>
      <c r="O156" s="85"/>
      <c r="P156" s="221">
        <f>O156*H156</f>
        <v>0</v>
      </c>
      <c r="Q156" s="221">
        <v>2.2563399999999998</v>
      </c>
      <c r="R156" s="221">
        <f>Q156*H156</f>
        <v>22.585963399999997</v>
      </c>
      <c r="S156" s="221">
        <v>0</v>
      </c>
      <c r="T156" s="22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3" t="s">
        <v>124</v>
      </c>
      <c r="AT156" s="223" t="s">
        <v>119</v>
      </c>
      <c r="AU156" s="223" t="s">
        <v>79</v>
      </c>
      <c r="AY156" s="18" t="s">
        <v>117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8" t="s">
        <v>77</v>
      </c>
      <c r="BK156" s="224">
        <f>ROUND(I156*H156,2)</f>
        <v>0</v>
      </c>
      <c r="BL156" s="18" t="s">
        <v>124</v>
      </c>
      <c r="BM156" s="223" t="s">
        <v>244</v>
      </c>
    </row>
    <row r="157" s="13" customFormat="1">
      <c r="A157" s="13"/>
      <c r="B157" s="225"/>
      <c r="C157" s="226"/>
      <c r="D157" s="227" t="s">
        <v>126</v>
      </c>
      <c r="E157" s="228" t="s">
        <v>19</v>
      </c>
      <c r="F157" s="229" t="s">
        <v>245</v>
      </c>
      <c r="G157" s="226"/>
      <c r="H157" s="230">
        <v>10.01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126</v>
      </c>
      <c r="AU157" s="236" t="s">
        <v>79</v>
      </c>
      <c r="AV157" s="13" t="s">
        <v>79</v>
      </c>
      <c r="AW157" s="13" t="s">
        <v>33</v>
      </c>
      <c r="AX157" s="13" t="s">
        <v>77</v>
      </c>
      <c r="AY157" s="236" t="s">
        <v>117</v>
      </c>
    </row>
    <row r="158" s="2" customFormat="1" ht="16.5" customHeight="1">
      <c r="A158" s="39"/>
      <c r="B158" s="40"/>
      <c r="C158" s="212" t="s">
        <v>246</v>
      </c>
      <c r="D158" s="212" t="s">
        <v>119</v>
      </c>
      <c r="E158" s="213" t="s">
        <v>247</v>
      </c>
      <c r="F158" s="214" t="s">
        <v>248</v>
      </c>
      <c r="G158" s="215" t="s">
        <v>122</v>
      </c>
      <c r="H158" s="216">
        <v>21.280000000000001</v>
      </c>
      <c r="I158" s="217"/>
      <c r="J158" s="218">
        <f>ROUND(I158*H158,2)</f>
        <v>0</v>
      </c>
      <c r="K158" s="214" t="s">
        <v>123</v>
      </c>
      <c r="L158" s="45"/>
      <c r="M158" s="219" t="s">
        <v>19</v>
      </c>
      <c r="N158" s="220" t="s">
        <v>43</v>
      </c>
      <c r="O158" s="85"/>
      <c r="P158" s="221">
        <f>O158*H158</f>
        <v>0</v>
      </c>
      <c r="Q158" s="221">
        <v>0.0026900000000000001</v>
      </c>
      <c r="R158" s="221">
        <f>Q158*H158</f>
        <v>0.057243200000000008</v>
      </c>
      <c r="S158" s="221">
        <v>0</v>
      </c>
      <c r="T158" s="22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3" t="s">
        <v>124</v>
      </c>
      <c r="AT158" s="223" t="s">
        <v>119</v>
      </c>
      <c r="AU158" s="223" t="s">
        <v>79</v>
      </c>
      <c r="AY158" s="18" t="s">
        <v>117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77</v>
      </c>
      <c r="BK158" s="224">
        <f>ROUND(I158*H158,2)</f>
        <v>0</v>
      </c>
      <c r="BL158" s="18" t="s">
        <v>124</v>
      </c>
      <c r="BM158" s="223" t="s">
        <v>249</v>
      </c>
    </row>
    <row r="159" s="13" customFormat="1">
      <c r="A159" s="13"/>
      <c r="B159" s="225"/>
      <c r="C159" s="226"/>
      <c r="D159" s="227" t="s">
        <v>126</v>
      </c>
      <c r="E159" s="228" t="s">
        <v>19</v>
      </c>
      <c r="F159" s="229" t="s">
        <v>250</v>
      </c>
      <c r="G159" s="226"/>
      <c r="H159" s="230">
        <v>21.280000000000001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126</v>
      </c>
      <c r="AU159" s="236" t="s">
        <v>79</v>
      </c>
      <c r="AV159" s="13" t="s">
        <v>79</v>
      </c>
      <c r="AW159" s="13" t="s">
        <v>33</v>
      </c>
      <c r="AX159" s="13" t="s">
        <v>77</v>
      </c>
      <c r="AY159" s="236" t="s">
        <v>117</v>
      </c>
    </row>
    <row r="160" s="2" customFormat="1" ht="16.5" customHeight="1">
      <c r="A160" s="39"/>
      <c r="B160" s="40"/>
      <c r="C160" s="212" t="s">
        <v>251</v>
      </c>
      <c r="D160" s="212" t="s">
        <v>119</v>
      </c>
      <c r="E160" s="213" t="s">
        <v>252</v>
      </c>
      <c r="F160" s="214" t="s">
        <v>253</v>
      </c>
      <c r="G160" s="215" t="s">
        <v>122</v>
      </c>
      <c r="H160" s="216">
        <v>21.280000000000001</v>
      </c>
      <c r="I160" s="217"/>
      <c r="J160" s="218">
        <f>ROUND(I160*H160,2)</f>
        <v>0</v>
      </c>
      <c r="K160" s="214" t="s">
        <v>123</v>
      </c>
      <c r="L160" s="45"/>
      <c r="M160" s="219" t="s">
        <v>19</v>
      </c>
      <c r="N160" s="220" t="s">
        <v>43</v>
      </c>
      <c r="O160" s="85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3" t="s">
        <v>124</v>
      </c>
      <c r="AT160" s="223" t="s">
        <v>119</v>
      </c>
      <c r="AU160" s="223" t="s">
        <v>79</v>
      </c>
      <c r="AY160" s="18" t="s">
        <v>117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8" t="s">
        <v>77</v>
      </c>
      <c r="BK160" s="224">
        <f>ROUND(I160*H160,2)</f>
        <v>0</v>
      </c>
      <c r="BL160" s="18" t="s">
        <v>124</v>
      </c>
      <c r="BM160" s="223" t="s">
        <v>254</v>
      </c>
    </row>
    <row r="161" s="12" customFormat="1" ht="22.8" customHeight="1">
      <c r="A161" s="12"/>
      <c r="B161" s="196"/>
      <c r="C161" s="197"/>
      <c r="D161" s="198" t="s">
        <v>71</v>
      </c>
      <c r="E161" s="210" t="s">
        <v>133</v>
      </c>
      <c r="F161" s="210" t="s">
        <v>255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SUM(P162:P198)</f>
        <v>0</v>
      </c>
      <c r="Q161" s="204"/>
      <c r="R161" s="205">
        <f>SUM(R162:R198)</f>
        <v>79.202563689999991</v>
      </c>
      <c r="S161" s="204"/>
      <c r="T161" s="206">
        <f>SUM(T162:T198)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77</v>
      </c>
      <c r="AT161" s="208" t="s">
        <v>71</v>
      </c>
      <c r="AU161" s="208" t="s">
        <v>77</v>
      </c>
      <c r="AY161" s="207" t="s">
        <v>117</v>
      </c>
      <c r="BK161" s="209">
        <f>SUM(BK162:BK198)</f>
        <v>0</v>
      </c>
    </row>
    <row r="162" s="2" customFormat="1" ht="33" customHeight="1">
      <c r="A162" s="39"/>
      <c r="B162" s="40"/>
      <c r="C162" s="212" t="s">
        <v>256</v>
      </c>
      <c r="D162" s="212" t="s">
        <v>119</v>
      </c>
      <c r="E162" s="213" t="s">
        <v>257</v>
      </c>
      <c r="F162" s="214" t="s">
        <v>258</v>
      </c>
      <c r="G162" s="215" t="s">
        <v>122</v>
      </c>
      <c r="H162" s="216">
        <v>70.608000000000004</v>
      </c>
      <c r="I162" s="217"/>
      <c r="J162" s="218">
        <f>ROUND(I162*H162,2)</f>
        <v>0</v>
      </c>
      <c r="K162" s="214" t="s">
        <v>123</v>
      </c>
      <c r="L162" s="45"/>
      <c r="M162" s="219" t="s">
        <v>19</v>
      </c>
      <c r="N162" s="220" t="s">
        <v>43</v>
      </c>
      <c r="O162" s="85"/>
      <c r="P162" s="221">
        <f>O162*H162</f>
        <v>0</v>
      </c>
      <c r="Q162" s="221">
        <v>0.00040000000000000002</v>
      </c>
      <c r="R162" s="221">
        <f>Q162*H162</f>
        <v>0.028243200000000003</v>
      </c>
      <c r="S162" s="221">
        <v>0</v>
      </c>
      <c r="T162" s="22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124</v>
      </c>
      <c r="AT162" s="223" t="s">
        <v>119</v>
      </c>
      <c r="AU162" s="223" t="s">
        <v>79</v>
      </c>
      <c r="AY162" s="18" t="s">
        <v>117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77</v>
      </c>
      <c r="BK162" s="224">
        <f>ROUND(I162*H162,2)</f>
        <v>0</v>
      </c>
      <c r="BL162" s="18" t="s">
        <v>124</v>
      </c>
      <c r="BM162" s="223" t="s">
        <v>259</v>
      </c>
    </row>
    <row r="163" s="13" customFormat="1">
      <c r="A163" s="13"/>
      <c r="B163" s="225"/>
      <c r="C163" s="226"/>
      <c r="D163" s="227" t="s">
        <v>126</v>
      </c>
      <c r="E163" s="228" t="s">
        <v>19</v>
      </c>
      <c r="F163" s="229" t="s">
        <v>260</v>
      </c>
      <c r="G163" s="226"/>
      <c r="H163" s="230">
        <v>70.608000000000004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126</v>
      </c>
      <c r="AU163" s="236" t="s">
        <v>79</v>
      </c>
      <c r="AV163" s="13" t="s">
        <v>79</v>
      </c>
      <c r="AW163" s="13" t="s">
        <v>33</v>
      </c>
      <c r="AX163" s="13" t="s">
        <v>77</v>
      </c>
      <c r="AY163" s="236" t="s">
        <v>117</v>
      </c>
    </row>
    <row r="164" s="2" customFormat="1" ht="33" customHeight="1">
      <c r="A164" s="39"/>
      <c r="B164" s="40"/>
      <c r="C164" s="212" t="s">
        <v>261</v>
      </c>
      <c r="D164" s="212" t="s">
        <v>119</v>
      </c>
      <c r="E164" s="213" t="s">
        <v>262</v>
      </c>
      <c r="F164" s="214" t="s">
        <v>263</v>
      </c>
      <c r="G164" s="215" t="s">
        <v>130</v>
      </c>
      <c r="H164" s="216">
        <v>13.539999999999999</v>
      </c>
      <c r="I164" s="217"/>
      <c r="J164" s="218">
        <f>ROUND(I164*H164,2)</f>
        <v>0</v>
      </c>
      <c r="K164" s="214" t="s">
        <v>123</v>
      </c>
      <c r="L164" s="45"/>
      <c r="M164" s="219" t="s">
        <v>19</v>
      </c>
      <c r="N164" s="220" t="s">
        <v>43</v>
      </c>
      <c r="O164" s="85"/>
      <c r="P164" s="221">
        <f>O164*H164</f>
        <v>0</v>
      </c>
      <c r="Q164" s="221">
        <v>2.1501000000000001</v>
      </c>
      <c r="R164" s="221">
        <f>Q164*H164</f>
        <v>29.112354</v>
      </c>
      <c r="S164" s="221">
        <v>0</v>
      </c>
      <c r="T164" s="22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3" t="s">
        <v>124</v>
      </c>
      <c r="AT164" s="223" t="s">
        <v>119</v>
      </c>
      <c r="AU164" s="223" t="s">
        <v>79</v>
      </c>
      <c r="AY164" s="18" t="s">
        <v>117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77</v>
      </c>
      <c r="BK164" s="224">
        <f>ROUND(I164*H164,2)</f>
        <v>0</v>
      </c>
      <c r="BL164" s="18" t="s">
        <v>124</v>
      </c>
      <c r="BM164" s="223" t="s">
        <v>264</v>
      </c>
    </row>
    <row r="165" s="13" customFormat="1">
      <c r="A165" s="13"/>
      <c r="B165" s="225"/>
      <c r="C165" s="226"/>
      <c r="D165" s="227" t="s">
        <v>126</v>
      </c>
      <c r="E165" s="228" t="s">
        <v>19</v>
      </c>
      <c r="F165" s="229" t="s">
        <v>265</v>
      </c>
      <c r="G165" s="226"/>
      <c r="H165" s="230">
        <v>10.145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126</v>
      </c>
      <c r="AU165" s="236" t="s">
        <v>79</v>
      </c>
      <c r="AV165" s="13" t="s">
        <v>79</v>
      </c>
      <c r="AW165" s="13" t="s">
        <v>33</v>
      </c>
      <c r="AX165" s="13" t="s">
        <v>72</v>
      </c>
      <c r="AY165" s="236" t="s">
        <v>117</v>
      </c>
    </row>
    <row r="166" s="13" customFormat="1">
      <c r="A166" s="13"/>
      <c r="B166" s="225"/>
      <c r="C166" s="226"/>
      <c r="D166" s="227" t="s">
        <v>126</v>
      </c>
      <c r="E166" s="228" t="s">
        <v>19</v>
      </c>
      <c r="F166" s="229" t="s">
        <v>266</v>
      </c>
      <c r="G166" s="226"/>
      <c r="H166" s="230">
        <v>17.643999999999998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126</v>
      </c>
      <c r="AU166" s="236" t="s">
        <v>79</v>
      </c>
      <c r="AV166" s="13" t="s">
        <v>79</v>
      </c>
      <c r="AW166" s="13" t="s">
        <v>33</v>
      </c>
      <c r="AX166" s="13" t="s">
        <v>72</v>
      </c>
      <c r="AY166" s="236" t="s">
        <v>117</v>
      </c>
    </row>
    <row r="167" s="13" customFormat="1">
      <c r="A167" s="13"/>
      <c r="B167" s="225"/>
      <c r="C167" s="226"/>
      <c r="D167" s="227" t="s">
        <v>126</v>
      </c>
      <c r="E167" s="228" t="s">
        <v>19</v>
      </c>
      <c r="F167" s="229" t="s">
        <v>267</v>
      </c>
      <c r="G167" s="226"/>
      <c r="H167" s="230">
        <v>-2.246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126</v>
      </c>
      <c r="AU167" s="236" t="s">
        <v>79</v>
      </c>
      <c r="AV167" s="13" t="s">
        <v>79</v>
      </c>
      <c r="AW167" s="13" t="s">
        <v>33</v>
      </c>
      <c r="AX167" s="13" t="s">
        <v>72</v>
      </c>
      <c r="AY167" s="236" t="s">
        <v>117</v>
      </c>
    </row>
    <row r="168" s="13" customFormat="1">
      <c r="A168" s="13"/>
      <c r="B168" s="225"/>
      <c r="C168" s="226"/>
      <c r="D168" s="227" t="s">
        <v>126</v>
      </c>
      <c r="E168" s="228" t="s">
        <v>19</v>
      </c>
      <c r="F168" s="229" t="s">
        <v>268</v>
      </c>
      <c r="G168" s="226"/>
      <c r="H168" s="230">
        <v>-2.4430000000000001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126</v>
      </c>
      <c r="AU168" s="236" t="s">
        <v>79</v>
      </c>
      <c r="AV168" s="13" t="s">
        <v>79</v>
      </c>
      <c r="AW168" s="13" t="s">
        <v>33</v>
      </c>
      <c r="AX168" s="13" t="s">
        <v>72</v>
      </c>
      <c r="AY168" s="236" t="s">
        <v>117</v>
      </c>
    </row>
    <row r="169" s="13" customFormat="1">
      <c r="A169" s="13"/>
      <c r="B169" s="225"/>
      <c r="C169" s="226"/>
      <c r="D169" s="227" t="s">
        <v>126</v>
      </c>
      <c r="E169" s="228" t="s">
        <v>19</v>
      </c>
      <c r="F169" s="229" t="s">
        <v>269</v>
      </c>
      <c r="G169" s="226"/>
      <c r="H169" s="230">
        <v>-2.4009999999999998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126</v>
      </c>
      <c r="AU169" s="236" t="s">
        <v>79</v>
      </c>
      <c r="AV169" s="13" t="s">
        <v>79</v>
      </c>
      <c r="AW169" s="13" t="s">
        <v>33</v>
      </c>
      <c r="AX169" s="13" t="s">
        <v>72</v>
      </c>
      <c r="AY169" s="236" t="s">
        <v>117</v>
      </c>
    </row>
    <row r="170" s="13" customFormat="1">
      <c r="A170" s="13"/>
      <c r="B170" s="225"/>
      <c r="C170" s="226"/>
      <c r="D170" s="227" t="s">
        <v>126</v>
      </c>
      <c r="E170" s="228" t="s">
        <v>19</v>
      </c>
      <c r="F170" s="229" t="s">
        <v>270</v>
      </c>
      <c r="G170" s="226"/>
      <c r="H170" s="230">
        <v>-7.6589999999999998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126</v>
      </c>
      <c r="AU170" s="236" t="s">
        <v>79</v>
      </c>
      <c r="AV170" s="13" t="s">
        <v>79</v>
      </c>
      <c r="AW170" s="13" t="s">
        <v>33</v>
      </c>
      <c r="AX170" s="13" t="s">
        <v>72</v>
      </c>
      <c r="AY170" s="236" t="s">
        <v>117</v>
      </c>
    </row>
    <row r="171" s="13" customFormat="1">
      <c r="A171" s="13"/>
      <c r="B171" s="225"/>
      <c r="C171" s="226"/>
      <c r="D171" s="227" t="s">
        <v>126</v>
      </c>
      <c r="E171" s="228" t="s">
        <v>19</v>
      </c>
      <c r="F171" s="229" t="s">
        <v>271</v>
      </c>
      <c r="G171" s="226"/>
      <c r="H171" s="230">
        <v>0.5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126</v>
      </c>
      <c r="AU171" s="236" t="s">
        <v>79</v>
      </c>
      <c r="AV171" s="13" t="s">
        <v>79</v>
      </c>
      <c r="AW171" s="13" t="s">
        <v>33</v>
      </c>
      <c r="AX171" s="13" t="s">
        <v>72</v>
      </c>
      <c r="AY171" s="236" t="s">
        <v>117</v>
      </c>
    </row>
    <row r="172" s="15" customFormat="1">
      <c r="A172" s="15"/>
      <c r="B172" s="247"/>
      <c r="C172" s="248"/>
      <c r="D172" s="227" t="s">
        <v>126</v>
      </c>
      <c r="E172" s="249" t="s">
        <v>19</v>
      </c>
      <c r="F172" s="250" t="s">
        <v>153</v>
      </c>
      <c r="G172" s="248"/>
      <c r="H172" s="251">
        <v>13.539999999999999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126</v>
      </c>
      <c r="AU172" s="257" t="s">
        <v>79</v>
      </c>
      <c r="AV172" s="15" t="s">
        <v>124</v>
      </c>
      <c r="AW172" s="15" t="s">
        <v>33</v>
      </c>
      <c r="AX172" s="15" t="s">
        <v>77</v>
      </c>
      <c r="AY172" s="257" t="s">
        <v>117</v>
      </c>
    </row>
    <row r="173" s="2" customFormat="1" ht="21.75" customHeight="1">
      <c r="A173" s="39"/>
      <c r="B173" s="40"/>
      <c r="C173" s="212" t="s">
        <v>272</v>
      </c>
      <c r="D173" s="212" t="s">
        <v>119</v>
      </c>
      <c r="E173" s="213" t="s">
        <v>273</v>
      </c>
      <c r="F173" s="214" t="s">
        <v>274</v>
      </c>
      <c r="G173" s="215" t="s">
        <v>130</v>
      </c>
      <c r="H173" s="216">
        <v>13.087999999999999</v>
      </c>
      <c r="I173" s="217"/>
      <c r="J173" s="218">
        <f>ROUND(I173*H173,2)</f>
        <v>0</v>
      </c>
      <c r="K173" s="214" t="s">
        <v>19</v>
      </c>
      <c r="L173" s="45"/>
      <c r="M173" s="219" t="s">
        <v>19</v>
      </c>
      <c r="N173" s="220" t="s">
        <v>43</v>
      </c>
      <c r="O173" s="85"/>
      <c r="P173" s="221">
        <f>O173*H173</f>
        <v>0</v>
      </c>
      <c r="Q173" s="221">
        <v>1.20225</v>
      </c>
      <c r="R173" s="221">
        <f>Q173*H173</f>
        <v>15.735047999999999</v>
      </c>
      <c r="S173" s="221">
        <v>0</v>
      </c>
      <c r="T173" s="22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3" t="s">
        <v>124</v>
      </c>
      <c r="AT173" s="223" t="s">
        <v>119</v>
      </c>
      <c r="AU173" s="223" t="s">
        <v>79</v>
      </c>
      <c r="AY173" s="18" t="s">
        <v>117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77</v>
      </c>
      <c r="BK173" s="224">
        <f>ROUND(I173*H173,2)</f>
        <v>0</v>
      </c>
      <c r="BL173" s="18" t="s">
        <v>124</v>
      </c>
      <c r="BM173" s="223" t="s">
        <v>275</v>
      </c>
    </row>
    <row r="174" s="14" customFormat="1">
      <c r="A174" s="14"/>
      <c r="B174" s="237"/>
      <c r="C174" s="238"/>
      <c r="D174" s="227" t="s">
        <v>126</v>
      </c>
      <c r="E174" s="239" t="s">
        <v>19</v>
      </c>
      <c r="F174" s="240" t="s">
        <v>276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126</v>
      </c>
      <c r="AU174" s="246" t="s">
        <v>79</v>
      </c>
      <c r="AV174" s="14" t="s">
        <v>77</v>
      </c>
      <c r="AW174" s="14" t="s">
        <v>33</v>
      </c>
      <c r="AX174" s="14" t="s">
        <v>72</v>
      </c>
      <c r="AY174" s="246" t="s">
        <v>117</v>
      </c>
    </row>
    <row r="175" s="13" customFormat="1">
      <c r="A175" s="13"/>
      <c r="B175" s="225"/>
      <c r="C175" s="226"/>
      <c r="D175" s="227" t="s">
        <v>126</v>
      </c>
      <c r="E175" s="228" t="s">
        <v>19</v>
      </c>
      <c r="F175" s="229" t="s">
        <v>277</v>
      </c>
      <c r="G175" s="226"/>
      <c r="H175" s="230">
        <v>2.6880000000000002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126</v>
      </c>
      <c r="AU175" s="236" t="s">
        <v>79</v>
      </c>
      <c r="AV175" s="13" t="s">
        <v>79</v>
      </c>
      <c r="AW175" s="13" t="s">
        <v>33</v>
      </c>
      <c r="AX175" s="13" t="s">
        <v>72</v>
      </c>
      <c r="AY175" s="236" t="s">
        <v>117</v>
      </c>
    </row>
    <row r="176" s="14" customFormat="1">
      <c r="A176" s="14"/>
      <c r="B176" s="237"/>
      <c r="C176" s="238"/>
      <c r="D176" s="227" t="s">
        <v>126</v>
      </c>
      <c r="E176" s="239" t="s">
        <v>19</v>
      </c>
      <c r="F176" s="240" t="s">
        <v>278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126</v>
      </c>
      <c r="AU176" s="246" t="s">
        <v>79</v>
      </c>
      <c r="AV176" s="14" t="s">
        <v>77</v>
      </c>
      <c r="AW176" s="14" t="s">
        <v>33</v>
      </c>
      <c r="AX176" s="14" t="s">
        <v>72</v>
      </c>
      <c r="AY176" s="246" t="s">
        <v>117</v>
      </c>
    </row>
    <row r="177" s="13" customFormat="1">
      <c r="A177" s="13"/>
      <c r="B177" s="225"/>
      <c r="C177" s="226"/>
      <c r="D177" s="227" t="s">
        <v>126</v>
      </c>
      <c r="E177" s="228" t="s">
        <v>19</v>
      </c>
      <c r="F177" s="229" t="s">
        <v>279</v>
      </c>
      <c r="G177" s="226"/>
      <c r="H177" s="230">
        <v>2.2240000000000002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126</v>
      </c>
      <c r="AU177" s="236" t="s">
        <v>79</v>
      </c>
      <c r="AV177" s="13" t="s">
        <v>79</v>
      </c>
      <c r="AW177" s="13" t="s">
        <v>33</v>
      </c>
      <c r="AX177" s="13" t="s">
        <v>72</v>
      </c>
      <c r="AY177" s="236" t="s">
        <v>117</v>
      </c>
    </row>
    <row r="178" s="14" customFormat="1">
      <c r="A178" s="14"/>
      <c r="B178" s="237"/>
      <c r="C178" s="238"/>
      <c r="D178" s="227" t="s">
        <v>126</v>
      </c>
      <c r="E178" s="239" t="s">
        <v>19</v>
      </c>
      <c r="F178" s="240" t="s">
        <v>280</v>
      </c>
      <c r="G178" s="238"/>
      <c r="H178" s="239" t="s">
        <v>19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126</v>
      </c>
      <c r="AU178" s="246" t="s">
        <v>79</v>
      </c>
      <c r="AV178" s="14" t="s">
        <v>77</v>
      </c>
      <c r="AW178" s="14" t="s">
        <v>33</v>
      </c>
      <c r="AX178" s="14" t="s">
        <v>72</v>
      </c>
      <c r="AY178" s="246" t="s">
        <v>117</v>
      </c>
    </row>
    <row r="179" s="13" customFormat="1">
      <c r="A179" s="13"/>
      <c r="B179" s="225"/>
      <c r="C179" s="226"/>
      <c r="D179" s="227" t="s">
        <v>126</v>
      </c>
      <c r="E179" s="228" t="s">
        <v>19</v>
      </c>
      <c r="F179" s="229" t="s">
        <v>281</v>
      </c>
      <c r="G179" s="226"/>
      <c r="H179" s="230">
        <v>1.6319999999999999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126</v>
      </c>
      <c r="AU179" s="236" t="s">
        <v>79</v>
      </c>
      <c r="AV179" s="13" t="s">
        <v>79</v>
      </c>
      <c r="AW179" s="13" t="s">
        <v>33</v>
      </c>
      <c r="AX179" s="13" t="s">
        <v>72</v>
      </c>
      <c r="AY179" s="236" t="s">
        <v>117</v>
      </c>
    </row>
    <row r="180" s="14" customFormat="1">
      <c r="A180" s="14"/>
      <c r="B180" s="237"/>
      <c r="C180" s="238"/>
      <c r="D180" s="227" t="s">
        <v>126</v>
      </c>
      <c r="E180" s="239" t="s">
        <v>19</v>
      </c>
      <c r="F180" s="240" t="s">
        <v>282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126</v>
      </c>
      <c r="AU180" s="246" t="s">
        <v>79</v>
      </c>
      <c r="AV180" s="14" t="s">
        <v>77</v>
      </c>
      <c r="AW180" s="14" t="s">
        <v>33</v>
      </c>
      <c r="AX180" s="14" t="s">
        <v>72</v>
      </c>
      <c r="AY180" s="246" t="s">
        <v>117</v>
      </c>
    </row>
    <row r="181" s="13" customFormat="1">
      <c r="A181" s="13"/>
      <c r="B181" s="225"/>
      <c r="C181" s="226"/>
      <c r="D181" s="227" t="s">
        <v>126</v>
      </c>
      <c r="E181" s="228" t="s">
        <v>19</v>
      </c>
      <c r="F181" s="229" t="s">
        <v>283</v>
      </c>
      <c r="G181" s="226"/>
      <c r="H181" s="230">
        <v>13.087999999999999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126</v>
      </c>
      <c r="AU181" s="236" t="s">
        <v>79</v>
      </c>
      <c r="AV181" s="13" t="s">
        <v>79</v>
      </c>
      <c r="AW181" s="13" t="s">
        <v>33</v>
      </c>
      <c r="AX181" s="13" t="s">
        <v>77</v>
      </c>
      <c r="AY181" s="236" t="s">
        <v>117</v>
      </c>
    </row>
    <row r="182" s="2" customFormat="1" ht="16.5" customHeight="1">
      <c r="A182" s="39"/>
      <c r="B182" s="40"/>
      <c r="C182" s="258" t="s">
        <v>284</v>
      </c>
      <c r="D182" s="258" t="s">
        <v>194</v>
      </c>
      <c r="E182" s="259" t="s">
        <v>285</v>
      </c>
      <c r="F182" s="260" t="s">
        <v>286</v>
      </c>
      <c r="G182" s="261" t="s">
        <v>287</v>
      </c>
      <c r="H182" s="262">
        <v>224</v>
      </c>
      <c r="I182" s="263"/>
      <c r="J182" s="264">
        <f>ROUND(I182*H182,2)</f>
        <v>0</v>
      </c>
      <c r="K182" s="260" t="s">
        <v>19</v>
      </c>
      <c r="L182" s="265"/>
      <c r="M182" s="266" t="s">
        <v>19</v>
      </c>
      <c r="N182" s="267" t="s">
        <v>43</v>
      </c>
      <c r="O182" s="85"/>
      <c r="P182" s="221">
        <f>O182*H182</f>
        <v>0</v>
      </c>
      <c r="Q182" s="221">
        <v>0.021999999999999999</v>
      </c>
      <c r="R182" s="221">
        <f>Q182*H182</f>
        <v>4.9279999999999999</v>
      </c>
      <c r="S182" s="221">
        <v>0</v>
      </c>
      <c r="T182" s="22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3" t="s">
        <v>164</v>
      </c>
      <c r="AT182" s="223" t="s">
        <v>194</v>
      </c>
      <c r="AU182" s="223" t="s">
        <v>79</v>
      </c>
      <c r="AY182" s="18" t="s">
        <v>117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8" t="s">
        <v>77</v>
      </c>
      <c r="BK182" s="224">
        <f>ROUND(I182*H182,2)</f>
        <v>0</v>
      </c>
      <c r="BL182" s="18" t="s">
        <v>124</v>
      </c>
      <c r="BM182" s="223" t="s">
        <v>288</v>
      </c>
    </row>
    <row r="183" s="13" customFormat="1">
      <c r="A183" s="13"/>
      <c r="B183" s="225"/>
      <c r="C183" s="226"/>
      <c r="D183" s="227" t="s">
        <v>126</v>
      </c>
      <c r="E183" s="228" t="s">
        <v>19</v>
      </c>
      <c r="F183" s="229" t="s">
        <v>289</v>
      </c>
      <c r="G183" s="226"/>
      <c r="H183" s="230">
        <v>224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126</v>
      </c>
      <c r="AU183" s="236" t="s">
        <v>79</v>
      </c>
      <c r="AV183" s="13" t="s">
        <v>79</v>
      </c>
      <c r="AW183" s="13" t="s">
        <v>33</v>
      </c>
      <c r="AX183" s="13" t="s">
        <v>77</v>
      </c>
      <c r="AY183" s="236" t="s">
        <v>117</v>
      </c>
    </row>
    <row r="184" s="2" customFormat="1" ht="16.5" customHeight="1">
      <c r="A184" s="39"/>
      <c r="B184" s="40"/>
      <c r="C184" s="258" t="s">
        <v>290</v>
      </c>
      <c r="D184" s="258" t="s">
        <v>194</v>
      </c>
      <c r="E184" s="259" t="s">
        <v>291</v>
      </c>
      <c r="F184" s="260" t="s">
        <v>292</v>
      </c>
      <c r="G184" s="261" t="s">
        <v>287</v>
      </c>
      <c r="H184" s="262">
        <v>278</v>
      </c>
      <c r="I184" s="263"/>
      <c r="J184" s="264">
        <f>ROUND(I184*H184,2)</f>
        <v>0</v>
      </c>
      <c r="K184" s="260" t="s">
        <v>19</v>
      </c>
      <c r="L184" s="265"/>
      <c r="M184" s="266" t="s">
        <v>19</v>
      </c>
      <c r="N184" s="267" t="s">
        <v>43</v>
      </c>
      <c r="O184" s="85"/>
      <c r="P184" s="221">
        <f>O184*H184</f>
        <v>0</v>
      </c>
      <c r="Q184" s="221">
        <v>0.021000000000000001</v>
      </c>
      <c r="R184" s="221">
        <f>Q184*H184</f>
        <v>5.8380000000000001</v>
      </c>
      <c r="S184" s="221">
        <v>0</v>
      </c>
      <c r="T184" s="22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3" t="s">
        <v>164</v>
      </c>
      <c r="AT184" s="223" t="s">
        <v>194</v>
      </c>
      <c r="AU184" s="223" t="s">
        <v>79</v>
      </c>
      <c r="AY184" s="18" t="s">
        <v>117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8" t="s">
        <v>77</v>
      </c>
      <c r="BK184" s="224">
        <f>ROUND(I184*H184,2)</f>
        <v>0</v>
      </c>
      <c r="BL184" s="18" t="s">
        <v>124</v>
      </c>
      <c r="BM184" s="223" t="s">
        <v>293</v>
      </c>
    </row>
    <row r="185" s="13" customFormat="1">
      <c r="A185" s="13"/>
      <c r="B185" s="225"/>
      <c r="C185" s="226"/>
      <c r="D185" s="227" t="s">
        <v>126</v>
      </c>
      <c r="E185" s="228" t="s">
        <v>19</v>
      </c>
      <c r="F185" s="229" t="s">
        <v>294</v>
      </c>
      <c r="G185" s="226"/>
      <c r="H185" s="230">
        <v>278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126</v>
      </c>
      <c r="AU185" s="236" t="s">
        <v>79</v>
      </c>
      <c r="AV185" s="13" t="s">
        <v>79</v>
      </c>
      <c r="AW185" s="13" t="s">
        <v>33</v>
      </c>
      <c r="AX185" s="13" t="s">
        <v>77</v>
      </c>
      <c r="AY185" s="236" t="s">
        <v>117</v>
      </c>
    </row>
    <row r="186" s="2" customFormat="1" ht="16.5" customHeight="1">
      <c r="A186" s="39"/>
      <c r="B186" s="40"/>
      <c r="C186" s="258" t="s">
        <v>295</v>
      </c>
      <c r="D186" s="258" t="s">
        <v>194</v>
      </c>
      <c r="E186" s="259" t="s">
        <v>296</v>
      </c>
      <c r="F186" s="260" t="s">
        <v>297</v>
      </c>
      <c r="G186" s="261" t="s">
        <v>287</v>
      </c>
      <c r="H186" s="262">
        <v>136</v>
      </c>
      <c r="I186" s="263"/>
      <c r="J186" s="264">
        <f>ROUND(I186*H186,2)</f>
        <v>0</v>
      </c>
      <c r="K186" s="260" t="s">
        <v>19</v>
      </c>
      <c r="L186" s="265"/>
      <c r="M186" s="266" t="s">
        <v>19</v>
      </c>
      <c r="N186" s="267" t="s">
        <v>43</v>
      </c>
      <c r="O186" s="85"/>
      <c r="P186" s="221">
        <f>O186*H186</f>
        <v>0</v>
      </c>
      <c r="Q186" s="221">
        <v>0.019</v>
      </c>
      <c r="R186" s="221">
        <f>Q186*H186</f>
        <v>2.5840000000000001</v>
      </c>
      <c r="S186" s="221">
        <v>0</v>
      </c>
      <c r="T186" s="22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3" t="s">
        <v>164</v>
      </c>
      <c r="AT186" s="223" t="s">
        <v>194</v>
      </c>
      <c r="AU186" s="223" t="s">
        <v>79</v>
      </c>
      <c r="AY186" s="18" t="s">
        <v>117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77</v>
      </c>
      <c r="BK186" s="224">
        <f>ROUND(I186*H186,2)</f>
        <v>0</v>
      </c>
      <c r="BL186" s="18" t="s">
        <v>124</v>
      </c>
      <c r="BM186" s="223" t="s">
        <v>298</v>
      </c>
    </row>
    <row r="187" s="13" customFormat="1">
      <c r="A187" s="13"/>
      <c r="B187" s="225"/>
      <c r="C187" s="226"/>
      <c r="D187" s="227" t="s">
        <v>126</v>
      </c>
      <c r="E187" s="228" t="s">
        <v>19</v>
      </c>
      <c r="F187" s="229" t="s">
        <v>299</v>
      </c>
      <c r="G187" s="226"/>
      <c r="H187" s="230">
        <v>136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126</v>
      </c>
      <c r="AU187" s="236" t="s">
        <v>79</v>
      </c>
      <c r="AV187" s="13" t="s">
        <v>79</v>
      </c>
      <c r="AW187" s="13" t="s">
        <v>33</v>
      </c>
      <c r="AX187" s="13" t="s">
        <v>77</v>
      </c>
      <c r="AY187" s="236" t="s">
        <v>117</v>
      </c>
    </row>
    <row r="188" s="2" customFormat="1" ht="21.75" customHeight="1">
      <c r="A188" s="39"/>
      <c r="B188" s="40"/>
      <c r="C188" s="212" t="s">
        <v>300</v>
      </c>
      <c r="D188" s="212" t="s">
        <v>119</v>
      </c>
      <c r="E188" s="213" t="s">
        <v>301</v>
      </c>
      <c r="F188" s="214" t="s">
        <v>302</v>
      </c>
      <c r="G188" s="215" t="s">
        <v>130</v>
      </c>
      <c r="H188" s="216">
        <v>9.1400000000000006</v>
      </c>
      <c r="I188" s="217"/>
      <c r="J188" s="218">
        <f>ROUND(I188*H188,2)</f>
        <v>0</v>
      </c>
      <c r="K188" s="214" t="s">
        <v>123</v>
      </c>
      <c r="L188" s="45"/>
      <c r="M188" s="219" t="s">
        <v>19</v>
      </c>
      <c r="N188" s="220" t="s">
        <v>43</v>
      </c>
      <c r="O188" s="85"/>
      <c r="P188" s="221">
        <f>O188*H188</f>
        <v>0</v>
      </c>
      <c r="Q188" s="221">
        <v>2.2563399999999998</v>
      </c>
      <c r="R188" s="221">
        <f>Q188*H188</f>
        <v>20.6229476</v>
      </c>
      <c r="S188" s="221">
        <v>0</v>
      </c>
      <c r="T188" s="22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3" t="s">
        <v>124</v>
      </c>
      <c r="AT188" s="223" t="s">
        <v>119</v>
      </c>
      <c r="AU188" s="223" t="s">
        <v>79</v>
      </c>
      <c r="AY188" s="18" t="s">
        <v>117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77</v>
      </c>
      <c r="BK188" s="224">
        <f>ROUND(I188*H188,2)</f>
        <v>0</v>
      </c>
      <c r="BL188" s="18" t="s">
        <v>124</v>
      </c>
      <c r="BM188" s="223" t="s">
        <v>303</v>
      </c>
    </row>
    <row r="189" s="13" customFormat="1">
      <c r="A189" s="13"/>
      <c r="B189" s="225"/>
      <c r="C189" s="226"/>
      <c r="D189" s="227" t="s">
        <v>126</v>
      </c>
      <c r="E189" s="228" t="s">
        <v>19</v>
      </c>
      <c r="F189" s="229" t="s">
        <v>304</v>
      </c>
      <c r="G189" s="226"/>
      <c r="H189" s="230">
        <v>6.54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126</v>
      </c>
      <c r="AU189" s="236" t="s">
        <v>79</v>
      </c>
      <c r="AV189" s="13" t="s">
        <v>79</v>
      </c>
      <c r="AW189" s="13" t="s">
        <v>33</v>
      </c>
      <c r="AX189" s="13" t="s">
        <v>72</v>
      </c>
      <c r="AY189" s="236" t="s">
        <v>117</v>
      </c>
    </row>
    <row r="190" s="13" customFormat="1">
      <c r="A190" s="13"/>
      <c r="B190" s="225"/>
      <c r="C190" s="226"/>
      <c r="D190" s="227" t="s">
        <v>126</v>
      </c>
      <c r="E190" s="228" t="s">
        <v>19</v>
      </c>
      <c r="F190" s="229" t="s">
        <v>305</v>
      </c>
      <c r="G190" s="226"/>
      <c r="H190" s="230">
        <v>2.6000000000000001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126</v>
      </c>
      <c r="AU190" s="236" t="s">
        <v>79</v>
      </c>
      <c r="AV190" s="13" t="s">
        <v>79</v>
      </c>
      <c r="AW190" s="13" t="s">
        <v>33</v>
      </c>
      <c r="AX190" s="13" t="s">
        <v>72</v>
      </c>
      <c r="AY190" s="236" t="s">
        <v>117</v>
      </c>
    </row>
    <row r="191" s="15" customFormat="1">
      <c r="A191" s="15"/>
      <c r="B191" s="247"/>
      <c r="C191" s="248"/>
      <c r="D191" s="227" t="s">
        <v>126</v>
      </c>
      <c r="E191" s="249" t="s">
        <v>19</v>
      </c>
      <c r="F191" s="250" t="s">
        <v>153</v>
      </c>
      <c r="G191" s="248"/>
      <c r="H191" s="251">
        <v>9.1400000000000006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126</v>
      </c>
      <c r="AU191" s="257" t="s">
        <v>79</v>
      </c>
      <c r="AV191" s="15" t="s">
        <v>124</v>
      </c>
      <c r="AW191" s="15" t="s">
        <v>33</v>
      </c>
      <c r="AX191" s="15" t="s">
        <v>77</v>
      </c>
      <c r="AY191" s="257" t="s">
        <v>117</v>
      </c>
    </row>
    <row r="192" s="2" customFormat="1" ht="21.75" customHeight="1">
      <c r="A192" s="39"/>
      <c r="B192" s="40"/>
      <c r="C192" s="212" t="s">
        <v>306</v>
      </c>
      <c r="D192" s="212" t="s">
        <v>119</v>
      </c>
      <c r="E192" s="213" t="s">
        <v>307</v>
      </c>
      <c r="F192" s="214" t="s">
        <v>308</v>
      </c>
      <c r="G192" s="215" t="s">
        <v>122</v>
      </c>
      <c r="H192" s="216">
        <v>17.780000000000001</v>
      </c>
      <c r="I192" s="217"/>
      <c r="J192" s="218">
        <f>ROUND(I192*H192,2)</f>
        <v>0</v>
      </c>
      <c r="K192" s="214" t="s">
        <v>123</v>
      </c>
      <c r="L192" s="45"/>
      <c r="M192" s="219" t="s">
        <v>19</v>
      </c>
      <c r="N192" s="220" t="s">
        <v>43</v>
      </c>
      <c r="O192" s="85"/>
      <c r="P192" s="221">
        <f>O192*H192</f>
        <v>0</v>
      </c>
      <c r="Q192" s="221">
        <v>0.0027499999999999998</v>
      </c>
      <c r="R192" s="221">
        <f>Q192*H192</f>
        <v>0.048895000000000001</v>
      </c>
      <c r="S192" s="221">
        <v>0</v>
      </c>
      <c r="T192" s="22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3" t="s">
        <v>124</v>
      </c>
      <c r="AT192" s="223" t="s">
        <v>119</v>
      </c>
      <c r="AU192" s="223" t="s">
        <v>79</v>
      </c>
      <c r="AY192" s="18" t="s">
        <v>117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8" t="s">
        <v>77</v>
      </c>
      <c r="BK192" s="224">
        <f>ROUND(I192*H192,2)</f>
        <v>0</v>
      </c>
      <c r="BL192" s="18" t="s">
        <v>124</v>
      </c>
      <c r="BM192" s="223" t="s">
        <v>309</v>
      </c>
    </row>
    <row r="193" s="13" customFormat="1">
      <c r="A193" s="13"/>
      <c r="B193" s="225"/>
      <c r="C193" s="226"/>
      <c r="D193" s="227" t="s">
        <v>126</v>
      </c>
      <c r="E193" s="228" t="s">
        <v>19</v>
      </c>
      <c r="F193" s="229" t="s">
        <v>310</v>
      </c>
      <c r="G193" s="226"/>
      <c r="H193" s="230">
        <v>17.780000000000001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126</v>
      </c>
      <c r="AU193" s="236" t="s">
        <v>79</v>
      </c>
      <c r="AV193" s="13" t="s">
        <v>79</v>
      </c>
      <c r="AW193" s="13" t="s">
        <v>33</v>
      </c>
      <c r="AX193" s="13" t="s">
        <v>77</v>
      </c>
      <c r="AY193" s="236" t="s">
        <v>117</v>
      </c>
    </row>
    <row r="194" s="2" customFormat="1" ht="21.75" customHeight="1">
      <c r="A194" s="39"/>
      <c r="B194" s="40"/>
      <c r="C194" s="212" t="s">
        <v>311</v>
      </c>
      <c r="D194" s="212" t="s">
        <v>119</v>
      </c>
      <c r="E194" s="213" t="s">
        <v>312</v>
      </c>
      <c r="F194" s="214" t="s">
        <v>313</v>
      </c>
      <c r="G194" s="215" t="s">
        <v>122</v>
      </c>
      <c r="H194" s="216">
        <v>17.780000000000001</v>
      </c>
      <c r="I194" s="217"/>
      <c r="J194" s="218">
        <f>ROUND(I194*H194,2)</f>
        <v>0</v>
      </c>
      <c r="K194" s="214" t="s">
        <v>123</v>
      </c>
      <c r="L194" s="45"/>
      <c r="M194" s="219" t="s">
        <v>19</v>
      </c>
      <c r="N194" s="220" t="s">
        <v>43</v>
      </c>
      <c r="O194" s="85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3" t="s">
        <v>124</v>
      </c>
      <c r="AT194" s="223" t="s">
        <v>119</v>
      </c>
      <c r="AU194" s="223" t="s">
        <v>79</v>
      </c>
      <c r="AY194" s="18" t="s">
        <v>117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77</v>
      </c>
      <c r="BK194" s="224">
        <f>ROUND(I194*H194,2)</f>
        <v>0</v>
      </c>
      <c r="BL194" s="18" t="s">
        <v>124</v>
      </c>
      <c r="BM194" s="223" t="s">
        <v>314</v>
      </c>
    </row>
    <row r="195" s="2" customFormat="1" ht="33" customHeight="1">
      <c r="A195" s="39"/>
      <c r="B195" s="40"/>
      <c r="C195" s="212" t="s">
        <v>315</v>
      </c>
      <c r="D195" s="212" t="s">
        <v>119</v>
      </c>
      <c r="E195" s="213" t="s">
        <v>316</v>
      </c>
      <c r="F195" s="214" t="s">
        <v>317</v>
      </c>
      <c r="G195" s="215" t="s">
        <v>171</v>
      </c>
      <c r="H195" s="216">
        <v>0.076999999999999999</v>
      </c>
      <c r="I195" s="217"/>
      <c r="J195" s="218">
        <f>ROUND(I195*H195,2)</f>
        <v>0</v>
      </c>
      <c r="K195" s="214" t="s">
        <v>123</v>
      </c>
      <c r="L195" s="45"/>
      <c r="M195" s="219" t="s">
        <v>19</v>
      </c>
      <c r="N195" s="220" t="s">
        <v>43</v>
      </c>
      <c r="O195" s="85"/>
      <c r="P195" s="221">
        <f>O195*H195</f>
        <v>0</v>
      </c>
      <c r="Q195" s="221">
        <v>1.04715</v>
      </c>
      <c r="R195" s="221">
        <f>Q195*H195</f>
        <v>0.080630549999999995</v>
      </c>
      <c r="S195" s="221">
        <v>0</v>
      </c>
      <c r="T195" s="22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3" t="s">
        <v>124</v>
      </c>
      <c r="AT195" s="223" t="s">
        <v>119</v>
      </c>
      <c r="AU195" s="223" t="s">
        <v>79</v>
      </c>
      <c r="AY195" s="18" t="s">
        <v>117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77</v>
      </c>
      <c r="BK195" s="224">
        <f>ROUND(I195*H195,2)</f>
        <v>0</v>
      </c>
      <c r="BL195" s="18" t="s">
        <v>124</v>
      </c>
      <c r="BM195" s="223" t="s">
        <v>318</v>
      </c>
    </row>
    <row r="196" s="13" customFormat="1">
      <c r="A196" s="13"/>
      <c r="B196" s="225"/>
      <c r="C196" s="226"/>
      <c r="D196" s="227" t="s">
        <v>126</v>
      </c>
      <c r="E196" s="228" t="s">
        <v>19</v>
      </c>
      <c r="F196" s="229" t="s">
        <v>319</v>
      </c>
      <c r="G196" s="226"/>
      <c r="H196" s="230">
        <v>0.076999999999999999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126</v>
      </c>
      <c r="AU196" s="236" t="s">
        <v>79</v>
      </c>
      <c r="AV196" s="13" t="s">
        <v>79</v>
      </c>
      <c r="AW196" s="13" t="s">
        <v>33</v>
      </c>
      <c r="AX196" s="13" t="s">
        <v>77</v>
      </c>
      <c r="AY196" s="236" t="s">
        <v>117</v>
      </c>
    </row>
    <row r="197" s="2" customFormat="1" ht="33" customHeight="1">
      <c r="A197" s="39"/>
      <c r="B197" s="40"/>
      <c r="C197" s="212" t="s">
        <v>320</v>
      </c>
      <c r="D197" s="212" t="s">
        <v>119</v>
      </c>
      <c r="E197" s="213" t="s">
        <v>321</v>
      </c>
      <c r="F197" s="214" t="s">
        <v>322</v>
      </c>
      <c r="G197" s="215" t="s">
        <v>171</v>
      </c>
      <c r="H197" s="216">
        <v>0.214</v>
      </c>
      <c r="I197" s="217"/>
      <c r="J197" s="218">
        <f>ROUND(I197*H197,2)</f>
        <v>0</v>
      </c>
      <c r="K197" s="214" t="s">
        <v>123</v>
      </c>
      <c r="L197" s="45"/>
      <c r="M197" s="219" t="s">
        <v>19</v>
      </c>
      <c r="N197" s="220" t="s">
        <v>43</v>
      </c>
      <c r="O197" s="85"/>
      <c r="P197" s="221">
        <f>O197*H197</f>
        <v>0</v>
      </c>
      <c r="Q197" s="221">
        <v>1.04881</v>
      </c>
      <c r="R197" s="221">
        <f>Q197*H197</f>
        <v>0.22444533999999999</v>
      </c>
      <c r="S197" s="221">
        <v>0</v>
      </c>
      <c r="T197" s="22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3" t="s">
        <v>124</v>
      </c>
      <c r="AT197" s="223" t="s">
        <v>119</v>
      </c>
      <c r="AU197" s="223" t="s">
        <v>79</v>
      </c>
      <c r="AY197" s="18" t="s">
        <v>117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8" t="s">
        <v>77</v>
      </c>
      <c r="BK197" s="224">
        <f>ROUND(I197*H197,2)</f>
        <v>0</v>
      </c>
      <c r="BL197" s="18" t="s">
        <v>124</v>
      </c>
      <c r="BM197" s="223" t="s">
        <v>323</v>
      </c>
    </row>
    <row r="198" s="13" customFormat="1">
      <c r="A198" s="13"/>
      <c r="B198" s="225"/>
      <c r="C198" s="226"/>
      <c r="D198" s="227" t="s">
        <v>126</v>
      </c>
      <c r="E198" s="228" t="s">
        <v>19</v>
      </c>
      <c r="F198" s="229" t="s">
        <v>324</v>
      </c>
      <c r="G198" s="226"/>
      <c r="H198" s="230">
        <v>0.214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126</v>
      </c>
      <c r="AU198" s="236" t="s">
        <v>79</v>
      </c>
      <c r="AV198" s="13" t="s">
        <v>79</v>
      </c>
      <c r="AW198" s="13" t="s">
        <v>33</v>
      </c>
      <c r="AX198" s="13" t="s">
        <v>77</v>
      </c>
      <c r="AY198" s="236" t="s">
        <v>117</v>
      </c>
    </row>
    <row r="199" s="12" customFormat="1" ht="22.8" customHeight="1">
      <c r="A199" s="12"/>
      <c r="B199" s="196"/>
      <c r="C199" s="197"/>
      <c r="D199" s="198" t="s">
        <v>71</v>
      </c>
      <c r="E199" s="210" t="s">
        <v>124</v>
      </c>
      <c r="F199" s="210" t="s">
        <v>325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SUM(P200:P202)</f>
        <v>0</v>
      </c>
      <c r="Q199" s="204"/>
      <c r="R199" s="205">
        <f>SUM(R200:R202)</f>
        <v>0</v>
      </c>
      <c r="S199" s="204"/>
      <c r="T199" s="206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77</v>
      </c>
      <c r="AT199" s="208" t="s">
        <v>71</v>
      </c>
      <c r="AU199" s="208" t="s">
        <v>77</v>
      </c>
      <c r="AY199" s="207" t="s">
        <v>117</v>
      </c>
      <c r="BK199" s="209">
        <f>SUM(BK200:BK202)</f>
        <v>0</v>
      </c>
    </row>
    <row r="200" s="2" customFormat="1" ht="33" customHeight="1">
      <c r="A200" s="39"/>
      <c r="B200" s="40"/>
      <c r="C200" s="212" t="s">
        <v>326</v>
      </c>
      <c r="D200" s="212" t="s">
        <v>119</v>
      </c>
      <c r="E200" s="213" t="s">
        <v>327</v>
      </c>
      <c r="F200" s="214" t="s">
        <v>328</v>
      </c>
      <c r="G200" s="215" t="s">
        <v>122</v>
      </c>
      <c r="H200" s="216">
        <v>18.239999999999998</v>
      </c>
      <c r="I200" s="217"/>
      <c r="J200" s="218">
        <f>ROUND(I200*H200,2)</f>
        <v>0</v>
      </c>
      <c r="K200" s="214" t="s">
        <v>123</v>
      </c>
      <c r="L200" s="45"/>
      <c r="M200" s="219" t="s">
        <v>19</v>
      </c>
      <c r="N200" s="220" t="s">
        <v>43</v>
      </c>
      <c r="O200" s="85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3" t="s">
        <v>124</v>
      </c>
      <c r="AT200" s="223" t="s">
        <v>119</v>
      </c>
      <c r="AU200" s="223" t="s">
        <v>79</v>
      </c>
      <c r="AY200" s="18" t="s">
        <v>117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77</v>
      </c>
      <c r="BK200" s="224">
        <f>ROUND(I200*H200,2)</f>
        <v>0</v>
      </c>
      <c r="BL200" s="18" t="s">
        <v>124</v>
      </c>
      <c r="BM200" s="223" t="s">
        <v>329</v>
      </c>
    </row>
    <row r="201" s="14" customFormat="1">
      <c r="A201" s="14"/>
      <c r="B201" s="237"/>
      <c r="C201" s="238"/>
      <c r="D201" s="227" t="s">
        <v>126</v>
      </c>
      <c r="E201" s="239" t="s">
        <v>19</v>
      </c>
      <c r="F201" s="240" t="s">
        <v>330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126</v>
      </c>
      <c r="AU201" s="246" t="s">
        <v>79</v>
      </c>
      <c r="AV201" s="14" t="s">
        <v>77</v>
      </c>
      <c r="AW201" s="14" t="s">
        <v>33</v>
      </c>
      <c r="AX201" s="14" t="s">
        <v>72</v>
      </c>
      <c r="AY201" s="246" t="s">
        <v>117</v>
      </c>
    </row>
    <row r="202" s="13" customFormat="1">
      <c r="A202" s="13"/>
      <c r="B202" s="225"/>
      <c r="C202" s="226"/>
      <c r="D202" s="227" t="s">
        <v>126</v>
      </c>
      <c r="E202" s="228" t="s">
        <v>19</v>
      </c>
      <c r="F202" s="229" t="s">
        <v>331</v>
      </c>
      <c r="G202" s="226"/>
      <c r="H202" s="230">
        <v>18.239999999999998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126</v>
      </c>
      <c r="AU202" s="236" t="s">
        <v>79</v>
      </c>
      <c r="AV202" s="13" t="s">
        <v>79</v>
      </c>
      <c r="AW202" s="13" t="s">
        <v>33</v>
      </c>
      <c r="AX202" s="13" t="s">
        <v>77</v>
      </c>
      <c r="AY202" s="236" t="s">
        <v>117</v>
      </c>
    </row>
    <row r="203" s="12" customFormat="1" ht="22.8" customHeight="1">
      <c r="A203" s="12"/>
      <c r="B203" s="196"/>
      <c r="C203" s="197"/>
      <c r="D203" s="198" t="s">
        <v>71</v>
      </c>
      <c r="E203" s="210" t="s">
        <v>143</v>
      </c>
      <c r="F203" s="210" t="s">
        <v>332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SUM(P204:P221)</f>
        <v>0</v>
      </c>
      <c r="Q203" s="204"/>
      <c r="R203" s="205">
        <f>SUM(R204:R221)</f>
        <v>17.4500089</v>
      </c>
      <c r="S203" s="204"/>
      <c r="T203" s="206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77</v>
      </c>
      <c r="AT203" s="208" t="s">
        <v>71</v>
      </c>
      <c r="AU203" s="208" t="s">
        <v>77</v>
      </c>
      <c r="AY203" s="207" t="s">
        <v>117</v>
      </c>
      <c r="BK203" s="209">
        <f>SUM(BK204:BK221)</f>
        <v>0</v>
      </c>
    </row>
    <row r="204" s="2" customFormat="1" ht="33" customHeight="1">
      <c r="A204" s="39"/>
      <c r="B204" s="40"/>
      <c r="C204" s="212" t="s">
        <v>333</v>
      </c>
      <c r="D204" s="212" t="s">
        <v>119</v>
      </c>
      <c r="E204" s="213" t="s">
        <v>334</v>
      </c>
      <c r="F204" s="214" t="s">
        <v>335</v>
      </c>
      <c r="G204" s="215" t="s">
        <v>122</v>
      </c>
      <c r="H204" s="216">
        <v>18.239999999999998</v>
      </c>
      <c r="I204" s="217"/>
      <c r="J204" s="218">
        <f>ROUND(I204*H204,2)</f>
        <v>0</v>
      </c>
      <c r="K204" s="214" t="s">
        <v>123</v>
      </c>
      <c r="L204" s="45"/>
      <c r="M204" s="219" t="s">
        <v>19</v>
      </c>
      <c r="N204" s="220" t="s">
        <v>43</v>
      </c>
      <c r="O204" s="85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3" t="s">
        <v>124</v>
      </c>
      <c r="AT204" s="223" t="s">
        <v>119</v>
      </c>
      <c r="AU204" s="223" t="s">
        <v>79</v>
      </c>
      <c r="AY204" s="18" t="s">
        <v>117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77</v>
      </c>
      <c r="BK204" s="224">
        <f>ROUND(I204*H204,2)</f>
        <v>0</v>
      </c>
      <c r="BL204" s="18" t="s">
        <v>124</v>
      </c>
      <c r="BM204" s="223" t="s">
        <v>336</v>
      </c>
    </row>
    <row r="205" s="14" customFormat="1">
      <c r="A205" s="14"/>
      <c r="B205" s="237"/>
      <c r="C205" s="238"/>
      <c r="D205" s="227" t="s">
        <v>126</v>
      </c>
      <c r="E205" s="239" t="s">
        <v>19</v>
      </c>
      <c r="F205" s="240" t="s">
        <v>204</v>
      </c>
      <c r="G205" s="238"/>
      <c r="H205" s="239" t="s">
        <v>19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126</v>
      </c>
      <c r="AU205" s="246" t="s">
        <v>79</v>
      </c>
      <c r="AV205" s="14" t="s">
        <v>77</v>
      </c>
      <c r="AW205" s="14" t="s">
        <v>33</v>
      </c>
      <c r="AX205" s="14" t="s">
        <v>72</v>
      </c>
      <c r="AY205" s="246" t="s">
        <v>117</v>
      </c>
    </row>
    <row r="206" s="13" customFormat="1">
      <c r="A206" s="13"/>
      <c r="B206" s="225"/>
      <c r="C206" s="226"/>
      <c r="D206" s="227" t="s">
        <v>126</v>
      </c>
      <c r="E206" s="228" t="s">
        <v>19</v>
      </c>
      <c r="F206" s="229" t="s">
        <v>205</v>
      </c>
      <c r="G206" s="226"/>
      <c r="H206" s="230">
        <v>18.239999999999998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126</v>
      </c>
      <c r="AU206" s="236" t="s">
        <v>79</v>
      </c>
      <c r="AV206" s="13" t="s">
        <v>79</v>
      </c>
      <c r="AW206" s="13" t="s">
        <v>33</v>
      </c>
      <c r="AX206" s="13" t="s">
        <v>77</v>
      </c>
      <c r="AY206" s="236" t="s">
        <v>117</v>
      </c>
    </row>
    <row r="207" s="2" customFormat="1" ht="33" customHeight="1">
      <c r="A207" s="39"/>
      <c r="B207" s="40"/>
      <c r="C207" s="212" t="s">
        <v>337</v>
      </c>
      <c r="D207" s="212" t="s">
        <v>119</v>
      </c>
      <c r="E207" s="213" t="s">
        <v>338</v>
      </c>
      <c r="F207" s="214" t="s">
        <v>339</v>
      </c>
      <c r="G207" s="215" t="s">
        <v>122</v>
      </c>
      <c r="H207" s="216">
        <v>48.82</v>
      </c>
      <c r="I207" s="217"/>
      <c r="J207" s="218">
        <f>ROUND(I207*H207,2)</f>
        <v>0</v>
      </c>
      <c r="K207" s="214" t="s">
        <v>123</v>
      </c>
      <c r="L207" s="45"/>
      <c r="M207" s="219" t="s">
        <v>19</v>
      </c>
      <c r="N207" s="220" t="s">
        <v>43</v>
      </c>
      <c r="O207" s="85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3" t="s">
        <v>124</v>
      </c>
      <c r="AT207" s="223" t="s">
        <v>119</v>
      </c>
      <c r="AU207" s="223" t="s">
        <v>79</v>
      </c>
      <c r="AY207" s="18" t="s">
        <v>117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8" t="s">
        <v>77</v>
      </c>
      <c r="BK207" s="224">
        <f>ROUND(I207*H207,2)</f>
        <v>0</v>
      </c>
      <c r="BL207" s="18" t="s">
        <v>124</v>
      </c>
      <c r="BM207" s="223" t="s">
        <v>340</v>
      </c>
    </row>
    <row r="208" s="14" customFormat="1">
      <c r="A208" s="14"/>
      <c r="B208" s="237"/>
      <c r="C208" s="238"/>
      <c r="D208" s="227" t="s">
        <v>126</v>
      </c>
      <c r="E208" s="239" t="s">
        <v>19</v>
      </c>
      <c r="F208" s="240" t="s">
        <v>341</v>
      </c>
      <c r="G208" s="238"/>
      <c r="H208" s="239" t="s">
        <v>19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126</v>
      </c>
      <c r="AU208" s="246" t="s">
        <v>79</v>
      </c>
      <c r="AV208" s="14" t="s">
        <v>77</v>
      </c>
      <c r="AW208" s="14" t="s">
        <v>33</v>
      </c>
      <c r="AX208" s="14" t="s">
        <v>72</v>
      </c>
      <c r="AY208" s="246" t="s">
        <v>117</v>
      </c>
    </row>
    <row r="209" s="13" customFormat="1">
      <c r="A209" s="13"/>
      <c r="B209" s="225"/>
      <c r="C209" s="226"/>
      <c r="D209" s="227" t="s">
        <v>126</v>
      </c>
      <c r="E209" s="228" t="s">
        <v>19</v>
      </c>
      <c r="F209" s="229" t="s">
        <v>342</v>
      </c>
      <c r="G209" s="226"/>
      <c r="H209" s="230">
        <v>48.82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126</v>
      </c>
      <c r="AU209" s="236" t="s">
        <v>79</v>
      </c>
      <c r="AV209" s="13" t="s">
        <v>79</v>
      </c>
      <c r="AW209" s="13" t="s">
        <v>33</v>
      </c>
      <c r="AX209" s="13" t="s">
        <v>77</v>
      </c>
      <c r="AY209" s="236" t="s">
        <v>117</v>
      </c>
    </row>
    <row r="210" s="2" customFormat="1" ht="55.5" customHeight="1">
      <c r="A210" s="39"/>
      <c r="B210" s="40"/>
      <c r="C210" s="212" t="s">
        <v>343</v>
      </c>
      <c r="D210" s="212" t="s">
        <v>119</v>
      </c>
      <c r="E210" s="213" t="s">
        <v>344</v>
      </c>
      <c r="F210" s="214" t="s">
        <v>345</v>
      </c>
      <c r="G210" s="215" t="s">
        <v>122</v>
      </c>
      <c r="H210" s="216">
        <v>48.82</v>
      </c>
      <c r="I210" s="217"/>
      <c r="J210" s="218">
        <f>ROUND(I210*H210,2)</f>
        <v>0</v>
      </c>
      <c r="K210" s="214" t="s">
        <v>123</v>
      </c>
      <c r="L210" s="45"/>
      <c r="M210" s="219" t="s">
        <v>19</v>
      </c>
      <c r="N210" s="220" t="s">
        <v>43</v>
      </c>
      <c r="O210" s="85"/>
      <c r="P210" s="221">
        <f>O210*H210</f>
        <v>0</v>
      </c>
      <c r="Q210" s="221">
        <v>0.10100000000000001</v>
      </c>
      <c r="R210" s="221">
        <f>Q210*H210</f>
        <v>4.9308200000000006</v>
      </c>
      <c r="S210" s="221">
        <v>0</v>
      </c>
      <c r="T210" s="22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3" t="s">
        <v>124</v>
      </c>
      <c r="AT210" s="223" t="s">
        <v>119</v>
      </c>
      <c r="AU210" s="223" t="s">
        <v>79</v>
      </c>
      <c r="AY210" s="18" t="s">
        <v>117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77</v>
      </c>
      <c r="BK210" s="224">
        <f>ROUND(I210*H210,2)</f>
        <v>0</v>
      </c>
      <c r="BL210" s="18" t="s">
        <v>124</v>
      </c>
      <c r="BM210" s="223" t="s">
        <v>346</v>
      </c>
    </row>
    <row r="211" s="14" customFormat="1">
      <c r="A211" s="14"/>
      <c r="B211" s="237"/>
      <c r="C211" s="238"/>
      <c r="D211" s="227" t="s">
        <v>126</v>
      </c>
      <c r="E211" s="239" t="s">
        <v>19</v>
      </c>
      <c r="F211" s="240" t="s">
        <v>341</v>
      </c>
      <c r="G211" s="238"/>
      <c r="H211" s="239" t="s">
        <v>19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126</v>
      </c>
      <c r="AU211" s="246" t="s">
        <v>79</v>
      </c>
      <c r="AV211" s="14" t="s">
        <v>77</v>
      </c>
      <c r="AW211" s="14" t="s">
        <v>33</v>
      </c>
      <c r="AX211" s="14" t="s">
        <v>72</v>
      </c>
      <c r="AY211" s="246" t="s">
        <v>117</v>
      </c>
    </row>
    <row r="212" s="13" customFormat="1">
      <c r="A212" s="13"/>
      <c r="B212" s="225"/>
      <c r="C212" s="226"/>
      <c r="D212" s="227" t="s">
        <v>126</v>
      </c>
      <c r="E212" s="228" t="s">
        <v>19</v>
      </c>
      <c r="F212" s="229" t="s">
        <v>342</v>
      </c>
      <c r="G212" s="226"/>
      <c r="H212" s="230">
        <v>48.82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126</v>
      </c>
      <c r="AU212" s="236" t="s">
        <v>79</v>
      </c>
      <c r="AV212" s="13" t="s">
        <v>79</v>
      </c>
      <c r="AW212" s="13" t="s">
        <v>33</v>
      </c>
      <c r="AX212" s="13" t="s">
        <v>77</v>
      </c>
      <c r="AY212" s="236" t="s">
        <v>117</v>
      </c>
    </row>
    <row r="213" s="2" customFormat="1" ht="21.75" customHeight="1">
      <c r="A213" s="39"/>
      <c r="B213" s="40"/>
      <c r="C213" s="258" t="s">
        <v>347</v>
      </c>
      <c r="D213" s="258" t="s">
        <v>194</v>
      </c>
      <c r="E213" s="259" t="s">
        <v>348</v>
      </c>
      <c r="F213" s="260" t="s">
        <v>349</v>
      </c>
      <c r="G213" s="261" t="s">
        <v>122</v>
      </c>
      <c r="H213" s="262">
        <v>53.701999999999998</v>
      </c>
      <c r="I213" s="263"/>
      <c r="J213" s="264">
        <f>ROUND(I213*H213,2)</f>
        <v>0</v>
      </c>
      <c r="K213" s="260" t="s">
        <v>19</v>
      </c>
      <c r="L213" s="265"/>
      <c r="M213" s="266" t="s">
        <v>19</v>
      </c>
      <c r="N213" s="267" t="s">
        <v>43</v>
      </c>
      <c r="O213" s="85"/>
      <c r="P213" s="221">
        <f>O213*H213</f>
        <v>0</v>
      </c>
      <c r="Q213" s="221">
        <v>0.12</v>
      </c>
      <c r="R213" s="221">
        <f>Q213*H213</f>
        <v>6.4442399999999997</v>
      </c>
      <c r="S213" s="221">
        <v>0</v>
      </c>
      <c r="T213" s="22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3" t="s">
        <v>164</v>
      </c>
      <c r="AT213" s="223" t="s">
        <v>194</v>
      </c>
      <c r="AU213" s="223" t="s">
        <v>79</v>
      </c>
      <c r="AY213" s="18" t="s">
        <v>117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77</v>
      </c>
      <c r="BK213" s="224">
        <f>ROUND(I213*H213,2)</f>
        <v>0</v>
      </c>
      <c r="BL213" s="18" t="s">
        <v>124</v>
      </c>
      <c r="BM213" s="223" t="s">
        <v>350</v>
      </c>
    </row>
    <row r="214" s="14" customFormat="1">
      <c r="A214" s="14"/>
      <c r="B214" s="237"/>
      <c r="C214" s="238"/>
      <c r="D214" s="227" t="s">
        <v>126</v>
      </c>
      <c r="E214" s="239" t="s">
        <v>19</v>
      </c>
      <c r="F214" s="240" t="s">
        <v>341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126</v>
      </c>
      <c r="AU214" s="246" t="s">
        <v>79</v>
      </c>
      <c r="AV214" s="14" t="s">
        <v>77</v>
      </c>
      <c r="AW214" s="14" t="s">
        <v>33</v>
      </c>
      <c r="AX214" s="14" t="s">
        <v>72</v>
      </c>
      <c r="AY214" s="246" t="s">
        <v>117</v>
      </c>
    </row>
    <row r="215" s="13" customFormat="1">
      <c r="A215" s="13"/>
      <c r="B215" s="225"/>
      <c r="C215" s="226"/>
      <c r="D215" s="227" t="s">
        <v>126</v>
      </c>
      <c r="E215" s="228" t="s">
        <v>19</v>
      </c>
      <c r="F215" s="229" t="s">
        <v>351</v>
      </c>
      <c r="G215" s="226"/>
      <c r="H215" s="230">
        <v>53.701999999999998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126</v>
      </c>
      <c r="AU215" s="236" t="s">
        <v>79</v>
      </c>
      <c r="AV215" s="13" t="s">
        <v>79</v>
      </c>
      <c r="AW215" s="13" t="s">
        <v>33</v>
      </c>
      <c r="AX215" s="13" t="s">
        <v>77</v>
      </c>
      <c r="AY215" s="236" t="s">
        <v>117</v>
      </c>
    </row>
    <row r="216" s="2" customFormat="1" ht="55.5" customHeight="1">
      <c r="A216" s="39"/>
      <c r="B216" s="40"/>
      <c r="C216" s="212" t="s">
        <v>352</v>
      </c>
      <c r="D216" s="212" t="s">
        <v>119</v>
      </c>
      <c r="E216" s="213" t="s">
        <v>353</v>
      </c>
      <c r="F216" s="214" t="s">
        <v>354</v>
      </c>
      <c r="G216" s="215" t="s">
        <v>122</v>
      </c>
      <c r="H216" s="216">
        <v>18.239999999999998</v>
      </c>
      <c r="I216" s="217"/>
      <c r="J216" s="218">
        <f>ROUND(I216*H216,2)</f>
        <v>0</v>
      </c>
      <c r="K216" s="214" t="s">
        <v>123</v>
      </c>
      <c r="L216" s="45"/>
      <c r="M216" s="219" t="s">
        <v>19</v>
      </c>
      <c r="N216" s="220" t="s">
        <v>43</v>
      </c>
      <c r="O216" s="85"/>
      <c r="P216" s="221">
        <f>O216*H216</f>
        <v>0</v>
      </c>
      <c r="Q216" s="221">
        <v>0.14610000000000001</v>
      </c>
      <c r="R216" s="221">
        <f>Q216*H216</f>
        <v>2.6648640000000001</v>
      </c>
      <c r="S216" s="221">
        <v>0</v>
      </c>
      <c r="T216" s="22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3" t="s">
        <v>124</v>
      </c>
      <c r="AT216" s="223" t="s">
        <v>119</v>
      </c>
      <c r="AU216" s="223" t="s">
        <v>79</v>
      </c>
      <c r="AY216" s="18" t="s">
        <v>117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77</v>
      </c>
      <c r="BK216" s="224">
        <f>ROUND(I216*H216,2)</f>
        <v>0</v>
      </c>
      <c r="BL216" s="18" t="s">
        <v>124</v>
      </c>
      <c r="BM216" s="223" t="s">
        <v>355</v>
      </c>
    </row>
    <row r="217" s="14" customFormat="1">
      <c r="A217" s="14"/>
      <c r="B217" s="237"/>
      <c r="C217" s="238"/>
      <c r="D217" s="227" t="s">
        <v>126</v>
      </c>
      <c r="E217" s="239" t="s">
        <v>19</v>
      </c>
      <c r="F217" s="240" t="s">
        <v>356</v>
      </c>
      <c r="G217" s="238"/>
      <c r="H217" s="239" t="s">
        <v>19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126</v>
      </c>
      <c r="AU217" s="246" t="s">
        <v>79</v>
      </c>
      <c r="AV217" s="14" t="s">
        <v>77</v>
      </c>
      <c r="AW217" s="14" t="s">
        <v>33</v>
      </c>
      <c r="AX217" s="14" t="s">
        <v>72</v>
      </c>
      <c r="AY217" s="246" t="s">
        <v>117</v>
      </c>
    </row>
    <row r="218" s="13" customFormat="1">
      <c r="A218" s="13"/>
      <c r="B218" s="225"/>
      <c r="C218" s="226"/>
      <c r="D218" s="227" t="s">
        <v>126</v>
      </c>
      <c r="E218" s="228" t="s">
        <v>19</v>
      </c>
      <c r="F218" s="229" t="s">
        <v>331</v>
      </c>
      <c r="G218" s="226"/>
      <c r="H218" s="230">
        <v>18.239999999999998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126</v>
      </c>
      <c r="AU218" s="236" t="s">
        <v>79</v>
      </c>
      <c r="AV218" s="13" t="s">
        <v>79</v>
      </c>
      <c r="AW218" s="13" t="s">
        <v>33</v>
      </c>
      <c r="AX218" s="13" t="s">
        <v>77</v>
      </c>
      <c r="AY218" s="236" t="s">
        <v>117</v>
      </c>
    </row>
    <row r="219" s="2" customFormat="1" ht="16.5" customHeight="1">
      <c r="A219" s="39"/>
      <c r="B219" s="40"/>
      <c r="C219" s="258" t="s">
        <v>357</v>
      </c>
      <c r="D219" s="258" t="s">
        <v>194</v>
      </c>
      <c r="E219" s="259" t="s">
        <v>358</v>
      </c>
      <c r="F219" s="260" t="s">
        <v>359</v>
      </c>
      <c r="G219" s="261" t="s">
        <v>287</v>
      </c>
      <c r="H219" s="262">
        <v>793.04300000000001</v>
      </c>
      <c r="I219" s="263"/>
      <c r="J219" s="264">
        <f>ROUND(I219*H219,2)</f>
        <v>0</v>
      </c>
      <c r="K219" s="260" t="s">
        <v>123</v>
      </c>
      <c r="L219" s="265"/>
      <c r="M219" s="266" t="s">
        <v>19</v>
      </c>
      <c r="N219" s="267" t="s">
        <v>43</v>
      </c>
      <c r="O219" s="85"/>
      <c r="P219" s="221">
        <f>O219*H219</f>
        <v>0</v>
      </c>
      <c r="Q219" s="221">
        <v>0.0043</v>
      </c>
      <c r="R219" s="221">
        <f>Q219*H219</f>
        <v>3.4100849000000002</v>
      </c>
      <c r="S219" s="221">
        <v>0</v>
      </c>
      <c r="T219" s="22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3" t="s">
        <v>164</v>
      </c>
      <c r="AT219" s="223" t="s">
        <v>194</v>
      </c>
      <c r="AU219" s="223" t="s">
        <v>79</v>
      </c>
      <c r="AY219" s="18" t="s">
        <v>117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8" t="s">
        <v>77</v>
      </c>
      <c r="BK219" s="224">
        <f>ROUND(I219*H219,2)</f>
        <v>0</v>
      </c>
      <c r="BL219" s="18" t="s">
        <v>124</v>
      </c>
      <c r="BM219" s="223" t="s">
        <v>360</v>
      </c>
    </row>
    <row r="220" s="14" customFormat="1">
      <c r="A220" s="14"/>
      <c r="B220" s="237"/>
      <c r="C220" s="238"/>
      <c r="D220" s="227" t="s">
        <v>126</v>
      </c>
      <c r="E220" s="239" t="s">
        <v>19</v>
      </c>
      <c r="F220" s="240" t="s">
        <v>361</v>
      </c>
      <c r="G220" s="238"/>
      <c r="H220" s="239" t="s">
        <v>19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126</v>
      </c>
      <c r="AU220" s="246" t="s">
        <v>79</v>
      </c>
      <c r="AV220" s="14" t="s">
        <v>77</v>
      </c>
      <c r="AW220" s="14" t="s">
        <v>33</v>
      </c>
      <c r="AX220" s="14" t="s">
        <v>72</v>
      </c>
      <c r="AY220" s="246" t="s">
        <v>117</v>
      </c>
    </row>
    <row r="221" s="13" customFormat="1">
      <c r="A221" s="13"/>
      <c r="B221" s="225"/>
      <c r="C221" s="226"/>
      <c r="D221" s="227" t="s">
        <v>126</v>
      </c>
      <c r="E221" s="228" t="s">
        <v>19</v>
      </c>
      <c r="F221" s="229" t="s">
        <v>362</v>
      </c>
      <c r="G221" s="226"/>
      <c r="H221" s="230">
        <v>793.04300000000001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126</v>
      </c>
      <c r="AU221" s="236" t="s">
        <v>79</v>
      </c>
      <c r="AV221" s="13" t="s">
        <v>79</v>
      </c>
      <c r="AW221" s="13" t="s">
        <v>33</v>
      </c>
      <c r="AX221" s="13" t="s">
        <v>77</v>
      </c>
      <c r="AY221" s="236" t="s">
        <v>117</v>
      </c>
    </row>
    <row r="222" s="12" customFormat="1" ht="22.8" customHeight="1">
      <c r="A222" s="12"/>
      <c r="B222" s="196"/>
      <c r="C222" s="197"/>
      <c r="D222" s="198" t="s">
        <v>71</v>
      </c>
      <c r="E222" s="210" t="s">
        <v>154</v>
      </c>
      <c r="F222" s="210" t="s">
        <v>363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SUM(P223:P233)</f>
        <v>0</v>
      </c>
      <c r="Q222" s="204"/>
      <c r="R222" s="205">
        <f>SUM(R223:R233)</f>
        <v>7.9687904999999999</v>
      </c>
      <c r="S222" s="204"/>
      <c r="T222" s="206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77</v>
      </c>
      <c r="AT222" s="208" t="s">
        <v>71</v>
      </c>
      <c r="AU222" s="208" t="s">
        <v>77</v>
      </c>
      <c r="AY222" s="207" t="s">
        <v>117</v>
      </c>
      <c r="BK222" s="209">
        <f>SUM(BK223:BK233)</f>
        <v>0</v>
      </c>
    </row>
    <row r="223" s="2" customFormat="1" ht="21.75" customHeight="1">
      <c r="A223" s="39"/>
      <c r="B223" s="40"/>
      <c r="C223" s="212" t="s">
        <v>364</v>
      </c>
      <c r="D223" s="212" t="s">
        <v>119</v>
      </c>
      <c r="E223" s="213" t="s">
        <v>365</v>
      </c>
      <c r="F223" s="214" t="s">
        <v>366</v>
      </c>
      <c r="G223" s="215" t="s">
        <v>122</v>
      </c>
      <c r="H223" s="216">
        <v>55.494999999999997</v>
      </c>
      <c r="I223" s="217"/>
      <c r="J223" s="218">
        <f>ROUND(I223*H223,2)</f>
        <v>0</v>
      </c>
      <c r="K223" s="214" t="s">
        <v>123</v>
      </c>
      <c r="L223" s="45"/>
      <c r="M223" s="219" t="s">
        <v>19</v>
      </c>
      <c r="N223" s="220" t="s">
        <v>43</v>
      </c>
      <c r="O223" s="85"/>
      <c r="P223" s="221">
        <f>O223*H223</f>
        <v>0</v>
      </c>
      <c r="Q223" s="221">
        <v>0.0027000000000000001</v>
      </c>
      <c r="R223" s="221">
        <f>Q223*H223</f>
        <v>0.14983650000000001</v>
      </c>
      <c r="S223" s="221">
        <v>0</v>
      </c>
      <c r="T223" s="22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3" t="s">
        <v>124</v>
      </c>
      <c r="AT223" s="223" t="s">
        <v>119</v>
      </c>
      <c r="AU223" s="223" t="s">
        <v>79</v>
      </c>
      <c r="AY223" s="18" t="s">
        <v>117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77</v>
      </c>
      <c r="BK223" s="224">
        <f>ROUND(I223*H223,2)</f>
        <v>0</v>
      </c>
      <c r="BL223" s="18" t="s">
        <v>124</v>
      </c>
      <c r="BM223" s="223" t="s">
        <v>367</v>
      </c>
    </row>
    <row r="224" s="2" customFormat="1" ht="16.5" customHeight="1">
      <c r="A224" s="39"/>
      <c r="B224" s="40"/>
      <c r="C224" s="212" t="s">
        <v>368</v>
      </c>
      <c r="D224" s="212" t="s">
        <v>119</v>
      </c>
      <c r="E224" s="213" t="s">
        <v>369</v>
      </c>
      <c r="F224" s="214" t="s">
        <v>370</v>
      </c>
      <c r="G224" s="215" t="s">
        <v>122</v>
      </c>
      <c r="H224" s="216">
        <v>5</v>
      </c>
      <c r="I224" s="217"/>
      <c r="J224" s="218">
        <f>ROUND(I224*H224,2)</f>
        <v>0</v>
      </c>
      <c r="K224" s="214" t="s">
        <v>123</v>
      </c>
      <c r="L224" s="45"/>
      <c r="M224" s="219" t="s">
        <v>19</v>
      </c>
      <c r="N224" s="220" t="s">
        <v>43</v>
      </c>
      <c r="O224" s="85"/>
      <c r="P224" s="221">
        <f>O224*H224</f>
        <v>0</v>
      </c>
      <c r="Q224" s="221">
        <v>0.013520000000000001</v>
      </c>
      <c r="R224" s="221">
        <f>Q224*H224</f>
        <v>0.067600000000000007</v>
      </c>
      <c r="S224" s="221">
        <v>0</v>
      </c>
      <c r="T224" s="22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3" t="s">
        <v>124</v>
      </c>
      <c r="AT224" s="223" t="s">
        <v>119</v>
      </c>
      <c r="AU224" s="223" t="s">
        <v>79</v>
      </c>
      <c r="AY224" s="18" t="s">
        <v>117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77</v>
      </c>
      <c r="BK224" s="224">
        <f>ROUND(I224*H224,2)</f>
        <v>0</v>
      </c>
      <c r="BL224" s="18" t="s">
        <v>124</v>
      </c>
      <c r="BM224" s="223" t="s">
        <v>371</v>
      </c>
    </row>
    <row r="225" s="14" customFormat="1">
      <c r="A225" s="14"/>
      <c r="B225" s="237"/>
      <c r="C225" s="238"/>
      <c r="D225" s="227" t="s">
        <v>126</v>
      </c>
      <c r="E225" s="239" t="s">
        <v>19</v>
      </c>
      <c r="F225" s="240" t="s">
        <v>372</v>
      </c>
      <c r="G225" s="238"/>
      <c r="H225" s="239" t="s">
        <v>19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126</v>
      </c>
      <c r="AU225" s="246" t="s">
        <v>79</v>
      </c>
      <c r="AV225" s="14" t="s">
        <v>77</v>
      </c>
      <c r="AW225" s="14" t="s">
        <v>33</v>
      </c>
      <c r="AX225" s="14" t="s">
        <v>72</v>
      </c>
      <c r="AY225" s="246" t="s">
        <v>117</v>
      </c>
    </row>
    <row r="226" s="13" customFormat="1">
      <c r="A226" s="13"/>
      <c r="B226" s="225"/>
      <c r="C226" s="226"/>
      <c r="D226" s="227" t="s">
        <v>126</v>
      </c>
      <c r="E226" s="228" t="s">
        <v>19</v>
      </c>
      <c r="F226" s="229" t="s">
        <v>373</v>
      </c>
      <c r="G226" s="226"/>
      <c r="H226" s="230">
        <v>5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126</v>
      </c>
      <c r="AU226" s="236" t="s">
        <v>79</v>
      </c>
      <c r="AV226" s="13" t="s">
        <v>79</v>
      </c>
      <c r="AW226" s="13" t="s">
        <v>33</v>
      </c>
      <c r="AX226" s="13" t="s">
        <v>77</v>
      </c>
      <c r="AY226" s="236" t="s">
        <v>117</v>
      </c>
    </row>
    <row r="227" s="2" customFormat="1" ht="16.5" customHeight="1">
      <c r="A227" s="39"/>
      <c r="B227" s="40"/>
      <c r="C227" s="212" t="s">
        <v>374</v>
      </c>
      <c r="D227" s="212" t="s">
        <v>119</v>
      </c>
      <c r="E227" s="213" t="s">
        <v>375</v>
      </c>
      <c r="F227" s="214" t="s">
        <v>376</v>
      </c>
      <c r="G227" s="215" t="s">
        <v>122</v>
      </c>
      <c r="H227" s="216">
        <v>5</v>
      </c>
      <c r="I227" s="217"/>
      <c r="J227" s="218">
        <f>ROUND(I227*H227,2)</f>
        <v>0</v>
      </c>
      <c r="K227" s="214" t="s">
        <v>123</v>
      </c>
      <c r="L227" s="45"/>
      <c r="M227" s="219" t="s">
        <v>19</v>
      </c>
      <c r="N227" s="220" t="s">
        <v>43</v>
      </c>
      <c r="O227" s="85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3" t="s">
        <v>124</v>
      </c>
      <c r="AT227" s="223" t="s">
        <v>119</v>
      </c>
      <c r="AU227" s="223" t="s">
        <v>79</v>
      </c>
      <c r="AY227" s="18" t="s">
        <v>117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77</v>
      </c>
      <c r="BK227" s="224">
        <f>ROUND(I227*H227,2)</f>
        <v>0</v>
      </c>
      <c r="BL227" s="18" t="s">
        <v>124</v>
      </c>
      <c r="BM227" s="223" t="s">
        <v>377</v>
      </c>
    </row>
    <row r="228" s="14" customFormat="1">
      <c r="A228" s="14"/>
      <c r="B228" s="237"/>
      <c r="C228" s="238"/>
      <c r="D228" s="227" t="s">
        <v>126</v>
      </c>
      <c r="E228" s="239" t="s">
        <v>19</v>
      </c>
      <c r="F228" s="240" t="s">
        <v>372</v>
      </c>
      <c r="G228" s="238"/>
      <c r="H228" s="239" t="s">
        <v>19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126</v>
      </c>
      <c r="AU228" s="246" t="s">
        <v>79</v>
      </c>
      <c r="AV228" s="14" t="s">
        <v>77</v>
      </c>
      <c r="AW228" s="14" t="s">
        <v>33</v>
      </c>
      <c r="AX228" s="14" t="s">
        <v>72</v>
      </c>
      <c r="AY228" s="246" t="s">
        <v>117</v>
      </c>
    </row>
    <row r="229" s="13" customFormat="1">
      <c r="A229" s="13"/>
      <c r="B229" s="225"/>
      <c r="C229" s="226"/>
      <c r="D229" s="227" t="s">
        <v>126</v>
      </c>
      <c r="E229" s="228" t="s">
        <v>19</v>
      </c>
      <c r="F229" s="229" t="s">
        <v>378</v>
      </c>
      <c r="G229" s="226"/>
      <c r="H229" s="230">
        <v>5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126</v>
      </c>
      <c r="AU229" s="236" t="s">
        <v>79</v>
      </c>
      <c r="AV229" s="13" t="s">
        <v>79</v>
      </c>
      <c r="AW229" s="13" t="s">
        <v>33</v>
      </c>
      <c r="AX229" s="13" t="s">
        <v>77</v>
      </c>
      <c r="AY229" s="236" t="s">
        <v>117</v>
      </c>
    </row>
    <row r="230" s="2" customFormat="1" ht="21.75" customHeight="1">
      <c r="A230" s="39"/>
      <c r="B230" s="40"/>
      <c r="C230" s="212" t="s">
        <v>379</v>
      </c>
      <c r="D230" s="212" t="s">
        <v>119</v>
      </c>
      <c r="E230" s="213" t="s">
        <v>380</v>
      </c>
      <c r="F230" s="214" t="s">
        <v>381</v>
      </c>
      <c r="G230" s="215" t="s">
        <v>122</v>
      </c>
      <c r="H230" s="216">
        <v>24.140000000000001</v>
      </c>
      <c r="I230" s="217"/>
      <c r="J230" s="218">
        <f>ROUND(I230*H230,2)</f>
        <v>0</v>
      </c>
      <c r="K230" s="214" t="s">
        <v>123</v>
      </c>
      <c r="L230" s="45"/>
      <c r="M230" s="219" t="s">
        <v>19</v>
      </c>
      <c r="N230" s="220" t="s">
        <v>43</v>
      </c>
      <c r="O230" s="85"/>
      <c r="P230" s="221">
        <f>O230*H230</f>
        <v>0</v>
      </c>
      <c r="Q230" s="221">
        <v>0.1231</v>
      </c>
      <c r="R230" s="221">
        <f>Q230*H230</f>
        <v>2.9716339999999999</v>
      </c>
      <c r="S230" s="221">
        <v>0</v>
      </c>
      <c r="T230" s="22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3" t="s">
        <v>124</v>
      </c>
      <c r="AT230" s="223" t="s">
        <v>119</v>
      </c>
      <c r="AU230" s="223" t="s">
        <v>79</v>
      </c>
      <c r="AY230" s="18" t="s">
        <v>117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77</v>
      </c>
      <c r="BK230" s="224">
        <f>ROUND(I230*H230,2)</f>
        <v>0</v>
      </c>
      <c r="BL230" s="18" t="s">
        <v>124</v>
      </c>
      <c r="BM230" s="223" t="s">
        <v>382</v>
      </c>
    </row>
    <row r="231" s="13" customFormat="1">
      <c r="A231" s="13"/>
      <c r="B231" s="225"/>
      <c r="C231" s="226"/>
      <c r="D231" s="227" t="s">
        <v>126</v>
      </c>
      <c r="E231" s="228" t="s">
        <v>19</v>
      </c>
      <c r="F231" s="229" t="s">
        <v>383</v>
      </c>
      <c r="G231" s="226"/>
      <c r="H231" s="230">
        <v>24.140000000000001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126</v>
      </c>
      <c r="AU231" s="236" t="s">
        <v>79</v>
      </c>
      <c r="AV231" s="13" t="s">
        <v>79</v>
      </c>
      <c r="AW231" s="13" t="s">
        <v>33</v>
      </c>
      <c r="AX231" s="13" t="s">
        <v>77</v>
      </c>
      <c r="AY231" s="236" t="s">
        <v>117</v>
      </c>
    </row>
    <row r="232" s="2" customFormat="1" ht="21.75" customHeight="1">
      <c r="A232" s="39"/>
      <c r="B232" s="40"/>
      <c r="C232" s="212" t="s">
        <v>384</v>
      </c>
      <c r="D232" s="212" t="s">
        <v>119</v>
      </c>
      <c r="E232" s="213" t="s">
        <v>385</v>
      </c>
      <c r="F232" s="214" t="s">
        <v>386</v>
      </c>
      <c r="G232" s="215" t="s">
        <v>130</v>
      </c>
      <c r="H232" s="216">
        <v>2.4140000000000001</v>
      </c>
      <c r="I232" s="217"/>
      <c r="J232" s="218">
        <f>ROUND(I232*H232,2)</f>
        <v>0</v>
      </c>
      <c r="K232" s="214" t="s">
        <v>123</v>
      </c>
      <c r="L232" s="45"/>
      <c r="M232" s="219" t="s">
        <v>19</v>
      </c>
      <c r="N232" s="220" t="s">
        <v>43</v>
      </c>
      <c r="O232" s="85"/>
      <c r="P232" s="221">
        <f>O232*H232</f>
        <v>0</v>
      </c>
      <c r="Q232" s="221">
        <v>1.98</v>
      </c>
      <c r="R232" s="221">
        <f>Q232*H232</f>
        <v>4.7797200000000002</v>
      </c>
      <c r="S232" s="221">
        <v>0</v>
      </c>
      <c r="T232" s="22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3" t="s">
        <v>124</v>
      </c>
      <c r="AT232" s="223" t="s">
        <v>119</v>
      </c>
      <c r="AU232" s="223" t="s">
        <v>79</v>
      </c>
      <c r="AY232" s="18" t="s">
        <v>117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77</v>
      </c>
      <c r="BK232" s="224">
        <f>ROUND(I232*H232,2)</f>
        <v>0</v>
      </c>
      <c r="BL232" s="18" t="s">
        <v>124</v>
      </c>
      <c r="BM232" s="223" t="s">
        <v>387</v>
      </c>
    </row>
    <row r="233" s="13" customFormat="1">
      <c r="A233" s="13"/>
      <c r="B233" s="225"/>
      <c r="C233" s="226"/>
      <c r="D233" s="227" t="s">
        <v>126</v>
      </c>
      <c r="E233" s="228" t="s">
        <v>19</v>
      </c>
      <c r="F233" s="229" t="s">
        <v>388</v>
      </c>
      <c r="G233" s="226"/>
      <c r="H233" s="230">
        <v>2.4140000000000001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126</v>
      </c>
      <c r="AU233" s="236" t="s">
        <v>79</v>
      </c>
      <c r="AV233" s="13" t="s">
        <v>79</v>
      </c>
      <c r="AW233" s="13" t="s">
        <v>33</v>
      </c>
      <c r="AX233" s="13" t="s">
        <v>77</v>
      </c>
      <c r="AY233" s="236" t="s">
        <v>117</v>
      </c>
    </row>
    <row r="234" s="12" customFormat="1" ht="22.8" customHeight="1">
      <c r="A234" s="12"/>
      <c r="B234" s="196"/>
      <c r="C234" s="197"/>
      <c r="D234" s="198" t="s">
        <v>71</v>
      </c>
      <c r="E234" s="210" t="s">
        <v>168</v>
      </c>
      <c r="F234" s="210" t="s">
        <v>389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SUM(P235:P242)</f>
        <v>0</v>
      </c>
      <c r="Q234" s="204"/>
      <c r="R234" s="205">
        <f>SUM(R235:R242)</f>
        <v>10.147055399999999</v>
      </c>
      <c r="S234" s="204"/>
      <c r="T234" s="206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77</v>
      </c>
      <c r="AT234" s="208" t="s">
        <v>71</v>
      </c>
      <c r="AU234" s="208" t="s">
        <v>77</v>
      </c>
      <c r="AY234" s="207" t="s">
        <v>117</v>
      </c>
      <c r="BK234" s="209">
        <f>SUM(BK235:BK242)</f>
        <v>0</v>
      </c>
    </row>
    <row r="235" s="2" customFormat="1" ht="44.25" customHeight="1">
      <c r="A235" s="39"/>
      <c r="B235" s="40"/>
      <c r="C235" s="212" t="s">
        <v>390</v>
      </c>
      <c r="D235" s="212" t="s">
        <v>119</v>
      </c>
      <c r="E235" s="213" t="s">
        <v>391</v>
      </c>
      <c r="F235" s="214" t="s">
        <v>392</v>
      </c>
      <c r="G235" s="215" t="s">
        <v>229</v>
      </c>
      <c r="H235" s="216">
        <v>52.659999999999997</v>
      </c>
      <c r="I235" s="217"/>
      <c r="J235" s="218">
        <f>ROUND(I235*H235,2)</f>
        <v>0</v>
      </c>
      <c r="K235" s="214" t="s">
        <v>123</v>
      </c>
      <c r="L235" s="45"/>
      <c r="M235" s="219" t="s">
        <v>19</v>
      </c>
      <c r="N235" s="220" t="s">
        <v>43</v>
      </c>
      <c r="O235" s="85"/>
      <c r="P235" s="221">
        <f>O235*H235</f>
        <v>0</v>
      </c>
      <c r="Q235" s="221">
        <v>0.16849</v>
      </c>
      <c r="R235" s="221">
        <f>Q235*H235</f>
        <v>8.8726833999999997</v>
      </c>
      <c r="S235" s="221">
        <v>0</v>
      </c>
      <c r="T235" s="22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3" t="s">
        <v>124</v>
      </c>
      <c r="AT235" s="223" t="s">
        <v>119</v>
      </c>
      <c r="AU235" s="223" t="s">
        <v>79</v>
      </c>
      <c r="AY235" s="18" t="s">
        <v>117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77</v>
      </c>
      <c r="BK235" s="224">
        <f>ROUND(I235*H235,2)</f>
        <v>0</v>
      </c>
      <c r="BL235" s="18" t="s">
        <v>124</v>
      </c>
      <c r="BM235" s="223" t="s">
        <v>393</v>
      </c>
    </row>
    <row r="236" s="13" customFormat="1">
      <c r="A236" s="13"/>
      <c r="B236" s="225"/>
      <c r="C236" s="226"/>
      <c r="D236" s="227" t="s">
        <v>126</v>
      </c>
      <c r="E236" s="228" t="s">
        <v>19</v>
      </c>
      <c r="F236" s="229" t="s">
        <v>394</v>
      </c>
      <c r="G236" s="226"/>
      <c r="H236" s="230">
        <v>52.659999999999997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126</v>
      </c>
      <c r="AU236" s="236" t="s">
        <v>79</v>
      </c>
      <c r="AV236" s="13" t="s">
        <v>79</v>
      </c>
      <c r="AW236" s="13" t="s">
        <v>33</v>
      </c>
      <c r="AX236" s="13" t="s">
        <v>77</v>
      </c>
      <c r="AY236" s="236" t="s">
        <v>117</v>
      </c>
    </row>
    <row r="237" s="2" customFormat="1" ht="16.5" customHeight="1">
      <c r="A237" s="39"/>
      <c r="B237" s="40"/>
      <c r="C237" s="258" t="s">
        <v>395</v>
      </c>
      <c r="D237" s="258" t="s">
        <v>194</v>
      </c>
      <c r="E237" s="259" t="s">
        <v>396</v>
      </c>
      <c r="F237" s="260" t="s">
        <v>397</v>
      </c>
      <c r="G237" s="261" t="s">
        <v>229</v>
      </c>
      <c r="H237" s="262">
        <v>57.926000000000002</v>
      </c>
      <c r="I237" s="263"/>
      <c r="J237" s="264">
        <f>ROUND(I237*H237,2)</f>
        <v>0</v>
      </c>
      <c r="K237" s="260" t="s">
        <v>123</v>
      </c>
      <c r="L237" s="265"/>
      <c r="M237" s="266" t="s">
        <v>19</v>
      </c>
      <c r="N237" s="267" t="s">
        <v>43</v>
      </c>
      <c r="O237" s="85"/>
      <c r="P237" s="221">
        <f>O237*H237</f>
        <v>0</v>
      </c>
      <c r="Q237" s="221">
        <v>0.021999999999999999</v>
      </c>
      <c r="R237" s="221">
        <f>Q237*H237</f>
        <v>1.2743720000000001</v>
      </c>
      <c r="S237" s="221">
        <v>0</v>
      </c>
      <c r="T237" s="22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3" t="s">
        <v>164</v>
      </c>
      <c r="AT237" s="223" t="s">
        <v>194</v>
      </c>
      <c r="AU237" s="223" t="s">
        <v>79</v>
      </c>
      <c r="AY237" s="18" t="s">
        <v>117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77</v>
      </c>
      <c r="BK237" s="224">
        <f>ROUND(I237*H237,2)</f>
        <v>0</v>
      </c>
      <c r="BL237" s="18" t="s">
        <v>124</v>
      </c>
      <c r="BM237" s="223" t="s">
        <v>398</v>
      </c>
    </row>
    <row r="238" s="13" customFormat="1">
      <c r="A238" s="13"/>
      <c r="B238" s="225"/>
      <c r="C238" s="226"/>
      <c r="D238" s="227" t="s">
        <v>126</v>
      </c>
      <c r="E238" s="228" t="s">
        <v>19</v>
      </c>
      <c r="F238" s="229" t="s">
        <v>399</v>
      </c>
      <c r="G238" s="226"/>
      <c r="H238" s="230">
        <v>57.926000000000002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126</v>
      </c>
      <c r="AU238" s="236" t="s">
        <v>79</v>
      </c>
      <c r="AV238" s="13" t="s">
        <v>79</v>
      </c>
      <c r="AW238" s="13" t="s">
        <v>33</v>
      </c>
      <c r="AX238" s="13" t="s">
        <v>77</v>
      </c>
      <c r="AY238" s="236" t="s">
        <v>117</v>
      </c>
    </row>
    <row r="239" s="2" customFormat="1" ht="44.25" customHeight="1">
      <c r="A239" s="39"/>
      <c r="B239" s="40"/>
      <c r="C239" s="212" t="s">
        <v>400</v>
      </c>
      <c r="D239" s="212" t="s">
        <v>119</v>
      </c>
      <c r="E239" s="213" t="s">
        <v>401</v>
      </c>
      <c r="F239" s="214" t="s">
        <v>402</v>
      </c>
      <c r="G239" s="215" t="s">
        <v>122</v>
      </c>
      <c r="H239" s="216">
        <v>62.130000000000003</v>
      </c>
      <c r="I239" s="217"/>
      <c r="J239" s="218">
        <f>ROUND(I239*H239,2)</f>
        <v>0</v>
      </c>
      <c r="K239" s="214" t="s">
        <v>123</v>
      </c>
      <c r="L239" s="45"/>
      <c r="M239" s="219" t="s">
        <v>19</v>
      </c>
      <c r="N239" s="220" t="s">
        <v>43</v>
      </c>
      <c r="O239" s="85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3" t="s">
        <v>124</v>
      </c>
      <c r="AT239" s="223" t="s">
        <v>119</v>
      </c>
      <c r="AU239" s="223" t="s">
        <v>79</v>
      </c>
      <c r="AY239" s="18" t="s">
        <v>117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77</v>
      </c>
      <c r="BK239" s="224">
        <f>ROUND(I239*H239,2)</f>
        <v>0</v>
      </c>
      <c r="BL239" s="18" t="s">
        <v>124</v>
      </c>
      <c r="BM239" s="223" t="s">
        <v>403</v>
      </c>
    </row>
    <row r="240" s="13" customFormat="1">
      <c r="A240" s="13"/>
      <c r="B240" s="225"/>
      <c r="C240" s="226"/>
      <c r="D240" s="227" t="s">
        <v>126</v>
      </c>
      <c r="E240" s="228" t="s">
        <v>19</v>
      </c>
      <c r="F240" s="229" t="s">
        <v>404</v>
      </c>
      <c r="G240" s="226"/>
      <c r="H240" s="230">
        <v>62.130000000000003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126</v>
      </c>
      <c r="AU240" s="236" t="s">
        <v>79</v>
      </c>
      <c r="AV240" s="13" t="s">
        <v>79</v>
      </c>
      <c r="AW240" s="13" t="s">
        <v>33</v>
      </c>
      <c r="AX240" s="13" t="s">
        <v>77</v>
      </c>
      <c r="AY240" s="236" t="s">
        <v>117</v>
      </c>
    </row>
    <row r="241" s="2" customFormat="1" ht="44.25" customHeight="1">
      <c r="A241" s="39"/>
      <c r="B241" s="40"/>
      <c r="C241" s="212" t="s">
        <v>405</v>
      </c>
      <c r="D241" s="212" t="s">
        <v>119</v>
      </c>
      <c r="E241" s="213" t="s">
        <v>406</v>
      </c>
      <c r="F241" s="214" t="s">
        <v>407</v>
      </c>
      <c r="G241" s="215" t="s">
        <v>122</v>
      </c>
      <c r="H241" s="216">
        <v>62.130000000000003</v>
      </c>
      <c r="I241" s="217"/>
      <c r="J241" s="218">
        <f>ROUND(I241*H241,2)</f>
        <v>0</v>
      </c>
      <c r="K241" s="214" t="s">
        <v>123</v>
      </c>
      <c r="L241" s="45"/>
      <c r="M241" s="219" t="s">
        <v>19</v>
      </c>
      <c r="N241" s="220" t="s">
        <v>43</v>
      </c>
      <c r="O241" s="85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3" t="s">
        <v>124</v>
      </c>
      <c r="AT241" s="223" t="s">
        <v>119</v>
      </c>
      <c r="AU241" s="223" t="s">
        <v>79</v>
      </c>
      <c r="AY241" s="18" t="s">
        <v>117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77</v>
      </c>
      <c r="BK241" s="224">
        <f>ROUND(I241*H241,2)</f>
        <v>0</v>
      </c>
      <c r="BL241" s="18" t="s">
        <v>124</v>
      </c>
      <c r="BM241" s="223" t="s">
        <v>408</v>
      </c>
    </row>
    <row r="242" s="2" customFormat="1" ht="44.25" customHeight="1">
      <c r="A242" s="39"/>
      <c r="B242" s="40"/>
      <c r="C242" s="212" t="s">
        <v>409</v>
      </c>
      <c r="D242" s="212" t="s">
        <v>119</v>
      </c>
      <c r="E242" s="213" t="s">
        <v>410</v>
      </c>
      <c r="F242" s="214" t="s">
        <v>411</v>
      </c>
      <c r="G242" s="215" t="s">
        <v>122</v>
      </c>
      <c r="H242" s="216">
        <v>62.130000000000003</v>
      </c>
      <c r="I242" s="217"/>
      <c r="J242" s="218">
        <f>ROUND(I242*H242,2)</f>
        <v>0</v>
      </c>
      <c r="K242" s="214" t="s">
        <v>123</v>
      </c>
      <c r="L242" s="45"/>
      <c r="M242" s="219" t="s">
        <v>19</v>
      </c>
      <c r="N242" s="220" t="s">
        <v>43</v>
      </c>
      <c r="O242" s="85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3" t="s">
        <v>124</v>
      </c>
      <c r="AT242" s="223" t="s">
        <v>119</v>
      </c>
      <c r="AU242" s="223" t="s">
        <v>79</v>
      </c>
      <c r="AY242" s="18" t="s">
        <v>117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77</v>
      </c>
      <c r="BK242" s="224">
        <f>ROUND(I242*H242,2)</f>
        <v>0</v>
      </c>
      <c r="BL242" s="18" t="s">
        <v>124</v>
      </c>
      <c r="BM242" s="223" t="s">
        <v>412</v>
      </c>
    </row>
    <row r="243" s="12" customFormat="1" ht="22.8" customHeight="1">
      <c r="A243" s="12"/>
      <c r="B243" s="196"/>
      <c r="C243" s="197"/>
      <c r="D243" s="198" t="s">
        <v>71</v>
      </c>
      <c r="E243" s="210" t="s">
        <v>413</v>
      </c>
      <c r="F243" s="210" t="s">
        <v>414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P244</f>
        <v>0</v>
      </c>
      <c r="Q243" s="204"/>
      <c r="R243" s="205">
        <f>R244</f>
        <v>0</v>
      </c>
      <c r="S243" s="204"/>
      <c r="T243" s="206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7" t="s">
        <v>77</v>
      </c>
      <c r="AT243" s="208" t="s">
        <v>71</v>
      </c>
      <c r="AU243" s="208" t="s">
        <v>77</v>
      </c>
      <c r="AY243" s="207" t="s">
        <v>117</v>
      </c>
      <c r="BK243" s="209">
        <f>BK244</f>
        <v>0</v>
      </c>
    </row>
    <row r="244" s="2" customFormat="1" ht="44.25" customHeight="1">
      <c r="A244" s="39"/>
      <c r="B244" s="40"/>
      <c r="C244" s="212" t="s">
        <v>415</v>
      </c>
      <c r="D244" s="212" t="s">
        <v>119</v>
      </c>
      <c r="E244" s="213" t="s">
        <v>416</v>
      </c>
      <c r="F244" s="214" t="s">
        <v>417</v>
      </c>
      <c r="G244" s="215" t="s">
        <v>171</v>
      </c>
      <c r="H244" s="216">
        <v>162.44</v>
      </c>
      <c r="I244" s="217"/>
      <c r="J244" s="218">
        <f>ROUND(I244*H244,2)</f>
        <v>0</v>
      </c>
      <c r="K244" s="214" t="s">
        <v>123</v>
      </c>
      <c r="L244" s="45"/>
      <c r="M244" s="219" t="s">
        <v>19</v>
      </c>
      <c r="N244" s="220" t="s">
        <v>43</v>
      </c>
      <c r="O244" s="85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3" t="s">
        <v>124</v>
      </c>
      <c r="AT244" s="223" t="s">
        <v>119</v>
      </c>
      <c r="AU244" s="223" t="s">
        <v>79</v>
      </c>
      <c r="AY244" s="18" t="s">
        <v>117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77</v>
      </c>
      <c r="BK244" s="224">
        <f>ROUND(I244*H244,2)</f>
        <v>0</v>
      </c>
      <c r="BL244" s="18" t="s">
        <v>124</v>
      </c>
      <c r="BM244" s="223" t="s">
        <v>418</v>
      </c>
    </row>
    <row r="245" s="12" customFormat="1" ht="25.92" customHeight="1">
      <c r="A245" s="12"/>
      <c r="B245" s="196"/>
      <c r="C245" s="197"/>
      <c r="D245" s="198" t="s">
        <v>71</v>
      </c>
      <c r="E245" s="199" t="s">
        <v>419</v>
      </c>
      <c r="F245" s="199" t="s">
        <v>420</v>
      </c>
      <c r="G245" s="197"/>
      <c r="H245" s="197"/>
      <c r="I245" s="200"/>
      <c r="J245" s="201">
        <f>BK245</f>
        <v>0</v>
      </c>
      <c r="K245" s="197"/>
      <c r="L245" s="202"/>
      <c r="M245" s="203"/>
      <c r="N245" s="204"/>
      <c r="O245" s="204"/>
      <c r="P245" s="205">
        <f>P246+P255+P265</f>
        <v>0</v>
      </c>
      <c r="Q245" s="204"/>
      <c r="R245" s="205">
        <f>R246+R255+R265</f>
        <v>1.3264580499999998</v>
      </c>
      <c r="S245" s="204"/>
      <c r="T245" s="206">
        <f>T246+T255+T265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79</v>
      </c>
      <c r="AT245" s="208" t="s">
        <v>71</v>
      </c>
      <c r="AU245" s="208" t="s">
        <v>72</v>
      </c>
      <c r="AY245" s="207" t="s">
        <v>117</v>
      </c>
      <c r="BK245" s="209">
        <f>BK246+BK255+BK265</f>
        <v>0</v>
      </c>
    </row>
    <row r="246" s="12" customFormat="1" ht="22.8" customHeight="1">
      <c r="A246" s="12"/>
      <c r="B246" s="196"/>
      <c r="C246" s="197"/>
      <c r="D246" s="198" t="s">
        <v>71</v>
      </c>
      <c r="E246" s="210" t="s">
        <v>421</v>
      </c>
      <c r="F246" s="210" t="s">
        <v>422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SUM(P247:P254)</f>
        <v>0</v>
      </c>
      <c r="Q246" s="204"/>
      <c r="R246" s="205">
        <f>SUM(R247:R254)</f>
        <v>0.087303400000000003</v>
      </c>
      <c r="S246" s="204"/>
      <c r="T246" s="206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79</v>
      </c>
      <c r="AT246" s="208" t="s">
        <v>71</v>
      </c>
      <c r="AU246" s="208" t="s">
        <v>77</v>
      </c>
      <c r="AY246" s="207" t="s">
        <v>117</v>
      </c>
      <c r="BK246" s="209">
        <f>SUM(BK247:BK254)</f>
        <v>0</v>
      </c>
    </row>
    <row r="247" s="2" customFormat="1" ht="21.75" customHeight="1">
      <c r="A247" s="39"/>
      <c r="B247" s="40"/>
      <c r="C247" s="212" t="s">
        <v>423</v>
      </c>
      <c r="D247" s="212" t="s">
        <v>119</v>
      </c>
      <c r="E247" s="213" t="s">
        <v>424</v>
      </c>
      <c r="F247" s="214" t="s">
        <v>425</v>
      </c>
      <c r="G247" s="215" t="s">
        <v>122</v>
      </c>
      <c r="H247" s="216">
        <v>12.603</v>
      </c>
      <c r="I247" s="217"/>
      <c r="J247" s="218">
        <f>ROUND(I247*H247,2)</f>
        <v>0</v>
      </c>
      <c r="K247" s="214" t="s">
        <v>123</v>
      </c>
      <c r="L247" s="45"/>
      <c r="M247" s="219" t="s">
        <v>19</v>
      </c>
      <c r="N247" s="220" t="s">
        <v>43</v>
      </c>
      <c r="O247" s="85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3" t="s">
        <v>207</v>
      </c>
      <c r="AT247" s="223" t="s">
        <v>119</v>
      </c>
      <c r="AU247" s="223" t="s">
        <v>79</v>
      </c>
      <c r="AY247" s="18" t="s">
        <v>117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77</v>
      </c>
      <c r="BK247" s="224">
        <f>ROUND(I247*H247,2)</f>
        <v>0</v>
      </c>
      <c r="BL247" s="18" t="s">
        <v>207</v>
      </c>
      <c r="BM247" s="223" t="s">
        <v>426</v>
      </c>
    </row>
    <row r="248" s="13" customFormat="1">
      <c r="A248" s="13"/>
      <c r="B248" s="225"/>
      <c r="C248" s="226"/>
      <c r="D248" s="227" t="s">
        <v>126</v>
      </c>
      <c r="E248" s="228" t="s">
        <v>19</v>
      </c>
      <c r="F248" s="229" t="s">
        <v>427</v>
      </c>
      <c r="G248" s="226"/>
      <c r="H248" s="230">
        <v>12.603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126</v>
      </c>
      <c r="AU248" s="236" t="s">
        <v>79</v>
      </c>
      <c r="AV248" s="13" t="s">
        <v>79</v>
      </c>
      <c r="AW248" s="13" t="s">
        <v>33</v>
      </c>
      <c r="AX248" s="13" t="s">
        <v>77</v>
      </c>
      <c r="AY248" s="236" t="s">
        <v>117</v>
      </c>
    </row>
    <row r="249" s="2" customFormat="1" ht="16.5" customHeight="1">
      <c r="A249" s="39"/>
      <c r="B249" s="40"/>
      <c r="C249" s="258" t="s">
        <v>428</v>
      </c>
      <c r="D249" s="258" t="s">
        <v>194</v>
      </c>
      <c r="E249" s="259" t="s">
        <v>429</v>
      </c>
      <c r="F249" s="260" t="s">
        <v>430</v>
      </c>
      <c r="G249" s="261" t="s">
        <v>171</v>
      </c>
      <c r="H249" s="262">
        <v>0.0040000000000000001</v>
      </c>
      <c r="I249" s="263"/>
      <c r="J249" s="264">
        <f>ROUND(I249*H249,2)</f>
        <v>0</v>
      </c>
      <c r="K249" s="260" t="s">
        <v>123</v>
      </c>
      <c r="L249" s="265"/>
      <c r="M249" s="266" t="s">
        <v>19</v>
      </c>
      <c r="N249" s="267" t="s">
        <v>43</v>
      </c>
      <c r="O249" s="85"/>
      <c r="P249" s="221">
        <f>O249*H249</f>
        <v>0</v>
      </c>
      <c r="Q249" s="221">
        <v>1</v>
      </c>
      <c r="R249" s="221">
        <f>Q249*H249</f>
        <v>0.0040000000000000001</v>
      </c>
      <c r="S249" s="221">
        <v>0</v>
      </c>
      <c r="T249" s="22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3" t="s">
        <v>300</v>
      </c>
      <c r="AT249" s="223" t="s">
        <v>194</v>
      </c>
      <c r="AU249" s="223" t="s">
        <v>79</v>
      </c>
      <c r="AY249" s="18" t="s">
        <v>117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77</v>
      </c>
      <c r="BK249" s="224">
        <f>ROUND(I249*H249,2)</f>
        <v>0</v>
      </c>
      <c r="BL249" s="18" t="s">
        <v>207</v>
      </c>
      <c r="BM249" s="223" t="s">
        <v>431</v>
      </c>
    </row>
    <row r="250" s="13" customFormat="1">
      <c r="A250" s="13"/>
      <c r="B250" s="225"/>
      <c r="C250" s="226"/>
      <c r="D250" s="227" t="s">
        <v>126</v>
      </c>
      <c r="E250" s="226"/>
      <c r="F250" s="229" t="s">
        <v>432</v>
      </c>
      <c r="G250" s="226"/>
      <c r="H250" s="230">
        <v>0.0040000000000000001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126</v>
      </c>
      <c r="AU250" s="236" t="s">
        <v>79</v>
      </c>
      <c r="AV250" s="13" t="s">
        <v>79</v>
      </c>
      <c r="AW250" s="13" t="s">
        <v>4</v>
      </c>
      <c r="AX250" s="13" t="s">
        <v>77</v>
      </c>
      <c r="AY250" s="236" t="s">
        <v>117</v>
      </c>
    </row>
    <row r="251" s="2" customFormat="1" ht="21.75" customHeight="1">
      <c r="A251" s="39"/>
      <c r="B251" s="40"/>
      <c r="C251" s="212" t="s">
        <v>433</v>
      </c>
      <c r="D251" s="212" t="s">
        <v>119</v>
      </c>
      <c r="E251" s="213" t="s">
        <v>434</v>
      </c>
      <c r="F251" s="214" t="s">
        <v>435</v>
      </c>
      <c r="G251" s="215" t="s">
        <v>122</v>
      </c>
      <c r="H251" s="216">
        <v>12.603</v>
      </c>
      <c r="I251" s="217"/>
      <c r="J251" s="218">
        <f>ROUND(I251*H251,2)</f>
        <v>0</v>
      </c>
      <c r="K251" s="214" t="s">
        <v>123</v>
      </c>
      <c r="L251" s="45"/>
      <c r="M251" s="219" t="s">
        <v>19</v>
      </c>
      <c r="N251" s="220" t="s">
        <v>43</v>
      </c>
      <c r="O251" s="85"/>
      <c r="P251" s="221">
        <f>O251*H251</f>
        <v>0</v>
      </c>
      <c r="Q251" s="221">
        <v>0.00040000000000000002</v>
      </c>
      <c r="R251" s="221">
        <f>Q251*H251</f>
        <v>0.0050412</v>
      </c>
      <c r="S251" s="221">
        <v>0</v>
      </c>
      <c r="T251" s="22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3" t="s">
        <v>207</v>
      </c>
      <c r="AT251" s="223" t="s">
        <v>119</v>
      </c>
      <c r="AU251" s="223" t="s">
        <v>79</v>
      </c>
      <c r="AY251" s="18" t="s">
        <v>117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77</v>
      </c>
      <c r="BK251" s="224">
        <f>ROUND(I251*H251,2)</f>
        <v>0</v>
      </c>
      <c r="BL251" s="18" t="s">
        <v>207</v>
      </c>
      <c r="BM251" s="223" t="s">
        <v>436</v>
      </c>
    </row>
    <row r="252" s="2" customFormat="1" ht="33" customHeight="1">
      <c r="A252" s="39"/>
      <c r="B252" s="40"/>
      <c r="C252" s="258" t="s">
        <v>437</v>
      </c>
      <c r="D252" s="258" t="s">
        <v>194</v>
      </c>
      <c r="E252" s="259" t="s">
        <v>438</v>
      </c>
      <c r="F252" s="260" t="s">
        <v>439</v>
      </c>
      <c r="G252" s="261" t="s">
        <v>122</v>
      </c>
      <c r="H252" s="262">
        <v>14.493</v>
      </c>
      <c r="I252" s="263"/>
      <c r="J252" s="264">
        <f>ROUND(I252*H252,2)</f>
        <v>0</v>
      </c>
      <c r="K252" s="260" t="s">
        <v>123</v>
      </c>
      <c r="L252" s="265"/>
      <c r="M252" s="266" t="s">
        <v>19</v>
      </c>
      <c r="N252" s="267" t="s">
        <v>43</v>
      </c>
      <c r="O252" s="85"/>
      <c r="P252" s="221">
        <f>O252*H252</f>
        <v>0</v>
      </c>
      <c r="Q252" s="221">
        <v>0.0054000000000000003</v>
      </c>
      <c r="R252" s="221">
        <f>Q252*H252</f>
        <v>0.078262200000000004</v>
      </c>
      <c r="S252" s="221">
        <v>0</v>
      </c>
      <c r="T252" s="22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3" t="s">
        <v>300</v>
      </c>
      <c r="AT252" s="223" t="s">
        <v>194</v>
      </c>
      <c r="AU252" s="223" t="s">
        <v>79</v>
      </c>
      <c r="AY252" s="18" t="s">
        <v>117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77</v>
      </c>
      <c r="BK252" s="224">
        <f>ROUND(I252*H252,2)</f>
        <v>0</v>
      </c>
      <c r="BL252" s="18" t="s">
        <v>207</v>
      </c>
      <c r="BM252" s="223" t="s">
        <v>440</v>
      </c>
    </row>
    <row r="253" s="13" customFormat="1">
      <c r="A253" s="13"/>
      <c r="B253" s="225"/>
      <c r="C253" s="226"/>
      <c r="D253" s="227" t="s">
        <v>126</v>
      </c>
      <c r="E253" s="226"/>
      <c r="F253" s="229" t="s">
        <v>441</v>
      </c>
      <c r="G253" s="226"/>
      <c r="H253" s="230">
        <v>14.493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126</v>
      </c>
      <c r="AU253" s="236" t="s">
        <v>79</v>
      </c>
      <c r="AV253" s="13" t="s">
        <v>79</v>
      </c>
      <c r="AW253" s="13" t="s">
        <v>4</v>
      </c>
      <c r="AX253" s="13" t="s">
        <v>77</v>
      </c>
      <c r="AY253" s="236" t="s">
        <v>117</v>
      </c>
    </row>
    <row r="254" s="2" customFormat="1" ht="44.25" customHeight="1">
      <c r="A254" s="39"/>
      <c r="B254" s="40"/>
      <c r="C254" s="212" t="s">
        <v>442</v>
      </c>
      <c r="D254" s="212" t="s">
        <v>119</v>
      </c>
      <c r="E254" s="213" t="s">
        <v>443</v>
      </c>
      <c r="F254" s="214" t="s">
        <v>444</v>
      </c>
      <c r="G254" s="215" t="s">
        <v>171</v>
      </c>
      <c r="H254" s="216">
        <v>0.086999999999999994</v>
      </c>
      <c r="I254" s="217"/>
      <c r="J254" s="218">
        <f>ROUND(I254*H254,2)</f>
        <v>0</v>
      </c>
      <c r="K254" s="214" t="s">
        <v>123</v>
      </c>
      <c r="L254" s="45"/>
      <c r="M254" s="219" t="s">
        <v>19</v>
      </c>
      <c r="N254" s="220" t="s">
        <v>43</v>
      </c>
      <c r="O254" s="85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3" t="s">
        <v>207</v>
      </c>
      <c r="AT254" s="223" t="s">
        <v>119</v>
      </c>
      <c r="AU254" s="223" t="s">
        <v>79</v>
      </c>
      <c r="AY254" s="18" t="s">
        <v>117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77</v>
      </c>
      <c r="BK254" s="224">
        <f>ROUND(I254*H254,2)</f>
        <v>0</v>
      </c>
      <c r="BL254" s="18" t="s">
        <v>207</v>
      </c>
      <c r="BM254" s="223" t="s">
        <v>445</v>
      </c>
    </row>
    <row r="255" s="12" customFormat="1" ht="22.8" customHeight="1">
      <c r="A255" s="12"/>
      <c r="B255" s="196"/>
      <c r="C255" s="197"/>
      <c r="D255" s="198" t="s">
        <v>71</v>
      </c>
      <c r="E255" s="210" t="s">
        <v>446</v>
      </c>
      <c r="F255" s="210" t="s">
        <v>447</v>
      </c>
      <c r="G255" s="197"/>
      <c r="H255" s="197"/>
      <c r="I255" s="200"/>
      <c r="J255" s="211">
        <f>BK255</f>
        <v>0</v>
      </c>
      <c r="K255" s="197"/>
      <c r="L255" s="202"/>
      <c r="M255" s="203"/>
      <c r="N255" s="204"/>
      <c r="O255" s="204"/>
      <c r="P255" s="205">
        <f>SUM(P256:P264)</f>
        <v>0</v>
      </c>
      <c r="Q255" s="204"/>
      <c r="R255" s="205">
        <f>SUM(R256:R264)</f>
        <v>1.2275007</v>
      </c>
      <c r="S255" s="204"/>
      <c r="T255" s="206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79</v>
      </c>
      <c r="AT255" s="208" t="s">
        <v>71</v>
      </c>
      <c r="AU255" s="208" t="s">
        <v>77</v>
      </c>
      <c r="AY255" s="207" t="s">
        <v>117</v>
      </c>
      <c r="BK255" s="209">
        <f>SUM(BK256:BK264)</f>
        <v>0</v>
      </c>
    </row>
    <row r="256" s="2" customFormat="1" ht="21.75" customHeight="1">
      <c r="A256" s="39"/>
      <c r="B256" s="40"/>
      <c r="C256" s="212" t="s">
        <v>448</v>
      </c>
      <c r="D256" s="212" t="s">
        <v>119</v>
      </c>
      <c r="E256" s="213" t="s">
        <v>449</v>
      </c>
      <c r="F256" s="214" t="s">
        <v>450</v>
      </c>
      <c r="G256" s="215" t="s">
        <v>122</v>
      </c>
      <c r="H256" s="216">
        <v>18.864000000000001</v>
      </c>
      <c r="I256" s="217"/>
      <c r="J256" s="218">
        <f>ROUND(I256*H256,2)</f>
        <v>0</v>
      </c>
      <c r="K256" s="214" t="s">
        <v>19</v>
      </c>
      <c r="L256" s="45"/>
      <c r="M256" s="219" t="s">
        <v>19</v>
      </c>
      <c r="N256" s="220" t="s">
        <v>43</v>
      </c>
      <c r="O256" s="85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3" t="s">
        <v>207</v>
      </c>
      <c r="AT256" s="223" t="s">
        <v>119</v>
      </c>
      <c r="AU256" s="223" t="s">
        <v>79</v>
      </c>
      <c r="AY256" s="18" t="s">
        <v>117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77</v>
      </c>
      <c r="BK256" s="224">
        <f>ROUND(I256*H256,2)</f>
        <v>0</v>
      </c>
      <c r="BL256" s="18" t="s">
        <v>207</v>
      </c>
      <c r="BM256" s="223" t="s">
        <v>451</v>
      </c>
    </row>
    <row r="257" s="13" customFormat="1">
      <c r="A257" s="13"/>
      <c r="B257" s="225"/>
      <c r="C257" s="226"/>
      <c r="D257" s="227" t="s">
        <v>126</v>
      </c>
      <c r="E257" s="228" t="s">
        <v>19</v>
      </c>
      <c r="F257" s="229" t="s">
        <v>452</v>
      </c>
      <c r="G257" s="226"/>
      <c r="H257" s="230">
        <v>18.864000000000001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126</v>
      </c>
      <c r="AU257" s="236" t="s">
        <v>79</v>
      </c>
      <c r="AV257" s="13" t="s">
        <v>79</v>
      </c>
      <c r="AW257" s="13" t="s">
        <v>33</v>
      </c>
      <c r="AX257" s="13" t="s">
        <v>77</v>
      </c>
      <c r="AY257" s="236" t="s">
        <v>117</v>
      </c>
    </row>
    <row r="258" s="2" customFormat="1" ht="16.5" customHeight="1">
      <c r="A258" s="39"/>
      <c r="B258" s="40"/>
      <c r="C258" s="258" t="s">
        <v>453</v>
      </c>
      <c r="D258" s="258" t="s">
        <v>194</v>
      </c>
      <c r="E258" s="259" t="s">
        <v>454</v>
      </c>
      <c r="F258" s="260" t="s">
        <v>455</v>
      </c>
      <c r="G258" s="261" t="s">
        <v>287</v>
      </c>
      <c r="H258" s="262">
        <v>203.731</v>
      </c>
      <c r="I258" s="263"/>
      <c r="J258" s="264">
        <f>ROUND(I258*H258,2)</f>
        <v>0</v>
      </c>
      <c r="K258" s="260" t="s">
        <v>19</v>
      </c>
      <c r="L258" s="265"/>
      <c r="M258" s="266" t="s">
        <v>19</v>
      </c>
      <c r="N258" s="267" t="s">
        <v>43</v>
      </c>
      <c r="O258" s="85"/>
      <c r="P258" s="221">
        <f>O258*H258</f>
        <v>0</v>
      </c>
      <c r="Q258" s="221">
        <v>0.0037000000000000002</v>
      </c>
      <c r="R258" s="221">
        <f>Q258*H258</f>
        <v>0.75380469999999999</v>
      </c>
      <c r="S258" s="221">
        <v>0</v>
      </c>
      <c r="T258" s="222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3" t="s">
        <v>300</v>
      </c>
      <c r="AT258" s="223" t="s">
        <v>194</v>
      </c>
      <c r="AU258" s="223" t="s">
        <v>79</v>
      </c>
      <c r="AY258" s="18" t="s">
        <v>117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8" t="s">
        <v>77</v>
      </c>
      <c r="BK258" s="224">
        <f>ROUND(I258*H258,2)</f>
        <v>0</v>
      </c>
      <c r="BL258" s="18" t="s">
        <v>207</v>
      </c>
      <c r="BM258" s="223" t="s">
        <v>456</v>
      </c>
    </row>
    <row r="259" s="13" customFormat="1">
      <c r="A259" s="13"/>
      <c r="B259" s="225"/>
      <c r="C259" s="226"/>
      <c r="D259" s="227" t="s">
        <v>126</v>
      </c>
      <c r="E259" s="228" t="s">
        <v>19</v>
      </c>
      <c r="F259" s="229" t="s">
        <v>457</v>
      </c>
      <c r="G259" s="226"/>
      <c r="H259" s="230">
        <v>203.731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126</v>
      </c>
      <c r="AU259" s="236" t="s">
        <v>79</v>
      </c>
      <c r="AV259" s="13" t="s">
        <v>79</v>
      </c>
      <c r="AW259" s="13" t="s">
        <v>33</v>
      </c>
      <c r="AX259" s="13" t="s">
        <v>77</v>
      </c>
      <c r="AY259" s="236" t="s">
        <v>117</v>
      </c>
    </row>
    <row r="260" s="2" customFormat="1" ht="21.75" customHeight="1">
      <c r="A260" s="39"/>
      <c r="B260" s="40"/>
      <c r="C260" s="212" t="s">
        <v>458</v>
      </c>
      <c r="D260" s="212" t="s">
        <v>119</v>
      </c>
      <c r="E260" s="213" t="s">
        <v>459</v>
      </c>
      <c r="F260" s="214" t="s">
        <v>460</v>
      </c>
      <c r="G260" s="215" t="s">
        <v>229</v>
      </c>
      <c r="H260" s="216">
        <v>26.199999999999999</v>
      </c>
      <c r="I260" s="217"/>
      <c r="J260" s="218">
        <f>ROUND(I260*H260,2)</f>
        <v>0</v>
      </c>
      <c r="K260" s="214" t="s">
        <v>123</v>
      </c>
      <c r="L260" s="45"/>
      <c r="M260" s="219" t="s">
        <v>19</v>
      </c>
      <c r="N260" s="220" t="s">
        <v>43</v>
      </c>
      <c r="O260" s="85"/>
      <c r="P260" s="221">
        <f>O260*H260</f>
        <v>0</v>
      </c>
      <c r="Q260" s="221">
        <v>0.0080000000000000002</v>
      </c>
      <c r="R260" s="221">
        <f>Q260*H260</f>
        <v>0.20960000000000001</v>
      </c>
      <c r="S260" s="221">
        <v>0</v>
      </c>
      <c r="T260" s="22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3" t="s">
        <v>207</v>
      </c>
      <c r="AT260" s="223" t="s">
        <v>119</v>
      </c>
      <c r="AU260" s="223" t="s">
        <v>79</v>
      </c>
      <c r="AY260" s="18" t="s">
        <v>117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77</v>
      </c>
      <c r="BK260" s="224">
        <f>ROUND(I260*H260,2)</f>
        <v>0</v>
      </c>
      <c r="BL260" s="18" t="s">
        <v>207</v>
      </c>
      <c r="BM260" s="223" t="s">
        <v>461</v>
      </c>
    </row>
    <row r="261" s="13" customFormat="1">
      <c r="A261" s="13"/>
      <c r="B261" s="225"/>
      <c r="C261" s="226"/>
      <c r="D261" s="227" t="s">
        <v>126</v>
      </c>
      <c r="E261" s="228" t="s">
        <v>19</v>
      </c>
      <c r="F261" s="229" t="s">
        <v>462</v>
      </c>
      <c r="G261" s="226"/>
      <c r="H261" s="230">
        <v>26.199999999999999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126</v>
      </c>
      <c r="AU261" s="236" t="s">
        <v>79</v>
      </c>
      <c r="AV261" s="13" t="s">
        <v>79</v>
      </c>
      <c r="AW261" s="13" t="s">
        <v>33</v>
      </c>
      <c r="AX261" s="13" t="s">
        <v>77</v>
      </c>
      <c r="AY261" s="236" t="s">
        <v>117</v>
      </c>
    </row>
    <row r="262" s="2" customFormat="1" ht="16.5" customHeight="1">
      <c r="A262" s="39"/>
      <c r="B262" s="40"/>
      <c r="C262" s="258" t="s">
        <v>463</v>
      </c>
      <c r="D262" s="258" t="s">
        <v>194</v>
      </c>
      <c r="E262" s="259" t="s">
        <v>464</v>
      </c>
      <c r="F262" s="260" t="s">
        <v>465</v>
      </c>
      <c r="G262" s="261" t="s">
        <v>287</v>
      </c>
      <c r="H262" s="262">
        <v>82.530000000000001</v>
      </c>
      <c r="I262" s="263"/>
      <c r="J262" s="264">
        <f>ROUND(I262*H262,2)</f>
        <v>0</v>
      </c>
      <c r="K262" s="260" t="s">
        <v>123</v>
      </c>
      <c r="L262" s="265"/>
      <c r="M262" s="266" t="s">
        <v>19</v>
      </c>
      <c r="N262" s="267" t="s">
        <v>43</v>
      </c>
      <c r="O262" s="85"/>
      <c r="P262" s="221">
        <f>O262*H262</f>
        <v>0</v>
      </c>
      <c r="Q262" s="221">
        <v>0.0032000000000000002</v>
      </c>
      <c r="R262" s="221">
        <f>Q262*H262</f>
        <v>0.264096</v>
      </c>
      <c r="S262" s="221">
        <v>0</v>
      </c>
      <c r="T262" s="222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3" t="s">
        <v>300</v>
      </c>
      <c r="AT262" s="223" t="s">
        <v>194</v>
      </c>
      <c r="AU262" s="223" t="s">
        <v>79</v>
      </c>
      <c r="AY262" s="18" t="s">
        <v>117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77</v>
      </c>
      <c r="BK262" s="224">
        <f>ROUND(I262*H262,2)</f>
        <v>0</v>
      </c>
      <c r="BL262" s="18" t="s">
        <v>207</v>
      </c>
      <c r="BM262" s="223" t="s">
        <v>466</v>
      </c>
    </row>
    <row r="263" s="13" customFormat="1">
      <c r="A263" s="13"/>
      <c r="B263" s="225"/>
      <c r="C263" s="226"/>
      <c r="D263" s="227" t="s">
        <v>126</v>
      </c>
      <c r="E263" s="228" t="s">
        <v>19</v>
      </c>
      <c r="F263" s="229" t="s">
        <v>467</v>
      </c>
      <c r="G263" s="226"/>
      <c r="H263" s="230">
        <v>82.530000000000001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126</v>
      </c>
      <c r="AU263" s="236" t="s">
        <v>79</v>
      </c>
      <c r="AV263" s="13" t="s">
        <v>79</v>
      </c>
      <c r="AW263" s="13" t="s">
        <v>33</v>
      </c>
      <c r="AX263" s="13" t="s">
        <v>77</v>
      </c>
      <c r="AY263" s="236" t="s">
        <v>117</v>
      </c>
    </row>
    <row r="264" s="2" customFormat="1" ht="33" customHeight="1">
      <c r="A264" s="39"/>
      <c r="B264" s="40"/>
      <c r="C264" s="212" t="s">
        <v>468</v>
      </c>
      <c r="D264" s="212" t="s">
        <v>119</v>
      </c>
      <c r="E264" s="213" t="s">
        <v>469</v>
      </c>
      <c r="F264" s="214" t="s">
        <v>470</v>
      </c>
      <c r="G264" s="215" t="s">
        <v>171</v>
      </c>
      <c r="H264" s="216">
        <v>1.228</v>
      </c>
      <c r="I264" s="217"/>
      <c r="J264" s="218">
        <f>ROUND(I264*H264,2)</f>
        <v>0</v>
      </c>
      <c r="K264" s="214" t="s">
        <v>123</v>
      </c>
      <c r="L264" s="45"/>
      <c r="M264" s="219" t="s">
        <v>19</v>
      </c>
      <c r="N264" s="220" t="s">
        <v>43</v>
      </c>
      <c r="O264" s="85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3" t="s">
        <v>207</v>
      </c>
      <c r="AT264" s="223" t="s">
        <v>119</v>
      </c>
      <c r="AU264" s="223" t="s">
        <v>79</v>
      </c>
      <c r="AY264" s="18" t="s">
        <v>117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77</v>
      </c>
      <c r="BK264" s="224">
        <f>ROUND(I264*H264,2)</f>
        <v>0</v>
      </c>
      <c r="BL264" s="18" t="s">
        <v>207</v>
      </c>
      <c r="BM264" s="223" t="s">
        <v>471</v>
      </c>
    </row>
    <row r="265" s="12" customFormat="1" ht="22.8" customHeight="1">
      <c r="A265" s="12"/>
      <c r="B265" s="196"/>
      <c r="C265" s="197"/>
      <c r="D265" s="198" t="s">
        <v>71</v>
      </c>
      <c r="E265" s="210" t="s">
        <v>472</v>
      </c>
      <c r="F265" s="210" t="s">
        <v>473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SUM(P266:P270)</f>
        <v>0</v>
      </c>
      <c r="Q265" s="204"/>
      <c r="R265" s="205">
        <f>SUM(R266:R270)</f>
        <v>0.01165395</v>
      </c>
      <c r="S265" s="204"/>
      <c r="T265" s="206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79</v>
      </c>
      <c r="AT265" s="208" t="s">
        <v>71</v>
      </c>
      <c r="AU265" s="208" t="s">
        <v>77</v>
      </c>
      <c r="AY265" s="207" t="s">
        <v>117</v>
      </c>
      <c r="BK265" s="209">
        <f>SUM(BK266:BK270)</f>
        <v>0</v>
      </c>
    </row>
    <row r="266" s="2" customFormat="1" ht="21.75" customHeight="1">
      <c r="A266" s="39"/>
      <c r="B266" s="40"/>
      <c r="C266" s="212" t="s">
        <v>474</v>
      </c>
      <c r="D266" s="212" t="s">
        <v>119</v>
      </c>
      <c r="E266" s="213" t="s">
        <v>475</v>
      </c>
      <c r="F266" s="214" t="s">
        <v>476</v>
      </c>
      <c r="G266" s="215" t="s">
        <v>122</v>
      </c>
      <c r="H266" s="216">
        <v>55.494999999999997</v>
      </c>
      <c r="I266" s="217"/>
      <c r="J266" s="218">
        <f>ROUND(I266*H266,2)</f>
        <v>0</v>
      </c>
      <c r="K266" s="214" t="s">
        <v>123</v>
      </c>
      <c r="L266" s="45"/>
      <c r="M266" s="219" t="s">
        <v>19</v>
      </c>
      <c r="N266" s="220" t="s">
        <v>43</v>
      </c>
      <c r="O266" s="85"/>
      <c r="P266" s="221">
        <f>O266*H266</f>
        <v>0</v>
      </c>
      <c r="Q266" s="221">
        <v>0.00021000000000000001</v>
      </c>
      <c r="R266" s="221">
        <f>Q266*H266</f>
        <v>0.01165395</v>
      </c>
      <c r="S266" s="221">
        <v>0</v>
      </c>
      <c r="T266" s="22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3" t="s">
        <v>207</v>
      </c>
      <c r="AT266" s="223" t="s">
        <v>119</v>
      </c>
      <c r="AU266" s="223" t="s">
        <v>79</v>
      </c>
      <c r="AY266" s="18" t="s">
        <v>117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77</v>
      </c>
      <c r="BK266" s="224">
        <f>ROUND(I266*H266,2)</f>
        <v>0</v>
      </c>
      <c r="BL266" s="18" t="s">
        <v>207</v>
      </c>
      <c r="BM266" s="223" t="s">
        <v>477</v>
      </c>
    </row>
    <row r="267" s="13" customFormat="1">
      <c r="A267" s="13"/>
      <c r="B267" s="225"/>
      <c r="C267" s="226"/>
      <c r="D267" s="227" t="s">
        <v>126</v>
      </c>
      <c r="E267" s="228" t="s">
        <v>19</v>
      </c>
      <c r="F267" s="229" t="s">
        <v>478</v>
      </c>
      <c r="G267" s="226"/>
      <c r="H267" s="230">
        <v>66.194999999999993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126</v>
      </c>
      <c r="AU267" s="236" t="s">
        <v>79</v>
      </c>
      <c r="AV267" s="13" t="s">
        <v>79</v>
      </c>
      <c r="AW267" s="13" t="s">
        <v>33</v>
      </c>
      <c r="AX267" s="13" t="s">
        <v>72</v>
      </c>
      <c r="AY267" s="236" t="s">
        <v>117</v>
      </c>
    </row>
    <row r="268" s="13" customFormat="1">
      <c r="A268" s="13"/>
      <c r="B268" s="225"/>
      <c r="C268" s="226"/>
      <c r="D268" s="227" t="s">
        <v>126</v>
      </c>
      <c r="E268" s="228" t="s">
        <v>19</v>
      </c>
      <c r="F268" s="229" t="s">
        <v>479</v>
      </c>
      <c r="G268" s="226"/>
      <c r="H268" s="230">
        <v>-20.699999999999999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126</v>
      </c>
      <c r="AU268" s="236" t="s">
        <v>79</v>
      </c>
      <c r="AV268" s="13" t="s">
        <v>79</v>
      </c>
      <c r="AW268" s="13" t="s">
        <v>33</v>
      </c>
      <c r="AX268" s="13" t="s">
        <v>72</v>
      </c>
      <c r="AY268" s="236" t="s">
        <v>117</v>
      </c>
    </row>
    <row r="269" s="13" customFormat="1">
      <c r="A269" s="13"/>
      <c r="B269" s="225"/>
      <c r="C269" s="226"/>
      <c r="D269" s="227" t="s">
        <v>126</v>
      </c>
      <c r="E269" s="228" t="s">
        <v>19</v>
      </c>
      <c r="F269" s="229" t="s">
        <v>480</v>
      </c>
      <c r="G269" s="226"/>
      <c r="H269" s="230">
        <v>10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126</v>
      </c>
      <c r="AU269" s="236" t="s">
        <v>79</v>
      </c>
      <c r="AV269" s="13" t="s">
        <v>79</v>
      </c>
      <c r="AW269" s="13" t="s">
        <v>33</v>
      </c>
      <c r="AX269" s="13" t="s">
        <v>72</v>
      </c>
      <c r="AY269" s="236" t="s">
        <v>117</v>
      </c>
    </row>
    <row r="270" s="15" customFormat="1">
      <c r="A270" s="15"/>
      <c r="B270" s="247"/>
      <c r="C270" s="248"/>
      <c r="D270" s="227" t="s">
        <v>126</v>
      </c>
      <c r="E270" s="249" t="s">
        <v>19</v>
      </c>
      <c r="F270" s="250" t="s">
        <v>153</v>
      </c>
      <c r="G270" s="248"/>
      <c r="H270" s="251">
        <v>55.49499999999999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126</v>
      </c>
      <c r="AU270" s="257" t="s">
        <v>79</v>
      </c>
      <c r="AV270" s="15" t="s">
        <v>124</v>
      </c>
      <c r="AW270" s="15" t="s">
        <v>33</v>
      </c>
      <c r="AX270" s="15" t="s">
        <v>77</v>
      </c>
      <c r="AY270" s="257" t="s">
        <v>117</v>
      </c>
    </row>
    <row r="271" s="12" customFormat="1" ht="25.92" customHeight="1">
      <c r="A271" s="12"/>
      <c r="B271" s="196"/>
      <c r="C271" s="197"/>
      <c r="D271" s="198" t="s">
        <v>71</v>
      </c>
      <c r="E271" s="199" t="s">
        <v>481</v>
      </c>
      <c r="F271" s="199" t="s">
        <v>482</v>
      </c>
      <c r="G271" s="197"/>
      <c r="H271" s="197"/>
      <c r="I271" s="200"/>
      <c r="J271" s="201">
        <f>BK271</f>
        <v>0</v>
      </c>
      <c r="K271" s="197"/>
      <c r="L271" s="202"/>
      <c r="M271" s="203"/>
      <c r="N271" s="204"/>
      <c r="O271" s="204"/>
      <c r="P271" s="205">
        <f>P272+P274+P276</f>
        <v>0</v>
      </c>
      <c r="Q271" s="204"/>
      <c r="R271" s="205">
        <f>R272+R274+R276</f>
        <v>0</v>
      </c>
      <c r="S271" s="204"/>
      <c r="T271" s="206">
        <f>T272+T274+T276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143</v>
      </c>
      <c r="AT271" s="208" t="s">
        <v>71</v>
      </c>
      <c r="AU271" s="208" t="s">
        <v>72</v>
      </c>
      <c r="AY271" s="207" t="s">
        <v>117</v>
      </c>
      <c r="BK271" s="209">
        <f>BK272+BK274+BK276</f>
        <v>0</v>
      </c>
    </row>
    <row r="272" s="12" customFormat="1" ht="22.8" customHeight="1">
      <c r="A272" s="12"/>
      <c r="B272" s="196"/>
      <c r="C272" s="197"/>
      <c r="D272" s="198" t="s">
        <v>71</v>
      </c>
      <c r="E272" s="210" t="s">
        <v>483</v>
      </c>
      <c r="F272" s="210" t="s">
        <v>484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P273</f>
        <v>0</v>
      </c>
      <c r="Q272" s="204"/>
      <c r="R272" s="205">
        <f>R273</f>
        <v>0</v>
      </c>
      <c r="S272" s="204"/>
      <c r="T272" s="206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143</v>
      </c>
      <c r="AT272" s="208" t="s">
        <v>71</v>
      </c>
      <c r="AU272" s="208" t="s">
        <v>77</v>
      </c>
      <c r="AY272" s="207" t="s">
        <v>117</v>
      </c>
      <c r="BK272" s="209">
        <f>BK273</f>
        <v>0</v>
      </c>
    </row>
    <row r="273" s="2" customFormat="1" ht="16.5" customHeight="1">
      <c r="A273" s="39"/>
      <c r="B273" s="40"/>
      <c r="C273" s="212" t="s">
        <v>485</v>
      </c>
      <c r="D273" s="212" t="s">
        <v>119</v>
      </c>
      <c r="E273" s="213" t="s">
        <v>486</v>
      </c>
      <c r="F273" s="214" t="s">
        <v>484</v>
      </c>
      <c r="G273" s="215" t="s">
        <v>487</v>
      </c>
      <c r="H273" s="216">
        <v>1</v>
      </c>
      <c r="I273" s="217"/>
      <c r="J273" s="218">
        <f>ROUND(I273*H273,2)</f>
        <v>0</v>
      </c>
      <c r="K273" s="214" t="s">
        <v>123</v>
      </c>
      <c r="L273" s="45"/>
      <c r="M273" s="219" t="s">
        <v>19</v>
      </c>
      <c r="N273" s="220" t="s">
        <v>43</v>
      </c>
      <c r="O273" s="85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3" t="s">
        <v>488</v>
      </c>
      <c r="AT273" s="223" t="s">
        <v>119</v>
      </c>
      <c r="AU273" s="223" t="s">
        <v>79</v>
      </c>
      <c r="AY273" s="18" t="s">
        <v>117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8" t="s">
        <v>77</v>
      </c>
      <c r="BK273" s="224">
        <f>ROUND(I273*H273,2)</f>
        <v>0</v>
      </c>
      <c r="BL273" s="18" t="s">
        <v>488</v>
      </c>
      <c r="BM273" s="223" t="s">
        <v>489</v>
      </c>
    </row>
    <row r="274" s="12" customFormat="1" ht="22.8" customHeight="1">
      <c r="A274" s="12"/>
      <c r="B274" s="196"/>
      <c r="C274" s="197"/>
      <c r="D274" s="198" t="s">
        <v>71</v>
      </c>
      <c r="E274" s="210" t="s">
        <v>490</v>
      </c>
      <c r="F274" s="210" t="s">
        <v>491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P275</f>
        <v>0</v>
      </c>
      <c r="Q274" s="204"/>
      <c r="R274" s="205">
        <f>R275</f>
        <v>0</v>
      </c>
      <c r="S274" s="204"/>
      <c r="T274" s="206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143</v>
      </c>
      <c r="AT274" s="208" t="s">
        <v>71</v>
      </c>
      <c r="AU274" s="208" t="s">
        <v>77</v>
      </c>
      <c r="AY274" s="207" t="s">
        <v>117</v>
      </c>
      <c r="BK274" s="209">
        <f>BK275</f>
        <v>0</v>
      </c>
    </row>
    <row r="275" s="2" customFormat="1" ht="16.5" customHeight="1">
      <c r="A275" s="39"/>
      <c r="B275" s="40"/>
      <c r="C275" s="212" t="s">
        <v>492</v>
      </c>
      <c r="D275" s="212" t="s">
        <v>119</v>
      </c>
      <c r="E275" s="213" t="s">
        <v>493</v>
      </c>
      <c r="F275" s="214" t="s">
        <v>491</v>
      </c>
      <c r="G275" s="215" t="s">
        <v>487</v>
      </c>
      <c r="H275" s="216">
        <v>1</v>
      </c>
      <c r="I275" s="217"/>
      <c r="J275" s="218">
        <f>ROUND(I275*H275,2)</f>
        <v>0</v>
      </c>
      <c r="K275" s="214" t="s">
        <v>123</v>
      </c>
      <c r="L275" s="45"/>
      <c r="M275" s="219" t="s">
        <v>19</v>
      </c>
      <c r="N275" s="220" t="s">
        <v>43</v>
      </c>
      <c r="O275" s="85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3" t="s">
        <v>488</v>
      </c>
      <c r="AT275" s="223" t="s">
        <v>119</v>
      </c>
      <c r="AU275" s="223" t="s">
        <v>79</v>
      </c>
      <c r="AY275" s="18" t="s">
        <v>117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8" t="s">
        <v>77</v>
      </c>
      <c r="BK275" s="224">
        <f>ROUND(I275*H275,2)</f>
        <v>0</v>
      </c>
      <c r="BL275" s="18" t="s">
        <v>488</v>
      </c>
      <c r="BM275" s="223" t="s">
        <v>494</v>
      </c>
    </row>
    <row r="276" s="12" customFormat="1" ht="22.8" customHeight="1">
      <c r="A276" s="12"/>
      <c r="B276" s="196"/>
      <c r="C276" s="197"/>
      <c r="D276" s="198" t="s">
        <v>71</v>
      </c>
      <c r="E276" s="210" t="s">
        <v>495</v>
      </c>
      <c r="F276" s="210" t="s">
        <v>496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P277</f>
        <v>0</v>
      </c>
      <c r="Q276" s="204"/>
      <c r="R276" s="205">
        <f>R277</f>
        <v>0</v>
      </c>
      <c r="S276" s="204"/>
      <c r="T276" s="206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143</v>
      </c>
      <c r="AT276" s="208" t="s">
        <v>71</v>
      </c>
      <c r="AU276" s="208" t="s">
        <v>77</v>
      </c>
      <c r="AY276" s="207" t="s">
        <v>117</v>
      </c>
      <c r="BK276" s="209">
        <f>BK277</f>
        <v>0</v>
      </c>
    </row>
    <row r="277" s="2" customFormat="1" ht="16.5" customHeight="1">
      <c r="A277" s="39"/>
      <c r="B277" s="40"/>
      <c r="C277" s="212" t="s">
        <v>497</v>
      </c>
      <c r="D277" s="212" t="s">
        <v>119</v>
      </c>
      <c r="E277" s="213" t="s">
        <v>498</v>
      </c>
      <c r="F277" s="214" t="s">
        <v>496</v>
      </c>
      <c r="G277" s="215" t="s">
        <v>487</v>
      </c>
      <c r="H277" s="216">
        <v>1</v>
      </c>
      <c r="I277" s="217"/>
      <c r="J277" s="218">
        <f>ROUND(I277*H277,2)</f>
        <v>0</v>
      </c>
      <c r="K277" s="214" t="s">
        <v>123</v>
      </c>
      <c r="L277" s="45"/>
      <c r="M277" s="268" t="s">
        <v>19</v>
      </c>
      <c r="N277" s="269" t="s">
        <v>43</v>
      </c>
      <c r="O277" s="270"/>
      <c r="P277" s="271">
        <f>O277*H277</f>
        <v>0</v>
      </c>
      <c r="Q277" s="271">
        <v>0</v>
      </c>
      <c r="R277" s="271">
        <f>Q277*H277</f>
        <v>0</v>
      </c>
      <c r="S277" s="271">
        <v>0</v>
      </c>
      <c r="T277" s="27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3" t="s">
        <v>488</v>
      </c>
      <c r="AT277" s="223" t="s">
        <v>119</v>
      </c>
      <c r="AU277" s="223" t="s">
        <v>79</v>
      </c>
      <c r="AY277" s="18" t="s">
        <v>117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77</v>
      </c>
      <c r="BK277" s="224">
        <f>ROUND(I277*H277,2)</f>
        <v>0</v>
      </c>
      <c r="BL277" s="18" t="s">
        <v>488</v>
      </c>
      <c r="BM277" s="223" t="s">
        <v>499</v>
      </c>
    </row>
    <row r="278" s="2" customFormat="1" ht="6.96" customHeight="1">
      <c r="A278" s="39"/>
      <c r="B278" s="60"/>
      <c r="C278" s="61"/>
      <c r="D278" s="61"/>
      <c r="E278" s="61"/>
      <c r="F278" s="61"/>
      <c r="G278" s="61"/>
      <c r="H278" s="61"/>
      <c r="I278" s="161"/>
      <c r="J278" s="61"/>
      <c r="K278" s="61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WcQPg5qVAq6JB/xfgW3lZoG0vMD7ZgFDlCjs60TYGXFaL+A2UaRMxYX40hPanzhDYMuGs4gS0QwteM6h5L0a5g==" hashValue="hQcgdFssn6dJ+ol/gM85we/0damLGUFCxnbBmGZZ1bl2WquTUYYEHucGKQaA7XDFgkWm3uZ5ThHb3KNo4ex1Dg==" algorithmName="SHA-512" password="CC35"/>
  <autoFilter ref="C89:K277"/>
  <mergeCells count="6">
    <mergeCell ref="E7:H7"/>
    <mergeCell ref="E16:H16"/>
    <mergeCell ref="E25:H25"/>
    <mergeCell ref="E46:H46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500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501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502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503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504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505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506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507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508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509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510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76</v>
      </c>
      <c r="F18" s="284" t="s">
        <v>511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512</v>
      </c>
      <c r="F19" s="284" t="s">
        <v>513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514</v>
      </c>
      <c r="F20" s="284" t="s">
        <v>515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516</v>
      </c>
      <c r="F21" s="284" t="s">
        <v>517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518</v>
      </c>
      <c r="F22" s="284" t="s">
        <v>519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520</v>
      </c>
      <c r="F23" s="284" t="s">
        <v>521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522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523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524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525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526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527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528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529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530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103</v>
      </c>
      <c r="F36" s="284"/>
      <c r="G36" s="284" t="s">
        <v>531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532</v>
      </c>
      <c r="F37" s="284"/>
      <c r="G37" s="284" t="s">
        <v>533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534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535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104</v>
      </c>
      <c r="F40" s="284"/>
      <c r="G40" s="284" t="s">
        <v>536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105</v>
      </c>
      <c r="F41" s="284"/>
      <c r="G41" s="284" t="s">
        <v>537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538</v>
      </c>
      <c r="F42" s="284"/>
      <c r="G42" s="284" t="s">
        <v>539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540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541</v>
      </c>
      <c r="F44" s="284"/>
      <c r="G44" s="284" t="s">
        <v>542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107</v>
      </c>
      <c r="F45" s="284"/>
      <c r="G45" s="284" t="s">
        <v>543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544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545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546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547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548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549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550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551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552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553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554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555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556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557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558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559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560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561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562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563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564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565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566</v>
      </c>
      <c r="D76" s="302"/>
      <c r="E76" s="302"/>
      <c r="F76" s="302" t="s">
        <v>567</v>
      </c>
      <c r="G76" s="303"/>
      <c r="H76" s="302" t="s">
        <v>54</v>
      </c>
      <c r="I76" s="302" t="s">
        <v>57</v>
      </c>
      <c r="J76" s="302" t="s">
        <v>568</v>
      </c>
      <c r="K76" s="301"/>
    </row>
    <row r="77" s="1" customFormat="1" ht="17.25" customHeight="1">
      <c r="B77" s="299"/>
      <c r="C77" s="304" t="s">
        <v>569</v>
      </c>
      <c r="D77" s="304"/>
      <c r="E77" s="304"/>
      <c r="F77" s="305" t="s">
        <v>570</v>
      </c>
      <c r="G77" s="306"/>
      <c r="H77" s="304"/>
      <c r="I77" s="304"/>
      <c r="J77" s="304" t="s">
        <v>571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7"/>
      <c r="E79" s="307"/>
      <c r="F79" s="309" t="s">
        <v>572</v>
      </c>
      <c r="G79" s="308"/>
      <c r="H79" s="287" t="s">
        <v>573</v>
      </c>
      <c r="I79" s="287" t="s">
        <v>574</v>
      </c>
      <c r="J79" s="287">
        <v>20</v>
      </c>
      <c r="K79" s="301"/>
    </row>
    <row r="80" s="1" customFormat="1" ht="15" customHeight="1">
      <c r="B80" s="299"/>
      <c r="C80" s="287" t="s">
        <v>575</v>
      </c>
      <c r="D80" s="287"/>
      <c r="E80" s="287"/>
      <c r="F80" s="309" t="s">
        <v>572</v>
      </c>
      <c r="G80" s="308"/>
      <c r="H80" s="287" t="s">
        <v>576</v>
      </c>
      <c r="I80" s="287" t="s">
        <v>574</v>
      </c>
      <c r="J80" s="287">
        <v>120</v>
      </c>
      <c r="K80" s="301"/>
    </row>
    <row r="81" s="1" customFormat="1" ht="15" customHeight="1">
      <c r="B81" s="310"/>
      <c r="C81" s="287" t="s">
        <v>577</v>
      </c>
      <c r="D81" s="287"/>
      <c r="E81" s="287"/>
      <c r="F81" s="309" t="s">
        <v>578</v>
      </c>
      <c r="G81" s="308"/>
      <c r="H81" s="287" t="s">
        <v>579</v>
      </c>
      <c r="I81" s="287" t="s">
        <v>574</v>
      </c>
      <c r="J81" s="287">
        <v>50</v>
      </c>
      <c r="K81" s="301"/>
    </row>
    <row r="82" s="1" customFormat="1" ht="15" customHeight="1">
      <c r="B82" s="310"/>
      <c r="C82" s="287" t="s">
        <v>580</v>
      </c>
      <c r="D82" s="287"/>
      <c r="E82" s="287"/>
      <c r="F82" s="309" t="s">
        <v>572</v>
      </c>
      <c r="G82" s="308"/>
      <c r="H82" s="287" t="s">
        <v>581</v>
      </c>
      <c r="I82" s="287" t="s">
        <v>582</v>
      </c>
      <c r="J82" s="287"/>
      <c r="K82" s="301"/>
    </row>
    <row r="83" s="1" customFormat="1" ht="15" customHeight="1">
      <c r="B83" s="310"/>
      <c r="C83" s="311" t="s">
        <v>583</v>
      </c>
      <c r="D83" s="311"/>
      <c r="E83" s="311"/>
      <c r="F83" s="312" t="s">
        <v>578</v>
      </c>
      <c r="G83" s="311"/>
      <c r="H83" s="311" t="s">
        <v>584</v>
      </c>
      <c r="I83" s="311" t="s">
        <v>574</v>
      </c>
      <c r="J83" s="311">
        <v>15</v>
      </c>
      <c r="K83" s="301"/>
    </row>
    <row r="84" s="1" customFormat="1" ht="15" customHeight="1">
      <c r="B84" s="310"/>
      <c r="C84" s="311" t="s">
        <v>585</v>
      </c>
      <c r="D84" s="311"/>
      <c r="E84" s="311"/>
      <c r="F84" s="312" t="s">
        <v>578</v>
      </c>
      <c r="G84" s="311"/>
      <c r="H84" s="311" t="s">
        <v>586</v>
      </c>
      <c r="I84" s="311" t="s">
        <v>574</v>
      </c>
      <c r="J84" s="311">
        <v>15</v>
      </c>
      <c r="K84" s="301"/>
    </row>
    <row r="85" s="1" customFormat="1" ht="15" customHeight="1">
      <c r="B85" s="310"/>
      <c r="C85" s="311" t="s">
        <v>587</v>
      </c>
      <c r="D85" s="311"/>
      <c r="E85" s="311"/>
      <c r="F85" s="312" t="s">
        <v>578</v>
      </c>
      <c r="G85" s="311"/>
      <c r="H85" s="311" t="s">
        <v>588</v>
      </c>
      <c r="I85" s="311" t="s">
        <v>574</v>
      </c>
      <c r="J85" s="311">
        <v>20</v>
      </c>
      <c r="K85" s="301"/>
    </row>
    <row r="86" s="1" customFormat="1" ht="15" customHeight="1">
      <c r="B86" s="310"/>
      <c r="C86" s="311" t="s">
        <v>589</v>
      </c>
      <c r="D86" s="311"/>
      <c r="E86" s="311"/>
      <c r="F86" s="312" t="s">
        <v>578</v>
      </c>
      <c r="G86" s="311"/>
      <c r="H86" s="311" t="s">
        <v>590</v>
      </c>
      <c r="I86" s="311" t="s">
        <v>574</v>
      </c>
      <c r="J86" s="311">
        <v>20</v>
      </c>
      <c r="K86" s="301"/>
    </row>
    <row r="87" s="1" customFormat="1" ht="15" customHeight="1">
      <c r="B87" s="310"/>
      <c r="C87" s="287" t="s">
        <v>591</v>
      </c>
      <c r="D87" s="287"/>
      <c r="E87" s="287"/>
      <c r="F87" s="309" t="s">
        <v>578</v>
      </c>
      <c r="G87" s="308"/>
      <c r="H87" s="287" t="s">
        <v>592</v>
      </c>
      <c r="I87" s="287" t="s">
        <v>574</v>
      </c>
      <c r="J87" s="287">
        <v>50</v>
      </c>
      <c r="K87" s="301"/>
    </row>
    <row r="88" s="1" customFormat="1" ht="15" customHeight="1">
      <c r="B88" s="310"/>
      <c r="C88" s="287" t="s">
        <v>593</v>
      </c>
      <c r="D88" s="287"/>
      <c r="E88" s="287"/>
      <c r="F88" s="309" t="s">
        <v>578</v>
      </c>
      <c r="G88" s="308"/>
      <c r="H88" s="287" t="s">
        <v>594</v>
      </c>
      <c r="I88" s="287" t="s">
        <v>574</v>
      </c>
      <c r="J88" s="287">
        <v>20</v>
      </c>
      <c r="K88" s="301"/>
    </row>
    <row r="89" s="1" customFormat="1" ht="15" customHeight="1">
      <c r="B89" s="310"/>
      <c r="C89" s="287" t="s">
        <v>595</v>
      </c>
      <c r="D89" s="287"/>
      <c r="E89" s="287"/>
      <c r="F89" s="309" t="s">
        <v>578</v>
      </c>
      <c r="G89" s="308"/>
      <c r="H89" s="287" t="s">
        <v>596</v>
      </c>
      <c r="I89" s="287" t="s">
        <v>574</v>
      </c>
      <c r="J89" s="287">
        <v>20</v>
      </c>
      <c r="K89" s="301"/>
    </row>
    <row r="90" s="1" customFormat="1" ht="15" customHeight="1">
      <c r="B90" s="310"/>
      <c r="C90" s="287" t="s">
        <v>597</v>
      </c>
      <c r="D90" s="287"/>
      <c r="E90" s="287"/>
      <c r="F90" s="309" t="s">
        <v>578</v>
      </c>
      <c r="G90" s="308"/>
      <c r="H90" s="287" t="s">
        <v>598</v>
      </c>
      <c r="I90" s="287" t="s">
        <v>574</v>
      </c>
      <c r="J90" s="287">
        <v>50</v>
      </c>
      <c r="K90" s="301"/>
    </row>
    <row r="91" s="1" customFormat="1" ht="15" customHeight="1">
      <c r="B91" s="310"/>
      <c r="C91" s="287" t="s">
        <v>599</v>
      </c>
      <c r="D91" s="287"/>
      <c r="E91" s="287"/>
      <c r="F91" s="309" t="s">
        <v>578</v>
      </c>
      <c r="G91" s="308"/>
      <c r="H91" s="287" t="s">
        <v>599</v>
      </c>
      <c r="I91" s="287" t="s">
        <v>574</v>
      </c>
      <c r="J91" s="287">
        <v>50</v>
      </c>
      <c r="K91" s="301"/>
    </row>
    <row r="92" s="1" customFormat="1" ht="15" customHeight="1">
      <c r="B92" s="310"/>
      <c r="C92" s="287" t="s">
        <v>600</v>
      </c>
      <c r="D92" s="287"/>
      <c r="E92" s="287"/>
      <c r="F92" s="309" t="s">
        <v>578</v>
      </c>
      <c r="G92" s="308"/>
      <c r="H92" s="287" t="s">
        <v>601</v>
      </c>
      <c r="I92" s="287" t="s">
        <v>574</v>
      </c>
      <c r="J92" s="287">
        <v>255</v>
      </c>
      <c r="K92" s="301"/>
    </row>
    <row r="93" s="1" customFormat="1" ht="15" customHeight="1">
      <c r="B93" s="310"/>
      <c r="C93" s="287" t="s">
        <v>602</v>
      </c>
      <c r="D93" s="287"/>
      <c r="E93" s="287"/>
      <c r="F93" s="309" t="s">
        <v>572</v>
      </c>
      <c r="G93" s="308"/>
      <c r="H93" s="287" t="s">
        <v>603</v>
      </c>
      <c r="I93" s="287" t="s">
        <v>604</v>
      </c>
      <c r="J93" s="287"/>
      <c r="K93" s="301"/>
    </row>
    <row r="94" s="1" customFormat="1" ht="15" customHeight="1">
      <c r="B94" s="310"/>
      <c r="C94" s="287" t="s">
        <v>605</v>
      </c>
      <c r="D94" s="287"/>
      <c r="E94" s="287"/>
      <c r="F94" s="309" t="s">
        <v>572</v>
      </c>
      <c r="G94" s="308"/>
      <c r="H94" s="287" t="s">
        <v>606</v>
      </c>
      <c r="I94" s="287" t="s">
        <v>607</v>
      </c>
      <c r="J94" s="287"/>
      <c r="K94" s="301"/>
    </row>
    <row r="95" s="1" customFormat="1" ht="15" customHeight="1">
      <c r="B95" s="310"/>
      <c r="C95" s="287" t="s">
        <v>608</v>
      </c>
      <c r="D95" s="287"/>
      <c r="E95" s="287"/>
      <c r="F95" s="309" t="s">
        <v>572</v>
      </c>
      <c r="G95" s="308"/>
      <c r="H95" s="287" t="s">
        <v>608</v>
      </c>
      <c r="I95" s="287" t="s">
        <v>607</v>
      </c>
      <c r="J95" s="287"/>
      <c r="K95" s="301"/>
    </row>
    <row r="96" s="1" customFormat="1" ht="15" customHeight="1">
      <c r="B96" s="310"/>
      <c r="C96" s="287" t="s">
        <v>38</v>
      </c>
      <c r="D96" s="287"/>
      <c r="E96" s="287"/>
      <c r="F96" s="309" t="s">
        <v>572</v>
      </c>
      <c r="G96" s="308"/>
      <c r="H96" s="287" t="s">
        <v>609</v>
      </c>
      <c r="I96" s="287" t="s">
        <v>607</v>
      </c>
      <c r="J96" s="287"/>
      <c r="K96" s="301"/>
    </row>
    <row r="97" s="1" customFormat="1" ht="15" customHeight="1">
      <c r="B97" s="310"/>
      <c r="C97" s="287" t="s">
        <v>48</v>
      </c>
      <c r="D97" s="287"/>
      <c r="E97" s="287"/>
      <c r="F97" s="309" t="s">
        <v>572</v>
      </c>
      <c r="G97" s="308"/>
      <c r="H97" s="287" t="s">
        <v>610</v>
      </c>
      <c r="I97" s="287" t="s">
        <v>607</v>
      </c>
      <c r="J97" s="287"/>
      <c r="K97" s="301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611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566</v>
      </c>
      <c r="D103" s="302"/>
      <c r="E103" s="302"/>
      <c r="F103" s="302" t="s">
        <v>567</v>
      </c>
      <c r="G103" s="303"/>
      <c r="H103" s="302" t="s">
        <v>54</v>
      </c>
      <c r="I103" s="302" t="s">
        <v>57</v>
      </c>
      <c r="J103" s="302" t="s">
        <v>568</v>
      </c>
      <c r="K103" s="301"/>
    </row>
    <row r="104" s="1" customFormat="1" ht="17.25" customHeight="1">
      <c r="B104" s="299"/>
      <c r="C104" s="304" t="s">
        <v>569</v>
      </c>
      <c r="D104" s="304"/>
      <c r="E104" s="304"/>
      <c r="F104" s="305" t="s">
        <v>570</v>
      </c>
      <c r="G104" s="306"/>
      <c r="H104" s="304"/>
      <c r="I104" s="304"/>
      <c r="J104" s="304" t="s">
        <v>571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18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7"/>
      <c r="E106" s="307"/>
      <c r="F106" s="309" t="s">
        <v>572</v>
      </c>
      <c r="G106" s="318"/>
      <c r="H106" s="287" t="s">
        <v>612</v>
      </c>
      <c r="I106" s="287" t="s">
        <v>574</v>
      </c>
      <c r="J106" s="287">
        <v>20</v>
      </c>
      <c r="K106" s="301"/>
    </row>
    <row r="107" s="1" customFormat="1" ht="15" customHeight="1">
      <c r="B107" s="299"/>
      <c r="C107" s="287" t="s">
        <v>575</v>
      </c>
      <c r="D107" s="287"/>
      <c r="E107" s="287"/>
      <c r="F107" s="309" t="s">
        <v>572</v>
      </c>
      <c r="G107" s="287"/>
      <c r="H107" s="287" t="s">
        <v>612</v>
      </c>
      <c r="I107" s="287" t="s">
        <v>574</v>
      </c>
      <c r="J107" s="287">
        <v>120</v>
      </c>
      <c r="K107" s="301"/>
    </row>
    <row r="108" s="1" customFormat="1" ht="15" customHeight="1">
      <c r="B108" s="310"/>
      <c r="C108" s="287" t="s">
        <v>577</v>
      </c>
      <c r="D108" s="287"/>
      <c r="E108" s="287"/>
      <c r="F108" s="309" t="s">
        <v>578</v>
      </c>
      <c r="G108" s="287"/>
      <c r="H108" s="287" t="s">
        <v>612</v>
      </c>
      <c r="I108" s="287" t="s">
        <v>574</v>
      </c>
      <c r="J108" s="287">
        <v>50</v>
      </c>
      <c r="K108" s="301"/>
    </row>
    <row r="109" s="1" customFormat="1" ht="15" customHeight="1">
      <c r="B109" s="310"/>
      <c r="C109" s="287" t="s">
        <v>580</v>
      </c>
      <c r="D109" s="287"/>
      <c r="E109" s="287"/>
      <c r="F109" s="309" t="s">
        <v>572</v>
      </c>
      <c r="G109" s="287"/>
      <c r="H109" s="287" t="s">
        <v>612</v>
      </c>
      <c r="I109" s="287" t="s">
        <v>582</v>
      </c>
      <c r="J109" s="287"/>
      <c r="K109" s="301"/>
    </row>
    <row r="110" s="1" customFormat="1" ht="15" customHeight="1">
      <c r="B110" s="310"/>
      <c r="C110" s="287" t="s">
        <v>591</v>
      </c>
      <c r="D110" s="287"/>
      <c r="E110" s="287"/>
      <c r="F110" s="309" t="s">
        <v>578</v>
      </c>
      <c r="G110" s="287"/>
      <c r="H110" s="287" t="s">
        <v>612</v>
      </c>
      <c r="I110" s="287" t="s">
        <v>574</v>
      </c>
      <c r="J110" s="287">
        <v>50</v>
      </c>
      <c r="K110" s="301"/>
    </row>
    <row r="111" s="1" customFormat="1" ht="15" customHeight="1">
      <c r="B111" s="310"/>
      <c r="C111" s="287" t="s">
        <v>599</v>
      </c>
      <c r="D111" s="287"/>
      <c r="E111" s="287"/>
      <c r="F111" s="309" t="s">
        <v>578</v>
      </c>
      <c r="G111" s="287"/>
      <c r="H111" s="287" t="s">
        <v>612</v>
      </c>
      <c r="I111" s="287" t="s">
        <v>574</v>
      </c>
      <c r="J111" s="287">
        <v>50</v>
      </c>
      <c r="K111" s="301"/>
    </row>
    <row r="112" s="1" customFormat="1" ht="15" customHeight="1">
      <c r="B112" s="310"/>
      <c r="C112" s="287" t="s">
        <v>597</v>
      </c>
      <c r="D112" s="287"/>
      <c r="E112" s="287"/>
      <c r="F112" s="309" t="s">
        <v>578</v>
      </c>
      <c r="G112" s="287"/>
      <c r="H112" s="287" t="s">
        <v>612</v>
      </c>
      <c r="I112" s="287" t="s">
        <v>574</v>
      </c>
      <c r="J112" s="287">
        <v>50</v>
      </c>
      <c r="K112" s="301"/>
    </row>
    <row r="113" s="1" customFormat="1" ht="15" customHeight="1">
      <c r="B113" s="310"/>
      <c r="C113" s="287" t="s">
        <v>53</v>
      </c>
      <c r="D113" s="287"/>
      <c r="E113" s="287"/>
      <c r="F113" s="309" t="s">
        <v>572</v>
      </c>
      <c r="G113" s="287"/>
      <c r="H113" s="287" t="s">
        <v>613</v>
      </c>
      <c r="I113" s="287" t="s">
        <v>574</v>
      </c>
      <c r="J113" s="287">
        <v>20</v>
      </c>
      <c r="K113" s="301"/>
    </row>
    <row r="114" s="1" customFormat="1" ht="15" customHeight="1">
      <c r="B114" s="310"/>
      <c r="C114" s="287" t="s">
        <v>614</v>
      </c>
      <c r="D114" s="287"/>
      <c r="E114" s="287"/>
      <c r="F114" s="309" t="s">
        <v>572</v>
      </c>
      <c r="G114" s="287"/>
      <c r="H114" s="287" t="s">
        <v>615</v>
      </c>
      <c r="I114" s="287" t="s">
        <v>574</v>
      </c>
      <c r="J114" s="287">
        <v>120</v>
      </c>
      <c r="K114" s="301"/>
    </row>
    <row r="115" s="1" customFormat="1" ht="15" customHeight="1">
      <c r="B115" s="310"/>
      <c r="C115" s="287" t="s">
        <v>38</v>
      </c>
      <c r="D115" s="287"/>
      <c r="E115" s="287"/>
      <c r="F115" s="309" t="s">
        <v>572</v>
      </c>
      <c r="G115" s="287"/>
      <c r="H115" s="287" t="s">
        <v>616</v>
      </c>
      <c r="I115" s="287" t="s">
        <v>607</v>
      </c>
      <c r="J115" s="287"/>
      <c r="K115" s="301"/>
    </row>
    <row r="116" s="1" customFormat="1" ht="15" customHeight="1">
      <c r="B116" s="310"/>
      <c r="C116" s="287" t="s">
        <v>48</v>
      </c>
      <c r="D116" s="287"/>
      <c r="E116" s="287"/>
      <c r="F116" s="309" t="s">
        <v>572</v>
      </c>
      <c r="G116" s="287"/>
      <c r="H116" s="287" t="s">
        <v>617</v>
      </c>
      <c r="I116" s="287" t="s">
        <v>607</v>
      </c>
      <c r="J116" s="287"/>
      <c r="K116" s="301"/>
    </row>
    <row r="117" s="1" customFormat="1" ht="15" customHeight="1">
      <c r="B117" s="310"/>
      <c r="C117" s="287" t="s">
        <v>57</v>
      </c>
      <c r="D117" s="287"/>
      <c r="E117" s="287"/>
      <c r="F117" s="309" t="s">
        <v>572</v>
      </c>
      <c r="G117" s="287"/>
      <c r="H117" s="287" t="s">
        <v>618</v>
      </c>
      <c r="I117" s="287" t="s">
        <v>619</v>
      </c>
      <c r="J117" s="287"/>
      <c r="K117" s="301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284"/>
      <c r="D119" s="284"/>
      <c r="E119" s="284"/>
      <c r="F119" s="321"/>
      <c r="G119" s="284"/>
      <c r="H119" s="284"/>
      <c r="I119" s="284"/>
      <c r="J119" s="284"/>
      <c r="K119" s="320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8" t="s">
        <v>620</v>
      </c>
      <c r="D122" s="278"/>
      <c r="E122" s="278"/>
      <c r="F122" s="278"/>
      <c r="G122" s="278"/>
      <c r="H122" s="278"/>
      <c r="I122" s="278"/>
      <c r="J122" s="278"/>
      <c r="K122" s="326"/>
    </row>
    <row r="123" s="1" customFormat="1" ht="17.25" customHeight="1">
      <c r="B123" s="327"/>
      <c r="C123" s="302" t="s">
        <v>566</v>
      </c>
      <c r="D123" s="302"/>
      <c r="E123" s="302"/>
      <c r="F123" s="302" t="s">
        <v>567</v>
      </c>
      <c r="G123" s="303"/>
      <c r="H123" s="302" t="s">
        <v>54</v>
      </c>
      <c r="I123" s="302" t="s">
        <v>57</v>
      </c>
      <c r="J123" s="302" t="s">
        <v>568</v>
      </c>
      <c r="K123" s="328"/>
    </row>
    <row r="124" s="1" customFormat="1" ht="17.25" customHeight="1">
      <c r="B124" s="327"/>
      <c r="C124" s="304" t="s">
        <v>569</v>
      </c>
      <c r="D124" s="304"/>
      <c r="E124" s="304"/>
      <c r="F124" s="305" t="s">
        <v>570</v>
      </c>
      <c r="G124" s="306"/>
      <c r="H124" s="304"/>
      <c r="I124" s="304"/>
      <c r="J124" s="304" t="s">
        <v>571</v>
      </c>
      <c r="K124" s="328"/>
    </row>
    <row r="125" s="1" customFormat="1" ht="5.25" customHeight="1">
      <c r="B125" s="329"/>
      <c r="C125" s="307"/>
      <c r="D125" s="307"/>
      <c r="E125" s="307"/>
      <c r="F125" s="307"/>
      <c r="G125" s="287"/>
      <c r="H125" s="307"/>
      <c r="I125" s="307"/>
      <c r="J125" s="307"/>
      <c r="K125" s="330"/>
    </row>
    <row r="126" s="1" customFormat="1" ht="15" customHeight="1">
      <c r="B126" s="329"/>
      <c r="C126" s="287" t="s">
        <v>575</v>
      </c>
      <c r="D126" s="307"/>
      <c r="E126" s="307"/>
      <c r="F126" s="309" t="s">
        <v>572</v>
      </c>
      <c r="G126" s="287"/>
      <c r="H126" s="287" t="s">
        <v>612</v>
      </c>
      <c r="I126" s="287" t="s">
        <v>574</v>
      </c>
      <c r="J126" s="287">
        <v>120</v>
      </c>
      <c r="K126" s="331"/>
    </row>
    <row r="127" s="1" customFormat="1" ht="15" customHeight="1">
      <c r="B127" s="329"/>
      <c r="C127" s="287" t="s">
        <v>621</v>
      </c>
      <c r="D127" s="287"/>
      <c r="E127" s="287"/>
      <c r="F127" s="309" t="s">
        <v>572</v>
      </c>
      <c r="G127" s="287"/>
      <c r="H127" s="287" t="s">
        <v>622</v>
      </c>
      <c r="I127" s="287" t="s">
        <v>574</v>
      </c>
      <c r="J127" s="287" t="s">
        <v>623</v>
      </c>
      <c r="K127" s="331"/>
    </row>
    <row r="128" s="1" customFormat="1" ht="15" customHeight="1">
      <c r="B128" s="329"/>
      <c r="C128" s="287" t="s">
        <v>520</v>
      </c>
      <c r="D128" s="287"/>
      <c r="E128" s="287"/>
      <c r="F128" s="309" t="s">
        <v>572</v>
      </c>
      <c r="G128" s="287"/>
      <c r="H128" s="287" t="s">
        <v>624</v>
      </c>
      <c r="I128" s="287" t="s">
        <v>574</v>
      </c>
      <c r="J128" s="287" t="s">
        <v>623</v>
      </c>
      <c r="K128" s="331"/>
    </row>
    <row r="129" s="1" customFormat="1" ht="15" customHeight="1">
      <c r="B129" s="329"/>
      <c r="C129" s="287" t="s">
        <v>583</v>
      </c>
      <c r="D129" s="287"/>
      <c r="E129" s="287"/>
      <c r="F129" s="309" t="s">
        <v>578</v>
      </c>
      <c r="G129" s="287"/>
      <c r="H129" s="287" t="s">
        <v>584</v>
      </c>
      <c r="I129" s="287" t="s">
        <v>574</v>
      </c>
      <c r="J129" s="287">
        <v>15</v>
      </c>
      <c r="K129" s="331"/>
    </row>
    <row r="130" s="1" customFormat="1" ht="15" customHeight="1">
      <c r="B130" s="329"/>
      <c r="C130" s="311" t="s">
        <v>585</v>
      </c>
      <c r="D130" s="311"/>
      <c r="E130" s="311"/>
      <c r="F130" s="312" t="s">
        <v>578</v>
      </c>
      <c r="G130" s="311"/>
      <c r="H130" s="311" t="s">
        <v>586</v>
      </c>
      <c r="I130" s="311" t="s">
        <v>574</v>
      </c>
      <c r="J130" s="311">
        <v>15</v>
      </c>
      <c r="K130" s="331"/>
    </row>
    <row r="131" s="1" customFormat="1" ht="15" customHeight="1">
      <c r="B131" s="329"/>
      <c r="C131" s="311" t="s">
        <v>587</v>
      </c>
      <c r="D131" s="311"/>
      <c r="E131" s="311"/>
      <c r="F131" s="312" t="s">
        <v>578</v>
      </c>
      <c r="G131" s="311"/>
      <c r="H131" s="311" t="s">
        <v>588</v>
      </c>
      <c r="I131" s="311" t="s">
        <v>574</v>
      </c>
      <c r="J131" s="311">
        <v>20</v>
      </c>
      <c r="K131" s="331"/>
    </row>
    <row r="132" s="1" customFormat="1" ht="15" customHeight="1">
      <c r="B132" s="329"/>
      <c r="C132" s="311" t="s">
        <v>589</v>
      </c>
      <c r="D132" s="311"/>
      <c r="E132" s="311"/>
      <c r="F132" s="312" t="s">
        <v>578</v>
      </c>
      <c r="G132" s="311"/>
      <c r="H132" s="311" t="s">
        <v>590</v>
      </c>
      <c r="I132" s="311" t="s">
        <v>574</v>
      </c>
      <c r="J132" s="311">
        <v>20</v>
      </c>
      <c r="K132" s="331"/>
    </row>
    <row r="133" s="1" customFormat="1" ht="15" customHeight="1">
      <c r="B133" s="329"/>
      <c r="C133" s="287" t="s">
        <v>577</v>
      </c>
      <c r="D133" s="287"/>
      <c r="E133" s="287"/>
      <c r="F133" s="309" t="s">
        <v>578</v>
      </c>
      <c r="G133" s="287"/>
      <c r="H133" s="287" t="s">
        <v>612</v>
      </c>
      <c r="I133" s="287" t="s">
        <v>574</v>
      </c>
      <c r="J133" s="287">
        <v>50</v>
      </c>
      <c r="K133" s="331"/>
    </row>
    <row r="134" s="1" customFormat="1" ht="15" customHeight="1">
      <c r="B134" s="329"/>
      <c r="C134" s="287" t="s">
        <v>591</v>
      </c>
      <c r="D134" s="287"/>
      <c r="E134" s="287"/>
      <c r="F134" s="309" t="s">
        <v>578</v>
      </c>
      <c r="G134" s="287"/>
      <c r="H134" s="287" t="s">
        <v>612</v>
      </c>
      <c r="I134" s="287" t="s">
        <v>574</v>
      </c>
      <c r="J134" s="287">
        <v>50</v>
      </c>
      <c r="K134" s="331"/>
    </row>
    <row r="135" s="1" customFormat="1" ht="15" customHeight="1">
      <c r="B135" s="329"/>
      <c r="C135" s="287" t="s">
        <v>597</v>
      </c>
      <c r="D135" s="287"/>
      <c r="E135" s="287"/>
      <c r="F135" s="309" t="s">
        <v>578</v>
      </c>
      <c r="G135" s="287"/>
      <c r="H135" s="287" t="s">
        <v>612</v>
      </c>
      <c r="I135" s="287" t="s">
        <v>574</v>
      </c>
      <c r="J135" s="287">
        <v>50</v>
      </c>
      <c r="K135" s="331"/>
    </row>
    <row r="136" s="1" customFormat="1" ht="15" customHeight="1">
      <c r="B136" s="329"/>
      <c r="C136" s="287" t="s">
        <v>599</v>
      </c>
      <c r="D136" s="287"/>
      <c r="E136" s="287"/>
      <c r="F136" s="309" t="s">
        <v>578</v>
      </c>
      <c r="G136" s="287"/>
      <c r="H136" s="287" t="s">
        <v>612</v>
      </c>
      <c r="I136" s="287" t="s">
        <v>574</v>
      </c>
      <c r="J136" s="287">
        <v>50</v>
      </c>
      <c r="K136" s="331"/>
    </row>
    <row r="137" s="1" customFormat="1" ht="15" customHeight="1">
      <c r="B137" s="329"/>
      <c r="C137" s="287" t="s">
        <v>600</v>
      </c>
      <c r="D137" s="287"/>
      <c r="E137" s="287"/>
      <c r="F137" s="309" t="s">
        <v>578</v>
      </c>
      <c r="G137" s="287"/>
      <c r="H137" s="287" t="s">
        <v>625</v>
      </c>
      <c r="I137" s="287" t="s">
        <v>574</v>
      </c>
      <c r="J137" s="287">
        <v>255</v>
      </c>
      <c r="K137" s="331"/>
    </row>
    <row r="138" s="1" customFormat="1" ht="15" customHeight="1">
      <c r="B138" s="329"/>
      <c r="C138" s="287" t="s">
        <v>602</v>
      </c>
      <c r="D138" s="287"/>
      <c r="E138" s="287"/>
      <c r="F138" s="309" t="s">
        <v>572</v>
      </c>
      <c r="G138" s="287"/>
      <c r="H138" s="287" t="s">
        <v>626</v>
      </c>
      <c r="I138" s="287" t="s">
        <v>604</v>
      </c>
      <c r="J138" s="287"/>
      <c r="K138" s="331"/>
    </row>
    <row r="139" s="1" customFormat="1" ht="15" customHeight="1">
      <c r="B139" s="329"/>
      <c r="C139" s="287" t="s">
        <v>605</v>
      </c>
      <c r="D139" s="287"/>
      <c r="E139" s="287"/>
      <c r="F139" s="309" t="s">
        <v>572</v>
      </c>
      <c r="G139" s="287"/>
      <c r="H139" s="287" t="s">
        <v>627</v>
      </c>
      <c r="I139" s="287" t="s">
        <v>607</v>
      </c>
      <c r="J139" s="287"/>
      <c r="K139" s="331"/>
    </row>
    <row r="140" s="1" customFormat="1" ht="15" customHeight="1">
      <c r="B140" s="329"/>
      <c r="C140" s="287" t="s">
        <v>608</v>
      </c>
      <c r="D140" s="287"/>
      <c r="E140" s="287"/>
      <c r="F140" s="309" t="s">
        <v>572</v>
      </c>
      <c r="G140" s="287"/>
      <c r="H140" s="287" t="s">
        <v>608</v>
      </c>
      <c r="I140" s="287" t="s">
        <v>607</v>
      </c>
      <c r="J140" s="287"/>
      <c r="K140" s="331"/>
    </row>
    <row r="141" s="1" customFormat="1" ht="15" customHeight="1">
      <c r="B141" s="329"/>
      <c r="C141" s="287" t="s">
        <v>38</v>
      </c>
      <c r="D141" s="287"/>
      <c r="E141" s="287"/>
      <c r="F141" s="309" t="s">
        <v>572</v>
      </c>
      <c r="G141" s="287"/>
      <c r="H141" s="287" t="s">
        <v>628</v>
      </c>
      <c r="I141" s="287" t="s">
        <v>607</v>
      </c>
      <c r="J141" s="287"/>
      <c r="K141" s="331"/>
    </row>
    <row r="142" s="1" customFormat="1" ht="15" customHeight="1">
      <c r="B142" s="329"/>
      <c r="C142" s="287" t="s">
        <v>629</v>
      </c>
      <c r="D142" s="287"/>
      <c r="E142" s="287"/>
      <c r="F142" s="309" t="s">
        <v>572</v>
      </c>
      <c r="G142" s="287"/>
      <c r="H142" s="287" t="s">
        <v>630</v>
      </c>
      <c r="I142" s="287" t="s">
        <v>607</v>
      </c>
      <c r="J142" s="287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284"/>
      <c r="C144" s="284"/>
      <c r="D144" s="284"/>
      <c r="E144" s="284"/>
      <c r="F144" s="321"/>
      <c r="G144" s="284"/>
      <c r="H144" s="284"/>
      <c r="I144" s="284"/>
      <c r="J144" s="284"/>
      <c r="K144" s="284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631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566</v>
      </c>
      <c r="D148" s="302"/>
      <c r="E148" s="302"/>
      <c r="F148" s="302" t="s">
        <v>567</v>
      </c>
      <c r="G148" s="303"/>
      <c r="H148" s="302" t="s">
        <v>54</v>
      </c>
      <c r="I148" s="302" t="s">
        <v>57</v>
      </c>
      <c r="J148" s="302" t="s">
        <v>568</v>
      </c>
      <c r="K148" s="301"/>
    </row>
    <row r="149" s="1" customFormat="1" ht="17.25" customHeight="1">
      <c r="B149" s="299"/>
      <c r="C149" s="304" t="s">
        <v>569</v>
      </c>
      <c r="D149" s="304"/>
      <c r="E149" s="304"/>
      <c r="F149" s="305" t="s">
        <v>570</v>
      </c>
      <c r="G149" s="306"/>
      <c r="H149" s="304"/>
      <c r="I149" s="304"/>
      <c r="J149" s="304" t="s">
        <v>571</v>
      </c>
      <c r="K149" s="301"/>
    </row>
    <row r="150" s="1" customFormat="1" ht="5.25" customHeight="1">
      <c r="B150" s="310"/>
      <c r="C150" s="307"/>
      <c r="D150" s="307"/>
      <c r="E150" s="307"/>
      <c r="F150" s="307"/>
      <c r="G150" s="308"/>
      <c r="H150" s="307"/>
      <c r="I150" s="307"/>
      <c r="J150" s="307"/>
      <c r="K150" s="331"/>
    </row>
    <row r="151" s="1" customFormat="1" ht="15" customHeight="1">
      <c r="B151" s="310"/>
      <c r="C151" s="335" t="s">
        <v>575</v>
      </c>
      <c r="D151" s="287"/>
      <c r="E151" s="287"/>
      <c r="F151" s="336" t="s">
        <v>572</v>
      </c>
      <c r="G151" s="287"/>
      <c r="H151" s="335" t="s">
        <v>612</v>
      </c>
      <c r="I151" s="335" t="s">
        <v>574</v>
      </c>
      <c r="J151" s="335">
        <v>120</v>
      </c>
      <c r="K151" s="331"/>
    </row>
    <row r="152" s="1" customFormat="1" ht="15" customHeight="1">
      <c r="B152" s="310"/>
      <c r="C152" s="335" t="s">
        <v>621</v>
      </c>
      <c r="D152" s="287"/>
      <c r="E152" s="287"/>
      <c r="F152" s="336" t="s">
        <v>572</v>
      </c>
      <c r="G152" s="287"/>
      <c r="H152" s="335" t="s">
        <v>632</v>
      </c>
      <c r="I152" s="335" t="s">
        <v>574</v>
      </c>
      <c r="J152" s="335" t="s">
        <v>623</v>
      </c>
      <c r="K152" s="331"/>
    </row>
    <row r="153" s="1" customFormat="1" ht="15" customHeight="1">
      <c r="B153" s="310"/>
      <c r="C153" s="335" t="s">
        <v>520</v>
      </c>
      <c r="D153" s="287"/>
      <c r="E153" s="287"/>
      <c r="F153" s="336" t="s">
        <v>572</v>
      </c>
      <c r="G153" s="287"/>
      <c r="H153" s="335" t="s">
        <v>633</v>
      </c>
      <c r="I153" s="335" t="s">
        <v>574</v>
      </c>
      <c r="J153" s="335" t="s">
        <v>623</v>
      </c>
      <c r="K153" s="331"/>
    </row>
    <row r="154" s="1" customFormat="1" ht="15" customHeight="1">
      <c r="B154" s="310"/>
      <c r="C154" s="335" t="s">
        <v>577</v>
      </c>
      <c r="D154" s="287"/>
      <c r="E154" s="287"/>
      <c r="F154" s="336" t="s">
        <v>578</v>
      </c>
      <c r="G154" s="287"/>
      <c r="H154" s="335" t="s">
        <v>612</v>
      </c>
      <c r="I154" s="335" t="s">
        <v>574</v>
      </c>
      <c r="J154" s="335">
        <v>50</v>
      </c>
      <c r="K154" s="331"/>
    </row>
    <row r="155" s="1" customFormat="1" ht="15" customHeight="1">
      <c r="B155" s="310"/>
      <c r="C155" s="335" t="s">
        <v>580</v>
      </c>
      <c r="D155" s="287"/>
      <c r="E155" s="287"/>
      <c r="F155" s="336" t="s">
        <v>572</v>
      </c>
      <c r="G155" s="287"/>
      <c r="H155" s="335" t="s">
        <v>612</v>
      </c>
      <c r="I155" s="335" t="s">
        <v>582</v>
      </c>
      <c r="J155" s="335"/>
      <c r="K155" s="331"/>
    </row>
    <row r="156" s="1" customFormat="1" ht="15" customHeight="1">
      <c r="B156" s="310"/>
      <c r="C156" s="335" t="s">
        <v>591</v>
      </c>
      <c r="D156" s="287"/>
      <c r="E156" s="287"/>
      <c r="F156" s="336" t="s">
        <v>578</v>
      </c>
      <c r="G156" s="287"/>
      <c r="H156" s="335" t="s">
        <v>612</v>
      </c>
      <c r="I156" s="335" t="s">
        <v>574</v>
      </c>
      <c r="J156" s="335">
        <v>50</v>
      </c>
      <c r="K156" s="331"/>
    </row>
    <row r="157" s="1" customFormat="1" ht="15" customHeight="1">
      <c r="B157" s="310"/>
      <c r="C157" s="335" t="s">
        <v>599</v>
      </c>
      <c r="D157" s="287"/>
      <c r="E157" s="287"/>
      <c r="F157" s="336" t="s">
        <v>578</v>
      </c>
      <c r="G157" s="287"/>
      <c r="H157" s="335" t="s">
        <v>612</v>
      </c>
      <c r="I157" s="335" t="s">
        <v>574</v>
      </c>
      <c r="J157" s="335">
        <v>50</v>
      </c>
      <c r="K157" s="331"/>
    </row>
    <row r="158" s="1" customFormat="1" ht="15" customHeight="1">
      <c r="B158" s="310"/>
      <c r="C158" s="335" t="s">
        <v>597</v>
      </c>
      <c r="D158" s="287"/>
      <c r="E158" s="287"/>
      <c r="F158" s="336" t="s">
        <v>578</v>
      </c>
      <c r="G158" s="287"/>
      <c r="H158" s="335" t="s">
        <v>612</v>
      </c>
      <c r="I158" s="335" t="s">
        <v>574</v>
      </c>
      <c r="J158" s="335">
        <v>50</v>
      </c>
      <c r="K158" s="331"/>
    </row>
    <row r="159" s="1" customFormat="1" ht="15" customHeight="1">
      <c r="B159" s="310"/>
      <c r="C159" s="335" t="s">
        <v>82</v>
      </c>
      <c r="D159" s="287"/>
      <c r="E159" s="287"/>
      <c r="F159" s="336" t="s">
        <v>572</v>
      </c>
      <c r="G159" s="287"/>
      <c r="H159" s="335" t="s">
        <v>634</v>
      </c>
      <c r="I159" s="335" t="s">
        <v>574</v>
      </c>
      <c r="J159" s="335" t="s">
        <v>635</v>
      </c>
      <c r="K159" s="331"/>
    </row>
    <row r="160" s="1" customFormat="1" ht="15" customHeight="1">
      <c r="B160" s="310"/>
      <c r="C160" s="335" t="s">
        <v>636</v>
      </c>
      <c r="D160" s="287"/>
      <c r="E160" s="287"/>
      <c r="F160" s="336" t="s">
        <v>572</v>
      </c>
      <c r="G160" s="287"/>
      <c r="H160" s="335" t="s">
        <v>637</v>
      </c>
      <c r="I160" s="335" t="s">
        <v>607</v>
      </c>
      <c r="J160" s="335"/>
      <c r="K160" s="331"/>
    </row>
    <row r="161" s="1" customFormat="1" ht="15" customHeight="1">
      <c r="B161" s="337"/>
      <c r="C161" s="319"/>
      <c r="D161" s="319"/>
      <c r="E161" s="319"/>
      <c r="F161" s="319"/>
      <c r="G161" s="319"/>
      <c r="H161" s="319"/>
      <c r="I161" s="319"/>
      <c r="J161" s="319"/>
      <c r="K161" s="338"/>
    </row>
    <row r="162" s="1" customFormat="1" ht="18.75" customHeight="1">
      <c r="B162" s="284"/>
      <c r="C162" s="287"/>
      <c r="D162" s="287"/>
      <c r="E162" s="287"/>
      <c r="F162" s="309"/>
      <c r="G162" s="287"/>
      <c r="H162" s="287"/>
      <c r="I162" s="287"/>
      <c r="J162" s="287"/>
      <c r="K162" s="284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638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566</v>
      </c>
      <c r="D166" s="302"/>
      <c r="E166" s="302"/>
      <c r="F166" s="302" t="s">
        <v>567</v>
      </c>
      <c r="G166" s="339"/>
      <c r="H166" s="340" t="s">
        <v>54</v>
      </c>
      <c r="I166" s="340" t="s">
        <v>57</v>
      </c>
      <c r="J166" s="302" t="s">
        <v>568</v>
      </c>
      <c r="K166" s="279"/>
    </row>
    <row r="167" s="1" customFormat="1" ht="17.25" customHeight="1">
      <c r="B167" s="280"/>
      <c r="C167" s="304" t="s">
        <v>569</v>
      </c>
      <c r="D167" s="304"/>
      <c r="E167" s="304"/>
      <c r="F167" s="305" t="s">
        <v>570</v>
      </c>
      <c r="G167" s="341"/>
      <c r="H167" s="342"/>
      <c r="I167" s="342"/>
      <c r="J167" s="304" t="s">
        <v>571</v>
      </c>
      <c r="K167" s="282"/>
    </row>
    <row r="168" s="1" customFormat="1" ht="5.25" customHeight="1">
      <c r="B168" s="310"/>
      <c r="C168" s="307"/>
      <c r="D168" s="307"/>
      <c r="E168" s="307"/>
      <c r="F168" s="307"/>
      <c r="G168" s="308"/>
      <c r="H168" s="307"/>
      <c r="I168" s="307"/>
      <c r="J168" s="307"/>
      <c r="K168" s="331"/>
    </row>
    <row r="169" s="1" customFormat="1" ht="15" customHeight="1">
      <c r="B169" s="310"/>
      <c r="C169" s="287" t="s">
        <v>575</v>
      </c>
      <c r="D169" s="287"/>
      <c r="E169" s="287"/>
      <c r="F169" s="309" t="s">
        <v>572</v>
      </c>
      <c r="G169" s="287"/>
      <c r="H169" s="287" t="s">
        <v>612</v>
      </c>
      <c r="I169" s="287" t="s">
        <v>574</v>
      </c>
      <c r="J169" s="287">
        <v>120</v>
      </c>
      <c r="K169" s="331"/>
    </row>
    <row r="170" s="1" customFormat="1" ht="15" customHeight="1">
      <c r="B170" s="310"/>
      <c r="C170" s="287" t="s">
        <v>621</v>
      </c>
      <c r="D170" s="287"/>
      <c r="E170" s="287"/>
      <c r="F170" s="309" t="s">
        <v>572</v>
      </c>
      <c r="G170" s="287"/>
      <c r="H170" s="287" t="s">
        <v>622</v>
      </c>
      <c r="I170" s="287" t="s">
        <v>574</v>
      </c>
      <c r="J170" s="287" t="s">
        <v>623</v>
      </c>
      <c r="K170" s="331"/>
    </row>
    <row r="171" s="1" customFormat="1" ht="15" customHeight="1">
      <c r="B171" s="310"/>
      <c r="C171" s="287" t="s">
        <v>520</v>
      </c>
      <c r="D171" s="287"/>
      <c r="E171" s="287"/>
      <c r="F171" s="309" t="s">
        <v>572</v>
      </c>
      <c r="G171" s="287"/>
      <c r="H171" s="287" t="s">
        <v>639</v>
      </c>
      <c r="I171" s="287" t="s">
        <v>574</v>
      </c>
      <c r="J171" s="287" t="s">
        <v>623</v>
      </c>
      <c r="K171" s="331"/>
    </row>
    <row r="172" s="1" customFormat="1" ht="15" customHeight="1">
      <c r="B172" s="310"/>
      <c r="C172" s="287" t="s">
        <v>577</v>
      </c>
      <c r="D172" s="287"/>
      <c r="E172" s="287"/>
      <c r="F172" s="309" t="s">
        <v>578</v>
      </c>
      <c r="G172" s="287"/>
      <c r="H172" s="287" t="s">
        <v>639</v>
      </c>
      <c r="I172" s="287" t="s">
        <v>574</v>
      </c>
      <c r="J172" s="287">
        <v>50</v>
      </c>
      <c r="K172" s="331"/>
    </row>
    <row r="173" s="1" customFormat="1" ht="15" customHeight="1">
      <c r="B173" s="310"/>
      <c r="C173" s="287" t="s">
        <v>580</v>
      </c>
      <c r="D173" s="287"/>
      <c r="E173" s="287"/>
      <c r="F173" s="309" t="s">
        <v>572</v>
      </c>
      <c r="G173" s="287"/>
      <c r="H173" s="287" t="s">
        <v>639</v>
      </c>
      <c r="I173" s="287" t="s">
        <v>582</v>
      </c>
      <c r="J173" s="287"/>
      <c r="K173" s="331"/>
    </row>
    <row r="174" s="1" customFormat="1" ht="15" customHeight="1">
      <c r="B174" s="310"/>
      <c r="C174" s="287" t="s">
        <v>591</v>
      </c>
      <c r="D174" s="287"/>
      <c r="E174" s="287"/>
      <c r="F174" s="309" t="s">
        <v>578</v>
      </c>
      <c r="G174" s="287"/>
      <c r="H174" s="287" t="s">
        <v>639</v>
      </c>
      <c r="I174" s="287" t="s">
        <v>574</v>
      </c>
      <c r="J174" s="287">
        <v>50</v>
      </c>
      <c r="K174" s="331"/>
    </row>
    <row r="175" s="1" customFormat="1" ht="15" customHeight="1">
      <c r="B175" s="310"/>
      <c r="C175" s="287" t="s">
        <v>599</v>
      </c>
      <c r="D175" s="287"/>
      <c r="E175" s="287"/>
      <c r="F175" s="309" t="s">
        <v>578</v>
      </c>
      <c r="G175" s="287"/>
      <c r="H175" s="287" t="s">
        <v>639</v>
      </c>
      <c r="I175" s="287" t="s">
        <v>574</v>
      </c>
      <c r="J175" s="287">
        <v>50</v>
      </c>
      <c r="K175" s="331"/>
    </row>
    <row r="176" s="1" customFormat="1" ht="15" customHeight="1">
      <c r="B176" s="310"/>
      <c r="C176" s="287" t="s">
        <v>597</v>
      </c>
      <c r="D176" s="287"/>
      <c r="E176" s="287"/>
      <c r="F176" s="309" t="s">
        <v>578</v>
      </c>
      <c r="G176" s="287"/>
      <c r="H176" s="287" t="s">
        <v>639</v>
      </c>
      <c r="I176" s="287" t="s">
        <v>574</v>
      </c>
      <c r="J176" s="287">
        <v>50</v>
      </c>
      <c r="K176" s="331"/>
    </row>
    <row r="177" s="1" customFormat="1" ht="15" customHeight="1">
      <c r="B177" s="310"/>
      <c r="C177" s="287" t="s">
        <v>103</v>
      </c>
      <c r="D177" s="287"/>
      <c r="E177" s="287"/>
      <c r="F177" s="309" t="s">
        <v>572</v>
      </c>
      <c r="G177" s="287"/>
      <c r="H177" s="287" t="s">
        <v>640</v>
      </c>
      <c r="I177" s="287" t="s">
        <v>641</v>
      </c>
      <c r="J177" s="287"/>
      <c r="K177" s="331"/>
    </row>
    <row r="178" s="1" customFormat="1" ht="15" customHeight="1">
      <c r="B178" s="310"/>
      <c r="C178" s="287" t="s">
        <v>57</v>
      </c>
      <c r="D178" s="287"/>
      <c r="E178" s="287"/>
      <c r="F178" s="309" t="s">
        <v>572</v>
      </c>
      <c r="G178" s="287"/>
      <c r="H178" s="287" t="s">
        <v>642</v>
      </c>
      <c r="I178" s="287" t="s">
        <v>643</v>
      </c>
      <c r="J178" s="287">
        <v>1</v>
      </c>
      <c r="K178" s="331"/>
    </row>
    <row r="179" s="1" customFormat="1" ht="15" customHeight="1">
      <c r="B179" s="310"/>
      <c r="C179" s="287" t="s">
        <v>53</v>
      </c>
      <c r="D179" s="287"/>
      <c r="E179" s="287"/>
      <c r="F179" s="309" t="s">
        <v>572</v>
      </c>
      <c r="G179" s="287"/>
      <c r="H179" s="287" t="s">
        <v>644</v>
      </c>
      <c r="I179" s="287" t="s">
        <v>574</v>
      </c>
      <c r="J179" s="287">
        <v>20</v>
      </c>
      <c r="K179" s="331"/>
    </row>
    <row r="180" s="1" customFormat="1" ht="15" customHeight="1">
      <c r="B180" s="310"/>
      <c r="C180" s="287" t="s">
        <v>54</v>
      </c>
      <c r="D180" s="287"/>
      <c r="E180" s="287"/>
      <c r="F180" s="309" t="s">
        <v>572</v>
      </c>
      <c r="G180" s="287"/>
      <c r="H180" s="287" t="s">
        <v>645</v>
      </c>
      <c r="I180" s="287" t="s">
        <v>574</v>
      </c>
      <c r="J180" s="287">
        <v>255</v>
      </c>
      <c r="K180" s="331"/>
    </row>
    <row r="181" s="1" customFormat="1" ht="15" customHeight="1">
      <c r="B181" s="310"/>
      <c r="C181" s="287" t="s">
        <v>104</v>
      </c>
      <c r="D181" s="287"/>
      <c r="E181" s="287"/>
      <c r="F181" s="309" t="s">
        <v>572</v>
      </c>
      <c r="G181" s="287"/>
      <c r="H181" s="287" t="s">
        <v>536</v>
      </c>
      <c r="I181" s="287" t="s">
        <v>574</v>
      </c>
      <c r="J181" s="287">
        <v>10</v>
      </c>
      <c r="K181" s="331"/>
    </row>
    <row r="182" s="1" customFormat="1" ht="15" customHeight="1">
      <c r="B182" s="310"/>
      <c r="C182" s="287" t="s">
        <v>105</v>
      </c>
      <c r="D182" s="287"/>
      <c r="E182" s="287"/>
      <c r="F182" s="309" t="s">
        <v>572</v>
      </c>
      <c r="G182" s="287"/>
      <c r="H182" s="287" t="s">
        <v>646</v>
      </c>
      <c r="I182" s="287" t="s">
        <v>607</v>
      </c>
      <c r="J182" s="287"/>
      <c r="K182" s="331"/>
    </row>
    <row r="183" s="1" customFormat="1" ht="15" customHeight="1">
      <c r="B183" s="310"/>
      <c r="C183" s="287" t="s">
        <v>647</v>
      </c>
      <c r="D183" s="287"/>
      <c r="E183" s="287"/>
      <c r="F183" s="309" t="s">
        <v>572</v>
      </c>
      <c r="G183" s="287"/>
      <c r="H183" s="287" t="s">
        <v>648</v>
      </c>
      <c r="I183" s="287" t="s">
        <v>607</v>
      </c>
      <c r="J183" s="287"/>
      <c r="K183" s="331"/>
    </row>
    <row r="184" s="1" customFormat="1" ht="15" customHeight="1">
      <c r="B184" s="310"/>
      <c r="C184" s="287" t="s">
        <v>636</v>
      </c>
      <c r="D184" s="287"/>
      <c r="E184" s="287"/>
      <c r="F184" s="309" t="s">
        <v>572</v>
      </c>
      <c r="G184" s="287"/>
      <c r="H184" s="287" t="s">
        <v>649</v>
      </c>
      <c r="I184" s="287" t="s">
        <v>607</v>
      </c>
      <c r="J184" s="287"/>
      <c r="K184" s="331"/>
    </row>
    <row r="185" s="1" customFormat="1" ht="15" customHeight="1">
      <c r="B185" s="310"/>
      <c r="C185" s="287" t="s">
        <v>107</v>
      </c>
      <c r="D185" s="287"/>
      <c r="E185" s="287"/>
      <c r="F185" s="309" t="s">
        <v>578</v>
      </c>
      <c r="G185" s="287"/>
      <c r="H185" s="287" t="s">
        <v>650</v>
      </c>
      <c r="I185" s="287" t="s">
        <v>574</v>
      </c>
      <c r="J185" s="287">
        <v>50</v>
      </c>
      <c r="K185" s="331"/>
    </row>
    <row r="186" s="1" customFormat="1" ht="15" customHeight="1">
      <c r="B186" s="310"/>
      <c r="C186" s="287" t="s">
        <v>651</v>
      </c>
      <c r="D186" s="287"/>
      <c r="E186" s="287"/>
      <c r="F186" s="309" t="s">
        <v>578</v>
      </c>
      <c r="G186" s="287"/>
      <c r="H186" s="287" t="s">
        <v>652</v>
      </c>
      <c r="I186" s="287" t="s">
        <v>653</v>
      </c>
      <c r="J186" s="287"/>
      <c r="K186" s="331"/>
    </row>
    <row r="187" s="1" customFormat="1" ht="15" customHeight="1">
      <c r="B187" s="310"/>
      <c r="C187" s="287" t="s">
        <v>654</v>
      </c>
      <c r="D187" s="287"/>
      <c r="E187" s="287"/>
      <c r="F187" s="309" t="s">
        <v>578</v>
      </c>
      <c r="G187" s="287"/>
      <c r="H187" s="287" t="s">
        <v>655</v>
      </c>
      <c r="I187" s="287" t="s">
        <v>653</v>
      </c>
      <c r="J187" s="287"/>
      <c r="K187" s="331"/>
    </row>
    <row r="188" s="1" customFormat="1" ht="15" customHeight="1">
      <c r="B188" s="310"/>
      <c r="C188" s="287" t="s">
        <v>656</v>
      </c>
      <c r="D188" s="287"/>
      <c r="E188" s="287"/>
      <c r="F188" s="309" t="s">
        <v>578</v>
      </c>
      <c r="G188" s="287"/>
      <c r="H188" s="287" t="s">
        <v>657</v>
      </c>
      <c r="I188" s="287" t="s">
        <v>653</v>
      </c>
      <c r="J188" s="287"/>
      <c r="K188" s="331"/>
    </row>
    <row r="189" s="1" customFormat="1" ht="15" customHeight="1">
      <c r="B189" s="310"/>
      <c r="C189" s="343" t="s">
        <v>658</v>
      </c>
      <c r="D189" s="287"/>
      <c r="E189" s="287"/>
      <c r="F189" s="309" t="s">
        <v>578</v>
      </c>
      <c r="G189" s="287"/>
      <c r="H189" s="287" t="s">
        <v>659</v>
      </c>
      <c r="I189" s="287" t="s">
        <v>660</v>
      </c>
      <c r="J189" s="344" t="s">
        <v>661</v>
      </c>
      <c r="K189" s="331"/>
    </row>
    <row r="190" s="1" customFormat="1" ht="15" customHeight="1">
      <c r="B190" s="310"/>
      <c r="C190" s="294" t="s">
        <v>42</v>
      </c>
      <c r="D190" s="287"/>
      <c r="E190" s="287"/>
      <c r="F190" s="309" t="s">
        <v>572</v>
      </c>
      <c r="G190" s="287"/>
      <c r="H190" s="284" t="s">
        <v>662</v>
      </c>
      <c r="I190" s="287" t="s">
        <v>663</v>
      </c>
      <c r="J190" s="287"/>
      <c r="K190" s="331"/>
    </row>
    <row r="191" s="1" customFormat="1" ht="15" customHeight="1">
      <c r="B191" s="310"/>
      <c r="C191" s="294" t="s">
        <v>664</v>
      </c>
      <c r="D191" s="287"/>
      <c r="E191" s="287"/>
      <c r="F191" s="309" t="s">
        <v>572</v>
      </c>
      <c r="G191" s="287"/>
      <c r="H191" s="287" t="s">
        <v>665</v>
      </c>
      <c r="I191" s="287" t="s">
        <v>607</v>
      </c>
      <c r="J191" s="287"/>
      <c r="K191" s="331"/>
    </row>
    <row r="192" s="1" customFormat="1" ht="15" customHeight="1">
      <c r="B192" s="310"/>
      <c r="C192" s="294" t="s">
        <v>666</v>
      </c>
      <c r="D192" s="287"/>
      <c r="E192" s="287"/>
      <c r="F192" s="309" t="s">
        <v>572</v>
      </c>
      <c r="G192" s="287"/>
      <c r="H192" s="287" t="s">
        <v>667</v>
      </c>
      <c r="I192" s="287" t="s">
        <v>607</v>
      </c>
      <c r="J192" s="287"/>
      <c r="K192" s="331"/>
    </row>
    <row r="193" s="1" customFormat="1" ht="15" customHeight="1">
      <c r="B193" s="310"/>
      <c r="C193" s="294" t="s">
        <v>668</v>
      </c>
      <c r="D193" s="287"/>
      <c r="E193" s="287"/>
      <c r="F193" s="309" t="s">
        <v>578</v>
      </c>
      <c r="G193" s="287"/>
      <c r="H193" s="287" t="s">
        <v>669</v>
      </c>
      <c r="I193" s="287" t="s">
        <v>607</v>
      </c>
      <c r="J193" s="287"/>
      <c r="K193" s="331"/>
    </row>
    <row r="194" s="1" customFormat="1" ht="15" customHeight="1">
      <c r="B194" s="337"/>
      <c r="C194" s="345"/>
      <c r="D194" s="319"/>
      <c r="E194" s="319"/>
      <c r="F194" s="319"/>
      <c r="G194" s="319"/>
      <c r="H194" s="319"/>
      <c r="I194" s="319"/>
      <c r="J194" s="319"/>
      <c r="K194" s="338"/>
    </row>
    <row r="195" s="1" customFormat="1" ht="18.75" customHeight="1">
      <c r="B195" s="284"/>
      <c r="C195" s="287"/>
      <c r="D195" s="287"/>
      <c r="E195" s="287"/>
      <c r="F195" s="309"/>
      <c r="G195" s="287"/>
      <c r="H195" s="287"/>
      <c r="I195" s="287"/>
      <c r="J195" s="287"/>
      <c r="K195" s="284"/>
    </row>
    <row r="196" s="1" customFormat="1" ht="18.75" customHeight="1">
      <c r="B196" s="284"/>
      <c r="C196" s="287"/>
      <c r="D196" s="287"/>
      <c r="E196" s="287"/>
      <c r="F196" s="309"/>
      <c r="G196" s="287"/>
      <c r="H196" s="287"/>
      <c r="I196" s="287"/>
      <c r="J196" s="287"/>
      <c r="K196" s="284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670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46" t="s">
        <v>671</v>
      </c>
      <c r="D200" s="346"/>
      <c r="E200" s="346"/>
      <c r="F200" s="346" t="s">
        <v>672</v>
      </c>
      <c r="G200" s="347"/>
      <c r="H200" s="346" t="s">
        <v>673</v>
      </c>
      <c r="I200" s="346"/>
      <c r="J200" s="346"/>
      <c r="K200" s="279"/>
    </row>
    <row r="201" s="1" customFormat="1" ht="5.25" customHeight="1">
      <c r="B201" s="310"/>
      <c r="C201" s="307"/>
      <c r="D201" s="307"/>
      <c r="E201" s="307"/>
      <c r="F201" s="307"/>
      <c r="G201" s="287"/>
      <c r="H201" s="307"/>
      <c r="I201" s="307"/>
      <c r="J201" s="307"/>
      <c r="K201" s="331"/>
    </row>
    <row r="202" s="1" customFormat="1" ht="15" customHeight="1">
      <c r="B202" s="310"/>
      <c r="C202" s="287" t="s">
        <v>663</v>
      </c>
      <c r="D202" s="287"/>
      <c r="E202" s="287"/>
      <c r="F202" s="309" t="s">
        <v>43</v>
      </c>
      <c r="G202" s="287"/>
      <c r="H202" s="287" t="s">
        <v>674</v>
      </c>
      <c r="I202" s="287"/>
      <c r="J202" s="287"/>
      <c r="K202" s="331"/>
    </row>
    <row r="203" s="1" customFormat="1" ht="15" customHeight="1">
      <c r="B203" s="310"/>
      <c r="C203" s="316"/>
      <c r="D203" s="287"/>
      <c r="E203" s="287"/>
      <c r="F203" s="309" t="s">
        <v>44</v>
      </c>
      <c r="G203" s="287"/>
      <c r="H203" s="287" t="s">
        <v>675</v>
      </c>
      <c r="I203" s="287"/>
      <c r="J203" s="287"/>
      <c r="K203" s="331"/>
    </row>
    <row r="204" s="1" customFormat="1" ht="15" customHeight="1">
      <c r="B204" s="310"/>
      <c r="C204" s="316"/>
      <c r="D204" s="287"/>
      <c r="E204" s="287"/>
      <c r="F204" s="309" t="s">
        <v>47</v>
      </c>
      <c r="G204" s="287"/>
      <c r="H204" s="287" t="s">
        <v>676</v>
      </c>
      <c r="I204" s="287"/>
      <c r="J204" s="287"/>
      <c r="K204" s="331"/>
    </row>
    <row r="205" s="1" customFormat="1" ht="15" customHeight="1">
      <c r="B205" s="310"/>
      <c r="C205" s="287"/>
      <c r="D205" s="287"/>
      <c r="E205" s="287"/>
      <c r="F205" s="309" t="s">
        <v>45</v>
      </c>
      <c r="G205" s="287"/>
      <c r="H205" s="287" t="s">
        <v>677</v>
      </c>
      <c r="I205" s="287"/>
      <c r="J205" s="287"/>
      <c r="K205" s="331"/>
    </row>
    <row r="206" s="1" customFormat="1" ht="15" customHeight="1">
      <c r="B206" s="310"/>
      <c r="C206" s="287"/>
      <c r="D206" s="287"/>
      <c r="E206" s="287"/>
      <c r="F206" s="309" t="s">
        <v>46</v>
      </c>
      <c r="G206" s="287"/>
      <c r="H206" s="287" t="s">
        <v>678</v>
      </c>
      <c r="I206" s="287"/>
      <c r="J206" s="287"/>
      <c r="K206" s="331"/>
    </row>
    <row r="207" s="1" customFormat="1" ht="15" customHeight="1">
      <c r="B207" s="310"/>
      <c r="C207" s="287"/>
      <c r="D207" s="287"/>
      <c r="E207" s="287"/>
      <c r="F207" s="309"/>
      <c r="G207" s="287"/>
      <c r="H207" s="287"/>
      <c r="I207" s="287"/>
      <c r="J207" s="287"/>
      <c r="K207" s="331"/>
    </row>
    <row r="208" s="1" customFormat="1" ht="15" customHeight="1">
      <c r="B208" s="310"/>
      <c r="C208" s="287" t="s">
        <v>619</v>
      </c>
      <c r="D208" s="287"/>
      <c r="E208" s="287"/>
      <c r="F208" s="309" t="s">
        <v>76</v>
      </c>
      <c r="G208" s="287"/>
      <c r="H208" s="287" t="s">
        <v>679</v>
      </c>
      <c r="I208" s="287"/>
      <c r="J208" s="287"/>
      <c r="K208" s="331"/>
    </row>
    <row r="209" s="1" customFormat="1" ht="15" customHeight="1">
      <c r="B209" s="310"/>
      <c r="C209" s="316"/>
      <c r="D209" s="287"/>
      <c r="E209" s="287"/>
      <c r="F209" s="309" t="s">
        <v>514</v>
      </c>
      <c r="G209" s="287"/>
      <c r="H209" s="287" t="s">
        <v>515</v>
      </c>
      <c r="I209" s="287"/>
      <c r="J209" s="287"/>
      <c r="K209" s="331"/>
    </row>
    <row r="210" s="1" customFormat="1" ht="15" customHeight="1">
      <c r="B210" s="310"/>
      <c r="C210" s="287"/>
      <c r="D210" s="287"/>
      <c r="E210" s="287"/>
      <c r="F210" s="309" t="s">
        <v>512</v>
      </c>
      <c r="G210" s="287"/>
      <c r="H210" s="287" t="s">
        <v>680</v>
      </c>
      <c r="I210" s="287"/>
      <c r="J210" s="287"/>
      <c r="K210" s="331"/>
    </row>
    <row r="211" s="1" customFormat="1" ht="15" customHeight="1">
      <c r="B211" s="348"/>
      <c r="C211" s="316"/>
      <c r="D211" s="316"/>
      <c r="E211" s="316"/>
      <c r="F211" s="309" t="s">
        <v>516</v>
      </c>
      <c r="G211" s="294"/>
      <c r="H211" s="335" t="s">
        <v>517</v>
      </c>
      <c r="I211" s="335"/>
      <c r="J211" s="335"/>
      <c r="K211" s="349"/>
    </row>
    <row r="212" s="1" customFormat="1" ht="15" customHeight="1">
      <c r="B212" s="348"/>
      <c r="C212" s="316"/>
      <c r="D212" s="316"/>
      <c r="E212" s="316"/>
      <c r="F212" s="309" t="s">
        <v>518</v>
      </c>
      <c r="G212" s="294"/>
      <c r="H212" s="335" t="s">
        <v>681</v>
      </c>
      <c r="I212" s="335"/>
      <c r="J212" s="335"/>
      <c r="K212" s="349"/>
    </row>
    <row r="213" s="1" customFormat="1" ht="15" customHeight="1">
      <c r="B213" s="348"/>
      <c r="C213" s="316"/>
      <c r="D213" s="316"/>
      <c r="E213" s="316"/>
      <c r="F213" s="350"/>
      <c r="G213" s="294"/>
      <c r="H213" s="351"/>
      <c r="I213" s="351"/>
      <c r="J213" s="351"/>
      <c r="K213" s="349"/>
    </row>
    <row r="214" s="1" customFormat="1" ht="15" customHeight="1">
      <c r="B214" s="348"/>
      <c r="C214" s="287" t="s">
        <v>643</v>
      </c>
      <c r="D214" s="316"/>
      <c r="E214" s="316"/>
      <c r="F214" s="309">
        <v>1</v>
      </c>
      <c r="G214" s="294"/>
      <c r="H214" s="335" t="s">
        <v>682</v>
      </c>
      <c r="I214" s="335"/>
      <c r="J214" s="335"/>
      <c r="K214" s="349"/>
    </row>
    <row r="215" s="1" customFormat="1" ht="15" customHeight="1">
      <c r="B215" s="348"/>
      <c r="C215" s="316"/>
      <c r="D215" s="316"/>
      <c r="E215" s="316"/>
      <c r="F215" s="309">
        <v>2</v>
      </c>
      <c r="G215" s="294"/>
      <c r="H215" s="335" t="s">
        <v>683</v>
      </c>
      <c r="I215" s="335"/>
      <c r="J215" s="335"/>
      <c r="K215" s="349"/>
    </row>
    <row r="216" s="1" customFormat="1" ht="15" customHeight="1">
      <c r="B216" s="348"/>
      <c r="C216" s="316"/>
      <c r="D216" s="316"/>
      <c r="E216" s="316"/>
      <c r="F216" s="309">
        <v>3</v>
      </c>
      <c r="G216" s="294"/>
      <c r="H216" s="335" t="s">
        <v>684</v>
      </c>
      <c r="I216" s="335"/>
      <c r="J216" s="335"/>
      <c r="K216" s="349"/>
    </row>
    <row r="217" s="1" customFormat="1" ht="15" customHeight="1">
      <c r="B217" s="348"/>
      <c r="C217" s="316"/>
      <c r="D217" s="316"/>
      <c r="E217" s="316"/>
      <c r="F217" s="309">
        <v>4</v>
      </c>
      <c r="G217" s="294"/>
      <c r="H217" s="335" t="s">
        <v>685</v>
      </c>
      <c r="I217" s="335"/>
      <c r="J217" s="335"/>
      <c r="K217" s="349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Machuta Petr</dc:creator>
  <cp:lastModifiedBy>Machuta Petr</cp:lastModifiedBy>
  <dcterms:created xsi:type="dcterms:W3CDTF">2020-07-03T07:44:39Z</dcterms:created>
  <dcterms:modified xsi:type="dcterms:W3CDTF">2020-07-03T07:44:43Z</dcterms:modified>
</cp:coreProperties>
</file>