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30" windowWidth="50535" windowHeight="19350"/>
  </bookViews>
  <sheets>
    <sheet name="Rekapitulace stavby" sheetId="1" r:id="rId1"/>
    <sheet name="D.2 - Úprava zeleně na p...." sheetId="2" r:id="rId2"/>
    <sheet name="Pokyny pro vyplnění" sheetId="3" r:id="rId3"/>
  </sheets>
  <definedNames>
    <definedName name="_xlnm._FilterDatabase" localSheetId="1" hidden="1">'D.2 - Úprava zeleně na p....'!$C$80:$K$143</definedName>
    <definedName name="_xlnm.Print_Titles" localSheetId="1">'D.2 - Úprava zeleně na p....'!$80:$80</definedName>
    <definedName name="_xlnm.Print_Titles" localSheetId="0">'Rekapitulace stavby'!$52:$52</definedName>
    <definedName name="_xlnm.Print_Area" localSheetId="1">'D.2 - Úprava zeleně na p....'!$C$4:$J$39,'D.2 - Úprava zeleně na p....'!$C$45:$J$62,'D.2 - Úprava zeleně na p....'!$C$68:$K$143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3" i="2"/>
  <c r="BH123" i="2"/>
  <c r="BG123" i="2"/>
  <c r="BF123" i="2"/>
  <c r="T123" i="2"/>
  <c r="R123" i="2"/>
  <c r="P123" i="2"/>
  <c r="BK123" i="2"/>
  <c r="J123" i="2"/>
  <c r="BE123" i="2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5" i="2"/>
  <c r="BH115" i="2"/>
  <c r="BG115" i="2"/>
  <c r="BF115" i="2"/>
  <c r="T115" i="2"/>
  <c r="R115" i="2"/>
  <c r="P115" i="2"/>
  <c r="BK115" i="2"/>
  <c r="J115" i="2"/>
  <c r="BE115" i="2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BG99" i="2"/>
  <c r="BF99" i="2"/>
  <c r="T99" i="2"/>
  <c r="R99" i="2"/>
  <c r="P99" i="2"/>
  <c r="BK99" i="2"/>
  <c r="J99" i="2"/>
  <c r="BE99" i="2"/>
  <c r="BI97" i="2"/>
  <c r="BH97" i="2"/>
  <c r="BG97" i="2"/>
  <c r="BF97" i="2"/>
  <c r="T97" i="2"/>
  <c r="R97" i="2"/>
  <c r="P97" i="2"/>
  <c r="BK97" i="2"/>
  <c r="J97" i="2"/>
  <c r="BE97" i="2"/>
  <c r="BI94" i="2"/>
  <c r="BH94" i="2"/>
  <c r="BG94" i="2"/>
  <c r="BF94" i="2"/>
  <c r="T94" i="2"/>
  <c r="R94" i="2"/>
  <c r="P94" i="2"/>
  <c r="BK94" i="2"/>
  <c r="J94" i="2"/>
  <c r="BE94" i="2"/>
  <c r="BI92" i="2"/>
  <c r="BH92" i="2"/>
  <c r="BG92" i="2"/>
  <c r="BF92" i="2"/>
  <c r="T92" i="2"/>
  <c r="R92" i="2"/>
  <c r="P92" i="2"/>
  <c r="BK92" i="2"/>
  <c r="J92" i="2"/>
  <c r="BE92" i="2"/>
  <c r="BI89" i="2"/>
  <c r="BH89" i="2"/>
  <c r="F36" i="2" s="1"/>
  <c r="BC55" i="1" s="1"/>
  <c r="BC54" i="1" s="1"/>
  <c r="BG89" i="2"/>
  <c r="BF89" i="2"/>
  <c r="T89" i="2"/>
  <c r="T83" i="2" s="1"/>
  <c r="T82" i="2" s="1"/>
  <c r="T81" i="2" s="1"/>
  <c r="R89" i="2"/>
  <c r="R83" i="2" s="1"/>
  <c r="R82" i="2" s="1"/>
  <c r="R81" i="2" s="1"/>
  <c r="P89" i="2"/>
  <c r="BK89" i="2"/>
  <c r="J89" i="2"/>
  <c r="BE89" i="2"/>
  <c r="BI87" i="2"/>
  <c r="BH87" i="2"/>
  <c r="BG87" i="2"/>
  <c r="F35" i="2" s="1"/>
  <c r="BB55" i="1" s="1"/>
  <c r="BB54" i="1" s="1"/>
  <c r="BF87" i="2"/>
  <c r="T87" i="2"/>
  <c r="R87" i="2"/>
  <c r="P87" i="2"/>
  <c r="P83" i="2" s="1"/>
  <c r="P82" i="2" s="1"/>
  <c r="P81" i="2" s="1"/>
  <c r="AU55" i="1" s="1"/>
  <c r="AU54" i="1" s="1"/>
  <c r="BK87" i="2"/>
  <c r="BK83" i="2" s="1"/>
  <c r="J87" i="2"/>
  <c r="BE87" i="2"/>
  <c r="BI84" i="2"/>
  <c r="F37" i="2"/>
  <c r="BD55" i="1" s="1"/>
  <c r="BD54" i="1" s="1"/>
  <c r="W33" i="1" s="1"/>
  <c r="BH84" i="2"/>
  <c r="BG84" i="2"/>
  <c r="BF84" i="2"/>
  <c r="F34" i="2" s="1"/>
  <c r="BA55" i="1" s="1"/>
  <c r="BA54" i="1" s="1"/>
  <c r="T84" i="2"/>
  <c r="R84" i="2"/>
  <c r="P84" i="2"/>
  <c r="BK84" i="2"/>
  <c r="J84" i="2"/>
  <c r="BE84" i="2" s="1"/>
  <c r="J78" i="2"/>
  <c r="J77" i="2"/>
  <c r="F77" i="2"/>
  <c r="F75" i="2"/>
  <c r="E73" i="2"/>
  <c r="J55" i="2"/>
  <c r="J54" i="2"/>
  <c r="F54" i="2"/>
  <c r="F52" i="2"/>
  <c r="E50" i="2"/>
  <c r="J18" i="2"/>
  <c r="E18" i="2"/>
  <c r="F55" i="2" s="1"/>
  <c r="J17" i="2"/>
  <c r="J12" i="2"/>
  <c r="J75" i="2" s="1"/>
  <c r="E7" i="2"/>
  <c r="E48" i="2" s="1"/>
  <c r="E71" i="2"/>
  <c r="AS54" i="1"/>
  <c r="L50" i="1"/>
  <c r="AM50" i="1"/>
  <c r="AM49" i="1"/>
  <c r="L49" i="1"/>
  <c r="AM47" i="1"/>
  <c r="L47" i="1"/>
  <c r="L45" i="1"/>
  <c r="L44" i="1"/>
  <c r="BK82" i="2" l="1"/>
  <c r="J83" i="2"/>
  <c r="J61" i="2" s="1"/>
  <c r="W32" i="1"/>
  <c r="AY54" i="1"/>
  <c r="AW54" i="1"/>
  <c r="AK30" i="1" s="1"/>
  <c r="W30" i="1"/>
  <c r="J33" i="2"/>
  <c r="AV55" i="1" s="1"/>
  <c r="AT55" i="1" s="1"/>
  <c r="F33" i="2"/>
  <c r="AZ55" i="1" s="1"/>
  <c r="AZ54" i="1" s="1"/>
  <c r="AX54" i="1"/>
  <c r="W31" i="1"/>
  <c r="F78" i="2"/>
  <c r="J34" i="2"/>
  <c r="AW55" i="1" s="1"/>
  <c r="J52" i="2"/>
  <c r="J82" i="2" l="1"/>
  <c r="J60" i="2" s="1"/>
  <c r="BK81" i="2"/>
  <c r="J81" i="2" s="1"/>
  <c r="W29" i="1"/>
  <c r="AV54" i="1"/>
  <c r="J30" i="2" l="1"/>
  <c r="J59" i="2"/>
  <c r="AT54" i="1"/>
  <c r="AK29" i="1"/>
  <c r="AG55" i="1" l="1"/>
  <c r="J39" i="2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<sst xmlns="http://schemas.openxmlformats.org/spreadsheetml/2006/main" count="1371" uniqueCount="427">
  <si>
    <t>Export Komplet</t>
  </si>
  <si>
    <t>VZ</t>
  </si>
  <si>
    <t>2.0</t>
  </si>
  <si>
    <t>ZAMOK</t>
  </si>
  <si>
    <t>False</t>
  </si>
  <si>
    <t>{f6526e17-40a9-4a5d-9f0f-5907f042aec3}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</si>
  <si>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</si>
  <si>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</si>
  <si>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</si>
  <si>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</si>
  <si>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</si>
  <si>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</si>
  <si>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</si>
  <si>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</si>
  <si>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1028-04-19-1921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</si>
  <si>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</si>
  <si>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</si>
  <si>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Litvínov, Dvořákova ul. Oprava účelové komunikace</t>
  </si>
  <si>
    <t>KSO:</t>
  </si>
  <si>
    <t/>
  </si>
  <si>
    <t>CC-CZ:</t>
  </si>
  <si>
    <t>Místo:</t>
  </si>
  <si>
    <t>k.ú. Horní Litvínov</t>
  </si>
  <si>
    <t>Datum:</t>
  </si>
  <si>
    <t>15. 4. 2019</t>
  </si>
  <si>
    <t>Zadavatel:</t>
  </si>
  <si>
    <t>IČ:</t>
  </si>
  <si>
    <t>00266027</t>
  </si>
  <si>
    <t>Město Litvínov</t>
  </si>
  <si>
    <t>DIČ:</t>
  </si>
  <si>
    <t>CZ00266027</t>
  </si>
  <si>
    <t>Uchazeč:</t>
  </si>
  <si>
    <t>Vyplň údaj</t>
  </si>
  <si>
    <t>Projektant:</t>
  </si>
  <si>
    <t>25024671</t>
  </si>
  <si>
    <t>ARTECH spol. s r.o.</t>
  </si>
  <si>
    <t>CZ25024671</t>
  </si>
  <si>
    <t>True</t>
  </si>
  <si>
    <t>Zpracovatel:</t>
  </si>
  <si>
    <t>43243185</t>
  </si>
  <si>
    <t>Karel Žíla</t>
  </si>
  <si>
    <t>neplátce DPH</t>
  </si>
  <si>
    <t>Poznámka:</t>
  </si>
  <si>
    <t>Pokud jsou v rozpočtu uvedeny konkrétní výrobky je možné nabídnout rovnocenné řešení_x000D_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</si>
  <si>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</si>
  <si>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</si>
  <si>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</si>
  <si>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</si>
  <si>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</si>
  <si>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</si>
  <si>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</si>
  <si>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</si>
  <si>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</si>
  <si>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</si>
  <si>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</si>
  <si>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</si>
  <si>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</si>
  <si>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</si>
  <si>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</si>
  <si>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</si>
  <si>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</si>
  <si>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</si>
  <si>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</si>
  <si>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</si>
  <si>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</si>
  <si>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</si>
  <si>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</si>
  <si>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</si>
  <si>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</si>
  <si>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</si>
  <si>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</si>
  <si>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</si>
  <si>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</si>
  <si>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</si>
  <si>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</si>
  <si>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</si>
  <si>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</si>
  <si>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</si>
  <si>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</si>
  <si>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</si>
  <si>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</si>
  <si>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</si>
  <si>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</si>
  <si>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D.2</t>
  </si>
  <si>
    <t>Úprava zeleně na p.p.č. 2007/5 - Náhradní výsadba</t>
  </si>
  <si>
    <t>STA</t>
  </si>
  <si>
    <t>1</t>
  </si>
  <si>
    <t>{04473641-e7e9-4329-99ee-577020fb7e72}</t>
  </si>
  <si>
    <t>2</t>
  </si>
  <si>
    <t>KRYCÍ LIST SOUPISU PRACÍ</t>
  </si>
  <si>
    <t>Objekt:</t>
  </si>
  <si>
    <t>D.2 - Úprava zeleně na p.p.č. 2007/5 - Náhradní výsadba</t>
  </si>
  <si>
    <t>REKAPITULACE ČLENĚNÍ SOUPISU PRACÍ</t>
  </si>
  <si>
    <t>Kód dílu - Popis</t>
  </si>
  <si>
    <t>Cena celkem [CZK]</t>
  </si>
  <si>
    <t>-1</t>
  </si>
  <si>
    <t>HSV - HSV</t>
  </si>
  <si>
    <t xml:space="preserve">    1a - 0.rok - založení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</si>
  <si>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</si>
  <si>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</si>
  <si>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</si>
  <si>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</si>
  <si>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</si>
  <si>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</si>
  <si>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</si>
  <si>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</si>
  <si>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</si>
  <si>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</si>
  <si>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</si>
  <si>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</si>
  <si>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</si>
  <si>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</si>
  <si>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</si>
  <si>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1a</t>
  </si>
  <si>
    <t>0.rok - založení</t>
  </si>
  <si>
    <t>K</t>
  </si>
  <si>
    <t>182111111</t>
  </si>
  <si>
    <t>Zpevnění svahu jutovou, kokosovou nebo plastovou rohoží na svahu přes 1:2 do 1:1</t>
  </si>
  <si>
    <t>m2</t>
  </si>
  <si>
    <t>CS ÚRS 2019 01</t>
  </si>
  <si>
    <t>4</t>
  </si>
  <si>
    <t>2037504691</t>
  </si>
  <si>
    <t>PSC</t>
  </si>
  <si>
    <t xml:space="preserve">Poznámka k souboru cen:_x000D_
1. Množství jednotek se stanoví v m2 zpevněné plochy svahu před zpevněním._x000D_
2. V cenách nejsou započteny náklady na dodání rohože tyto náklady se oceňují ve specifikaci._x000D_
</t>
  </si>
  <si>
    <t>VV</t>
  </si>
  <si>
    <t>250</t>
  </si>
  <si>
    <t>M</t>
  </si>
  <si>
    <t>61894010.1</t>
  </si>
  <si>
    <t>síť kokosová (400 g/m2) 2 x 50 m včetně kotvení PZn skoby</t>
  </si>
  <si>
    <t>8</t>
  </si>
  <si>
    <t>-65222584</t>
  </si>
  <si>
    <t>3</t>
  </si>
  <si>
    <t>183101221</t>
  </si>
  <si>
    <t>Hloubení jamek pro vysazování rostlin v zemině tř.1 až 4 s výměnou půdy z 50% v rovině nebo na svahu do 1:5, objemu přes 0,40 do 1,00 m3</t>
  </si>
  <si>
    <t>kus</t>
  </si>
  <si>
    <t>2007882528</t>
  </si>
  <si>
    <t xml:space="preserve">Poznámka k souboru cen:_x000D_
1. V cenách jsou započteny i náklady na případné naložení přebytečných výkopků na dopravní prostředek, odvoz na vzdálenost do 20 km a složení výkopků._x000D_
2. V cenách nejsou započteny náklady na:_x000D_
a) uložení odpadu na skládku,_x000D_
b) substrát, tyto náklady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</si>
  <si>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>13</t>
  </si>
  <si>
    <t>10321100</t>
  </si>
  <si>
    <t>zahradní substrát pro výsadbu VL</t>
  </si>
  <si>
    <t>m3</t>
  </si>
  <si>
    <t>-419333809</t>
  </si>
  <si>
    <t>6,50 " substrát na výměny</t>
  </si>
  <si>
    <t>5</t>
  </si>
  <si>
    <t>184102115</t>
  </si>
  <si>
    <t>Výsadba dřeviny s balem do předem vyhloubené jamky se zalitím v rovině nebo na svahu do 1:5, při průměru balu přes 500 do 600 mm</t>
  </si>
  <si>
    <t>-1820634291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</si>
  <si>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</si>
  <si>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>6</t>
  </si>
  <si>
    <t>02650436</t>
  </si>
  <si>
    <t>stromky s balem, D 10/12, 180-200cm</t>
  </si>
  <si>
    <t>-1294434639</t>
  </si>
  <si>
    <t>7</t>
  </si>
  <si>
    <t>184211372.1</t>
  </si>
  <si>
    <t>Jamková výsadba sazenic sklon terénu přes 1:5 s kopáním jamky 35 x 35 cm ve stupni zabuřenění 2 v zemině 3 s výměnou 50% půdy</t>
  </si>
  <si>
    <t>143401971</t>
  </si>
  <si>
    <t>1575</t>
  </si>
  <si>
    <t>1467311746</t>
  </si>
  <si>
    <t>21,40 " zahradnický substrát na výměny</t>
  </si>
  <si>
    <t>9</t>
  </si>
  <si>
    <t>02660437.1</t>
  </si>
  <si>
    <t>Tis obecný /Taxus baccata/ 20 - 30 cm, KK</t>
  </si>
  <si>
    <t>550405314</t>
  </si>
  <si>
    <t>200</t>
  </si>
  <si>
    <t>10</t>
  </si>
  <si>
    <t>02650490.1</t>
  </si>
  <si>
    <t>Chaenomeles japonica 30 - 40cm, KK</t>
  </si>
  <si>
    <t>-226381315</t>
  </si>
  <si>
    <t>11</t>
  </si>
  <si>
    <t>02650490.2</t>
  </si>
  <si>
    <t>Euonymus fortunei x ´Coloratus ´ 15 - 20cm, KK</t>
  </si>
  <si>
    <t>-837663440</t>
  </si>
  <si>
    <t>375</t>
  </si>
  <si>
    <t>12</t>
  </si>
  <si>
    <t>02650490.3</t>
  </si>
  <si>
    <t>Stephanandra incisa ´Crispa ´ 20 - 30cm, KK</t>
  </si>
  <si>
    <t>-1732316735</t>
  </si>
  <si>
    <t>320</t>
  </si>
  <si>
    <t>02650490.4</t>
  </si>
  <si>
    <t>Mahonia aquifolium 30 - 40cm, KK</t>
  </si>
  <si>
    <t>-989937589</t>
  </si>
  <si>
    <t>14</t>
  </si>
  <si>
    <t>02650490.5</t>
  </si>
  <si>
    <t>Cotoneaster x suecicus´Skogholm´ 20 - 30cm, KK</t>
  </si>
  <si>
    <t>-307004986</t>
  </si>
  <si>
    <t>280</t>
  </si>
  <si>
    <t>184215133</t>
  </si>
  <si>
    <t>Ukotvení dřeviny kůly třemi kůly, délky přes 2 do 3 m</t>
  </si>
  <si>
    <t>-1608995409</t>
  </si>
  <si>
    <t xml:space="preserve">Poznámka k souboru cen:_x000D_
1. V cenách jsou započteny i náklady na ochranu proti poškození kmene v místě vzepření._x000D_
2. V cenách nejsou započteny náklady na dodání kůlů, tyto se oceňují ve specifikaci._x000D_
3. Ceny jsou určeny pro ukotvení dřevin kůly o průměru do 100 mm._x000D_
</t>
  </si>
  <si>
    <t>16</t>
  </si>
  <si>
    <t>999400018.1</t>
  </si>
  <si>
    <t>Trojnožka ( kůly včetně úvazků ) v - 2m</t>
  </si>
  <si>
    <t>2133785526</t>
  </si>
  <si>
    <t>17</t>
  </si>
  <si>
    <t>184501131</t>
  </si>
  <si>
    <t>Zhotovení obalu kmene a spodních částí větví stromu z juty ve dvou vrstvách v rovině nebo na svahu do 1:5</t>
  </si>
  <si>
    <t>1302058656</t>
  </si>
  <si>
    <t xml:space="preserve">Poznámka k souboru cen:_x000D_
1. V cenách jsou započteny náklady na 50 % překrytí jutou._x000D_
</t>
  </si>
  <si>
    <t>13*(2*PI*0.1*0.1+2*PI*0.1*2)</t>
  </si>
  <si>
    <t>18</t>
  </si>
  <si>
    <t>184806111</t>
  </si>
  <si>
    <t>Řez stromů, keřů nebo růží průklestem stromů netrnitých, o průměru koruny do 2 m</t>
  </si>
  <si>
    <t>-1505217625</t>
  </si>
  <si>
    <t xml:space="preserve">Poznámka k souboru cen:_x000D_
1. V cenách jsou započteny i náklady spojené s přemístěním odstraněných větví na vzdálenost do 20 m, uložením na hromady, naložením na dopravní prostředek, odvozem do 20 km a se složením._x000D_
2. V cenách nejsou započteny náklady na uložení odpadu na skládku._x000D_
3. Ceny -6111 až -6163 a -6185 až -6188 jsou určeny pouze pro každoročně řezané dřeviny._x000D_
4. Ceny -6111 až -6144 jsou určeny pouze při použití žebře do maximální délky 5 m._x000D_
5. Ceny nelze použít pro řez popínavých dřevin a řez stromů nebo keřů ve ztížených podmínkách. Tyto práce se oceňují individuálně._x000D_
6. Měrnou jednotkou kus se u řezu rozumí jeden strom nebo jeden keř._x000D_
</t>
  </si>
  <si>
    <t>P</t>
  </si>
  <si>
    <t>Poznámka k položce:_x000D_
povýsadbový řez listnáčů na čípek, pr. koruny do 2m</t>
  </si>
  <si>
    <t>19</t>
  </si>
  <si>
    <t>184813121.1</t>
  </si>
  <si>
    <t>Ochrana dřevin před okusem zvěří mechanicky v rovině nebo ve svahu do 1:5, plastovým rukávcem dl.80cm</t>
  </si>
  <si>
    <t>-1250683029</t>
  </si>
  <si>
    <t>20</t>
  </si>
  <si>
    <t>184911423</t>
  </si>
  <si>
    <t>Mulčování vysazených rostlin mulčovací kůrou, tl. do 100 mm na svahu přes 1:2 do 1:1</t>
  </si>
  <si>
    <t>5051244</t>
  </si>
  <si>
    <t xml:space="preserve">Poznámka k souboru cen:_x000D_
1. V cenách jsou započteny i náklady na naložení odpadu na dopravní prostředek, odvoz do 20 km a složení odpadu._x000D_
2. V cenách nejsou započteny náklady na:_x000D_
a) stabilizaci mulče proti erozi a přísady proti vznícení mulče. Tyto práce se oceňují individuálně,_x000D_
b) mulčovací kůru, tato se oceňuje ve specifikaci,_x000D_
c) uložení odpadu na skládku._x000D_
3. Tloušťka mulčovací kůry se měří v nakypřeném stavu._x000D_
</t>
  </si>
  <si>
    <t>103911000</t>
  </si>
  <si>
    <t>kůra mulčovací VL</t>
  </si>
  <si>
    <t>288820989</t>
  </si>
  <si>
    <t>13*0,10 " mulčování rovina</t>
  </si>
  <si>
    <t>250*0,1 " mulčování svah</t>
  </si>
  <si>
    <t>Součet</t>
  </si>
  <si>
    <t>22</t>
  </si>
  <si>
    <t>184911431</t>
  </si>
  <si>
    <t>Mulčování vysazených rostlin mulčovací kůrou, tl. přes 100 do 150 mm v rovině nebo na svahu do 1:5</t>
  </si>
  <si>
    <t>-2122098570</t>
  </si>
  <si>
    <t>23</t>
  </si>
  <si>
    <t>185851121.1</t>
  </si>
  <si>
    <t>Dovoz vody pro zálivku rostlin</t>
  </si>
  <si>
    <t>-1815272747</t>
  </si>
  <si>
    <t>3,8</t>
  </si>
  <si>
    <t>24</t>
  </si>
  <si>
    <t>082113210</t>
  </si>
  <si>
    <t>voda pitná pro ostatní odběratele</t>
  </si>
  <si>
    <t>2072988794</t>
  </si>
  <si>
    <t>3,80</t>
  </si>
  <si>
    <t>25</t>
  </si>
  <si>
    <t>998231311</t>
  </si>
  <si>
    <t>Přesun hmot pro sadovnické a krajinářské úpravy - strojně dopravní vzdálenost do 5000 m</t>
  </si>
  <si>
    <t>t</t>
  </si>
  <si>
    <t>976663454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</si>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</sst>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38" t="s">
        <v>14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1"/>
      <c r="AQ5" s="21"/>
      <c r="AR5" s="19"/>
      <c r="BE5" s="308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40" t="s">
        <v>17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1"/>
      <c r="AQ6" s="21"/>
      <c r="AR6" s="19"/>
      <c r="BE6" s="309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09"/>
      <c r="BS7" s="16" t="s">
        <v>6</v>
      </c>
    </row>
    <row r="8" spans="1:74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09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9"/>
      <c r="BS9" s="16" t="s">
        <v>6</v>
      </c>
    </row>
    <row r="10" spans="1:74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9"/>
      <c r="BS10" s="16" t="s">
        <v>6</v>
      </c>
    </row>
    <row r="11" spans="1:74" ht="18.399999999999999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9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9"/>
      <c r="BS12" s="16" t="s">
        <v>6</v>
      </c>
    </row>
    <row r="13" spans="1:74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32</v>
      </c>
      <c r="AO13" s="21"/>
      <c r="AP13" s="21"/>
      <c r="AQ13" s="21"/>
      <c r="AR13" s="19"/>
      <c r="BE13" s="309"/>
      <c r="BS13" s="16" t="s">
        <v>6</v>
      </c>
    </row>
    <row r="14" spans="1:74" ht="12.75">
      <c r="B14" s="20"/>
      <c r="C14" s="21"/>
      <c r="D14" s="21"/>
      <c r="E14" s="341" t="s">
        <v>32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28" t="s">
        <v>29</v>
      </c>
      <c r="AL14" s="21"/>
      <c r="AM14" s="21"/>
      <c r="AN14" s="30" t="s">
        <v>32</v>
      </c>
      <c r="AO14" s="21"/>
      <c r="AP14" s="21"/>
      <c r="AQ14" s="21"/>
      <c r="AR14" s="19"/>
      <c r="BE14" s="309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9"/>
      <c r="BS15" s="16" t="s">
        <v>4</v>
      </c>
    </row>
    <row r="16" spans="1:74" ht="12" customHeight="1">
      <c r="B16" s="20"/>
      <c r="C16" s="21"/>
      <c r="D16" s="28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34</v>
      </c>
      <c r="AO16" s="21"/>
      <c r="AP16" s="21"/>
      <c r="AQ16" s="21"/>
      <c r="AR16" s="19"/>
      <c r="BE16" s="309"/>
      <c r="BS16" s="16" t="s">
        <v>4</v>
      </c>
    </row>
    <row r="17" spans="2:71" ht="18.399999999999999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29</v>
      </c>
      <c r="AL17" s="21"/>
      <c r="AM17" s="21"/>
      <c r="AN17" s="26" t="s">
        <v>36</v>
      </c>
      <c r="AO17" s="21"/>
      <c r="AP17" s="21"/>
      <c r="AQ17" s="21"/>
      <c r="AR17" s="19"/>
      <c r="BE17" s="309"/>
      <c r="BS17" s="16" t="s">
        <v>37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9"/>
      <c r="BS18" s="16" t="s">
        <v>6</v>
      </c>
    </row>
    <row r="19" spans="2:71" ht="12" customHeight="1">
      <c r="B19" s="20"/>
      <c r="C19" s="21"/>
      <c r="D19" s="28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39</v>
      </c>
      <c r="AO19" s="21"/>
      <c r="AP19" s="21"/>
      <c r="AQ19" s="21"/>
      <c r="AR19" s="19"/>
      <c r="BE19" s="309"/>
      <c r="BS19" s="16" t="s">
        <v>6</v>
      </c>
    </row>
    <row r="20" spans="2:71" ht="18.399999999999999" customHeight="1">
      <c r="B20" s="20"/>
      <c r="C20" s="21"/>
      <c r="D20" s="21"/>
      <c r="E20" s="26" t="s">
        <v>40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29</v>
      </c>
      <c r="AL20" s="21"/>
      <c r="AM20" s="21"/>
      <c r="AN20" s="26" t="s">
        <v>41</v>
      </c>
      <c r="AO20" s="21"/>
      <c r="AP20" s="21"/>
      <c r="AQ20" s="21"/>
      <c r="AR20" s="19"/>
      <c r="BE20" s="309"/>
      <c r="BS20" s="16" t="s">
        <v>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9"/>
    </row>
    <row r="22" spans="2:71" ht="12" customHeight="1">
      <c r="B22" s="20"/>
      <c r="C22" s="21"/>
      <c r="D22" s="28" t="s">
        <v>42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9"/>
    </row>
    <row r="23" spans="2:71" ht="63.75" customHeight="1">
      <c r="B23" s="20"/>
      <c r="C23" s="21"/>
      <c r="D23" s="21"/>
      <c r="E23" s="343" t="s">
        <v>43</v>
      </c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21"/>
      <c r="AP23" s="21"/>
      <c r="AQ23" s="21"/>
      <c r="AR23" s="19"/>
      <c r="BE23" s="309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9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9"/>
    </row>
    <row r="26" spans="2:71" s="1" customFormat="1" ht="25.9" customHeight="1">
      <c r="B26" s="33"/>
      <c r="C26" s="34"/>
      <c r="D26" s="35" t="s">
        <v>44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1">
        <f>ROUND(AG54,2)</f>
        <v>0</v>
      </c>
      <c r="AL26" s="312"/>
      <c r="AM26" s="312"/>
      <c r="AN26" s="312"/>
      <c r="AO26" s="312"/>
      <c r="AP26" s="34"/>
      <c r="AQ26" s="34"/>
      <c r="AR26" s="37"/>
      <c r="BE26" s="309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09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4" t="s">
        <v>45</v>
      </c>
      <c r="M28" s="344"/>
      <c r="N28" s="344"/>
      <c r="O28" s="344"/>
      <c r="P28" s="344"/>
      <c r="Q28" s="34"/>
      <c r="R28" s="34"/>
      <c r="S28" s="34"/>
      <c r="T28" s="34"/>
      <c r="U28" s="34"/>
      <c r="V28" s="34"/>
      <c r="W28" s="344" t="s">
        <v>46</v>
      </c>
      <c r="X28" s="344"/>
      <c r="Y28" s="344"/>
      <c r="Z28" s="344"/>
      <c r="AA28" s="344"/>
      <c r="AB28" s="344"/>
      <c r="AC28" s="344"/>
      <c r="AD28" s="344"/>
      <c r="AE28" s="344"/>
      <c r="AF28" s="34"/>
      <c r="AG28" s="34"/>
      <c r="AH28" s="34"/>
      <c r="AI28" s="34"/>
      <c r="AJ28" s="34"/>
      <c r="AK28" s="344" t="s">
        <v>47</v>
      </c>
      <c r="AL28" s="344"/>
      <c r="AM28" s="344"/>
      <c r="AN28" s="344"/>
      <c r="AO28" s="344"/>
      <c r="AP28" s="34"/>
      <c r="AQ28" s="34"/>
      <c r="AR28" s="37"/>
      <c r="BE28" s="309"/>
    </row>
    <row r="29" spans="2:71" s="2" customFormat="1" ht="14.45" customHeight="1">
      <c r="B29" s="38"/>
      <c r="C29" s="39"/>
      <c r="D29" s="28" t="s">
        <v>48</v>
      </c>
      <c r="E29" s="39"/>
      <c r="F29" s="28" t="s">
        <v>49</v>
      </c>
      <c r="G29" s="39"/>
      <c r="H29" s="39"/>
      <c r="I29" s="39"/>
      <c r="J29" s="39"/>
      <c r="K29" s="39"/>
      <c r="L29" s="345">
        <v>0.21</v>
      </c>
      <c r="M29" s="307"/>
      <c r="N29" s="307"/>
      <c r="O29" s="307"/>
      <c r="P29" s="307"/>
      <c r="Q29" s="39"/>
      <c r="R29" s="39"/>
      <c r="S29" s="39"/>
      <c r="T29" s="39"/>
      <c r="U29" s="39"/>
      <c r="V29" s="39"/>
      <c r="W29" s="306">
        <f>ROUND(AZ54, 2)</f>
        <v>0</v>
      </c>
      <c r="X29" s="307"/>
      <c r="Y29" s="307"/>
      <c r="Z29" s="307"/>
      <c r="AA29" s="307"/>
      <c r="AB29" s="307"/>
      <c r="AC29" s="307"/>
      <c r="AD29" s="307"/>
      <c r="AE29" s="307"/>
      <c r="AF29" s="39"/>
      <c r="AG29" s="39"/>
      <c r="AH29" s="39"/>
      <c r="AI29" s="39"/>
      <c r="AJ29" s="39"/>
      <c r="AK29" s="306">
        <f>ROUND(AV54, 2)</f>
        <v>0</v>
      </c>
      <c r="AL29" s="307"/>
      <c r="AM29" s="307"/>
      <c r="AN29" s="307"/>
      <c r="AO29" s="307"/>
      <c r="AP29" s="39"/>
      <c r="AQ29" s="39"/>
      <c r="AR29" s="40"/>
      <c r="BE29" s="310"/>
    </row>
    <row r="30" spans="2:71" s="2" customFormat="1" ht="14.45" customHeight="1">
      <c r="B30" s="38"/>
      <c r="C30" s="39"/>
      <c r="D30" s="39"/>
      <c r="E30" s="39"/>
      <c r="F30" s="28" t="s">
        <v>50</v>
      </c>
      <c r="G30" s="39"/>
      <c r="H30" s="39"/>
      <c r="I30" s="39"/>
      <c r="J30" s="39"/>
      <c r="K30" s="39"/>
      <c r="L30" s="345">
        <v>0.15</v>
      </c>
      <c r="M30" s="307"/>
      <c r="N30" s="307"/>
      <c r="O30" s="307"/>
      <c r="P30" s="307"/>
      <c r="Q30" s="39"/>
      <c r="R30" s="39"/>
      <c r="S30" s="39"/>
      <c r="T30" s="39"/>
      <c r="U30" s="39"/>
      <c r="V30" s="39"/>
      <c r="W30" s="306">
        <f>ROUND(BA54, 2)</f>
        <v>0</v>
      </c>
      <c r="X30" s="307"/>
      <c r="Y30" s="307"/>
      <c r="Z30" s="307"/>
      <c r="AA30" s="307"/>
      <c r="AB30" s="307"/>
      <c r="AC30" s="307"/>
      <c r="AD30" s="307"/>
      <c r="AE30" s="307"/>
      <c r="AF30" s="39"/>
      <c r="AG30" s="39"/>
      <c r="AH30" s="39"/>
      <c r="AI30" s="39"/>
      <c r="AJ30" s="39"/>
      <c r="AK30" s="306">
        <f>ROUND(AW54, 2)</f>
        <v>0</v>
      </c>
      <c r="AL30" s="307"/>
      <c r="AM30" s="307"/>
      <c r="AN30" s="307"/>
      <c r="AO30" s="307"/>
      <c r="AP30" s="39"/>
      <c r="AQ30" s="39"/>
      <c r="AR30" s="40"/>
      <c r="BE30" s="310"/>
    </row>
    <row r="31" spans="2:71" s="2" customFormat="1" ht="14.45" hidden="1" customHeight="1">
      <c r="B31" s="38"/>
      <c r="C31" s="39"/>
      <c r="D31" s="39"/>
      <c r="E31" s="39"/>
      <c r="F31" s="28" t="s">
        <v>51</v>
      </c>
      <c r="G31" s="39"/>
      <c r="H31" s="39"/>
      <c r="I31" s="39"/>
      <c r="J31" s="39"/>
      <c r="K31" s="39"/>
      <c r="L31" s="345">
        <v>0.21</v>
      </c>
      <c r="M31" s="307"/>
      <c r="N31" s="307"/>
      <c r="O31" s="307"/>
      <c r="P31" s="307"/>
      <c r="Q31" s="39"/>
      <c r="R31" s="39"/>
      <c r="S31" s="39"/>
      <c r="T31" s="39"/>
      <c r="U31" s="39"/>
      <c r="V31" s="39"/>
      <c r="W31" s="306">
        <f>ROUND(BB54, 2)</f>
        <v>0</v>
      </c>
      <c r="X31" s="307"/>
      <c r="Y31" s="307"/>
      <c r="Z31" s="307"/>
      <c r="AA31" s="307"/>
      <c r="AB31" s="307"/>
      <c r="AC31" s="307"/>
      <c r="AD31" s="307"/>
      <c r="AE31" s="307"/>
      <c r="AF31" s="39"/>
      <c r="AG31" s="39"/>
      <c r="AH31" s="39"/>
      <c r="AI31" s="39"/>
      <c r="AJ31" s="39"/>
      <c r="AK31" s="306">
        <v>0</v>
      </c>
      <c r="AL31" s="307"/>
      <c r="AM31" s="307"/>
      <c r="AN31" s="307"/>
      <c r="AO31" s="307"/>
      <c r="AP31" s="39"/>
      <c r="AQ31" s="39"/>
      <c r="AR31" s="40"/>
      <c r="BE31" s="310"/>
    </row>
    <row r="32" spans="2:71" s="2" customFormat="1" ht="14.45" hidden="1" customHeight="1">
      <c r="B32" s="38"/>
      <c r="C32" s="39"/>
      <c r="D32" s="39"/>
      <c r="E32" s="39"/>
      <c r="F32" s="28" t="s">
        <v>52</v>
      </c>
      <c r="G32" s="39"/>
      <c r="H32" s="39"/>
      <c r="I32" s="39"/>
      <c r="J32" s="39"/>
      <c r="K32" s="39"/>
      <c r="L32" s="345">
        <v>0.15</v>
      </c>
      <c r="M32" s="307"/>
      <c r="N32" s="307"/>
      <c r="O32" s="307"/>
      <c r="P32" s="307"/>
      <c r="Q32" s="39"/>
      <c r="R32" s="39"/>
      <c r="S32" s="39"/>
      <c r="T32" s="39"/>
      <c r="U32" s="39"/>
      <c r="V32" s="39"/>
      <c r="W32" s="306">
        <f>ROUND(BC54, 2)</f>
        <v>0</v>
      </c>
      <c r="X32" s="307"/>
      <c r="Y32" s="307"/>
      <c r="Z32" s="307"/>
      <c r="AA32" s="307"/>
      <c r="AB32" s="307"/>
      <c r="AC32" s="307"/>
      <c r="AD32" s="307"/>
      <c r="AE32" s="307"/>
      <c r="AF32" s="39"/>
      <c r="AG32" s="39"/>
      <c r="AH32" s="39"/>
      <c r="AI32" s="39"/>
      <c r="AJ32" s="39"/>
      <c r="AK32" s="306">
        <v>0</v>
      </c>
      <c r="AL32" s="307"/>
      <c r="AM32" s="307"/>
      <c r="AN32" s="307"/>
      <c r="AO32" s="307"/>
      <c r="AP32" s="39"/>
      <c r="AQ32" s="39"/>
      <c r="AR32" s="40"/>
      <c r="BE32" s="310"/>
    </row>
    <row r="33" spans="2:44" s="2" customFormat="1" ht="14.45" hidden="1" customHeight="1">
      <c r="B33" s="38"/>
      <c r="C33" s="39"/>
      <c r="D33" s="39"/>
      <c r="E33" s="39"/>
      <c r="F33" s="28" t="s">
        <v>53</v>
      </c>
      <c r="G33" s="39"/>
      <c r="H33" s="39"/>
      <c r="I33" s="39"/>
      <c r="J33" s="39"/>
      <c r="K33" s="39"/>
      <c r="L33" s="345">
        <v>0</v>
      </c>
      <c r="M33" s="307"/>
      <c r="N33" s="307"/>
      <c r="O33" s="307"/>
      <c r="P33" s="307"/>
      <c r="Q33" s="39"/>
      <c r="R33" s="39"/>
      <c r="S33" s="39"/>
      <c r="T33" s="39"/>
      <c r="U33" s="39"/>
      <c r="V33" s="39"/>
      <c r="W33" s="306">
        <f>ROUND(BD54, 2)</f>
        <v>0</v>
      </c>
      <c r="X33" s="307"/>
      <c r="Y33" s="307"/>
      <c r="Z33" s="307"/>
      <c r="AA33" s="307"/>
      <c r="AB33" s="307"/>
      <c r="AC33" s="307"/>
      <c r="AD33" s="307"/>
      <c r="AE33" s="307"/>
      <c r="AF33" s="39"/>
      <c r="AG33" s="39"/>
      <c r="AH33" s="39"/>
      <c r="AI33" s="39"/>
      <c r="AJ33" s="39"/>
      <c r="AK33" s="306">
        <v>0</v>
      </c>
      <c r="AL33" s="307"/>
      <c r="AM33" s="307"/>
      <c r="AN33" s="307"/>
      <c r="AO33" s="307"/>
      <c r="AP33" s="39"/>
      <c r="AQ33" s="39"/>
      <c r="AR33" s="40"/>
    </row>
    <row r="34" spans="2:44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</row>
    <row r="35" spans="2:44" s="1" customFormat="1" ht="25.9" customHeight="1">
      <c r="B35" s="33"/>
      <c r="C35" s="41"/>
      <c r="D35" s="42" t="s">
        <v>54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55</v>
      </c>
      <c r="U35" s="43"/>
      <c r="V35" s="43"/>
      <c r="W35" s="43"/>
      <c r="X35" s="313" t="s">
        <v>56</v>
      </c>
      <c r="Y35" s="314"/>
      <c r="Z35" s="314"/>
      <c r="AA35" s="314"/>
      <c r="AB35" s="314"/>
      <c r="AC35" s="43"/>
      <c r="AD35" s="43"/>
      <c r="AE35" s="43"/>
      <c r="AF35" s="43"/>
      <c r="AG35" s="43"/>
      <c r="AH35" s="43"/>
      <c r="AI35" s="43"/>
      <c r="AJ35" s="43"/>
      <c r="AK35" s="315">
        <f>SUM(AK26:AK33)</f>
        <v>0</v>
      </c>
      <c r="AL35" s="314"/>
      <c r="AM35" s="314"/>
      <c r="AN35" s="314"/>
      <c r="AO35" s="316"/>
      <c r="AP35" s="41"/>
      <c r="AQ35" s="41"/>
      <c r="AR35" s="37"/>
    </row>
    <row r="36" spans="2:44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44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44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44" s="1" customFormat="1" ht="24.95" customHeight="1">
      <c r="B42" s="33"/>
      <c r="C42" s="22" t="s">
        <v>57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44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44" s="3" customFormat="1" ht="12" customHeight="1">
      <c r="B44" s="49"/>
      <c r="C44" s="28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1028-04-19-1921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2:44" s="4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320" t="str">
        <f>K6</f>
        <v>Litvínov, Dvořákova ul. Oprava účelové komunikace</v>
      </c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54"/>
      <c r="AQ45" s="54"/>
      <c r="AR45" s="55"/>
    </row>
    <row r="46" spans="2:44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44" s="1" customFormat="1" ht="12" customHeight="1">
      <c r="B47" s="33"/>
      <c r="C47" s="28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k.ú. Horní Litvínov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23</v>
      </c>
      <c r="AJ47" s="34"/>
      <c r="AK47" s="34"/>
      <c r="AL47" s="34"/>
      <c r="AM47" s="322" t="str">
        <f>IF(AN8= "","",AN8)</f>
        <v>15. 4. 2019</v>
      </c>
      <c r="AN47" s="322"/>
      <c r="AO47" s="34"/>
      <c r="AP47" s="34"/>
      <c r="AQ47" s="34"/>
      <c r="AR47" s="37"/>
    </row>
    <row r="48" spans="2:44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5.2" customHeight="1">
      <c r="B49" s="33"/>
      <c r="C49" s="28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Město Litvínov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33</v>
      </c>
      <c r="AJ49" s="34"/>
      <c r="AK49" s="34"/>
      <c r="AL49" s="34"/>
      <c r="AM49" s="318" t="str">
        <f>IF(E17="","",E17)</f>
        <v>ARTECH spol. s r.o.</v>
      </c>
      <c r="AN49" s="319"/>
      <c r="AO49" s="319"/>
      <c r="AP49" s="319"/>
      <c r="AQ49" s="34"/>
      <c r="AR49" s="37"/>
      <c r="AS49" s="323" t="s">
        <v>58</v>
      </c>
      <c r="AT49" s="324"/>
      <c r="AU49" s="58"/>
      <c r="AV49" s="58"/>
      <c r="AW49" s="58"/>
      <c r="AX49" s="58"/>
      <c r="AY49" s="58"/>
      <c r="AZ49" s="58"/>
      <c r="BA49" s="58"/>
      <c r="BB49" s="58"/>
      <c r="BC49" s="58"/>
      <c r="BD49" s="59"/>
    </row>
    <row r="50" spans="1:91" s="1" customFormat="1" ht="15.2" customHeight="1">
      <c r="B50" s="33"/>
      <c r="C50" s="28" t="s">
        <v>31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38</v>
      </c>
      <c r="AJ50" s="34"/>
      <c r="AK50" s="34"/>
      <c r="AL50" s="34"/>
      <c r="AM50" s="318" t="str">
        <f>IF(E20="","",E20)</f>
        <v>Karel Žíla</v>
      </c>
      <c r="AN50" s="319"/>
      <c r="AO50" s="319"/>
      <c r="AP50" s="319"/>
      <c r="AQ50" s="34"/>
      <c r="AR50" s="37"/>
      <c r="AS50" s="325"/>
      <c r="AT50" s="326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27"/>
      <c r="AT51" s="328"/>
      <c r="AU51" s="62"/>
      <c r="AV51" s="62"/>
      <c r="AW51" s="62"/>
      <c r="AX51" s="62"/>
      <c r="AY51" s="62"/>
      <c r="AZ51" s="62"/>
      <c r="BA51" s="62"/>
      <c r="BB51" s="62"/>
      <c r="BC51" s="62"/>
      <c r="BD51" s="63"/>
    </row>
    <row r="52" spans="1:91" s="1" customFormat="1" ht="29.25" customHeight="1">
      <c r="B52" s="33"/>
      <c r="C52" s="329" t="s">
        <v>59</v>
      </c>
      <c r="D52" s="330"/>
      <c r="E52" s="330"/>
      <c r="F52" s="330"/>
      <c r="G52" s="330"/>
      <c r="H52" s="64"/>
      <c r="I52" s="331" t="s">
        <v>60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2" t="s">
        <v>61</v>
      </c>
      <c r="AH52" s="330"/>
      <c r="AI52" s="330"/>
      <c r="AJ52" s="330"/>
      <c r="AK52" s="330"/>
      <c r="AL52" s="330"/>
      <c r="AM52" s="330"/>
      <c r="AN52" s="331" t="s">
        <v>62</v>
      </c>
      <c r="AO52" s="330"/>
      <c r="AP52" s="330"/>
      <c r="AQ52" s="65" t="s">
        <v>63</v>
      </c>
      <c r="AR52" s="37"/>
      <c r="AS52" s="66" t="s">
        <v>64</v>
      </c>
      <c r="AT52" s="67" t="s">
        <v>65</v>
      </c>
      <c r="AU52" s="67" t="s">
        <v>66</v>
      </c>
      <c r="AV52" s="67" t="s">
        <v>67</v>
      </c>
      <c r="AW52" s="67" t="s">
        <v>68</v>
      </c>
      <c r="AX52" s="67" t="s">
        <v>69</v>
      </c>
      <c r="AY52" s="67" t="s">
        <v>70</v>
      </c>
      <c r="AZ52" s="67" t="s">
        <v>71</v>
      </c>
      <c r="BA52" s="67" t="s">
        <v>72</v>
      </c>
      <c r="BB52" s="67" t="s">
        <v>73</v>
      </c>
      <c r="BC52" s="67" t="s">
        <v>74</v>
      </c>
      <c r="BD52" s="68" t="s">
        <v>75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</row>
    <row r="54" spans="1:91" s="5" customFormat="1" ht="32.450000000000003" customHeight="1">
      <c r="B54" s="72"/>
      <c r="C54" s="73" t="s">
        <v>76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36">
        <f>ROUND(AG55,2)</f>
        <v>0</v>
      </c>
      <c r="AH54" s="336"/>
      <c r="AI54" s="336"/>
      <c r="AJ54" s="336"/>
      <c r="AK54" s="336"/>
      <c r="AL54" s="336"/>
      <c r="AM54" s="336"/>
      <c r="AN54" s="337">
        <f>SUM(AG54,AT54)</f>
        <v>0</v>
      </c>
      <c r="AO54" s="337"/>
      <c r="AP54" s="337"/>
      <c r="AQ54" s="76" t="s">
        <v>19</v>
      </c>
      <c r="AR54" s="77"/>
      <c r="AS54" s="78">
        <f>ROUND(AS55,2)</f>
        <v>0</v>
      </c>
      <c r="AT54" s="79">
        <f>ROUND(SUM(AV54:AW54),2)</f>
        <v>0</v>
      </c>
      <c r="AU54" s="80">
        <f>ROUND(AU55,5)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ROUND(AZ55,2)</f>
        <v>0</v>
      </c>
      <c r="BA54" s="79">
        <f>ROUND(BA55,2)</f>
        <v>0</v>
      </c>
      <c r="BB54" s="79">
        <f>ROUND(BB55,2)</f>
        <v>0</v>
      </c>
      <c r="BC54" s="79">
        <f>ROUND(BC55,2)</f>
        <v>0</v>
      </c>
      <c r="BD54" s="81">
        <f>ROUND(BD55,2)</f>
        <v>0</v>
      </c>
      <c r="BS54" s="82" t="s">
        <v>77</v>
      </c>
      <c r="BT54" s="82" t="s">
        <v>78</v>
      </c>
      <c r="BU54" s="83" t="s">
        <v>79</v>
      </c>
      <c r="BV54" s="82" t="s">
        <v>80</v>
      </c>
      <c r="BW54" s="82" t="s">
        <v>5</v>
      </c>
      <c r="BX54" s="82" t="s">
        <v>81</v>
      </c>
      <c r="CL54" s="82" t="s">
        <v>19</v>
      </c>
    </row>
    <row r="55" spans="1:91" s="6" customFormat="1" ht="27" customHeight="1">
      <c r="A55" s="84" t="s">
        <v>82</v>
      </c>
      <c r="B55" s="85"/>
      <c r="C55" s="86"/>
      <c r="D55" s="335" t="s">
        <v>83</v>
      </c>
      <c r="E55" s="335"/>
      <c r="F55" s="335"/>
      <c r="G55" s="335"/>
      <c r="H55" s="335"/>
      <c r="I55" s="87"/>
      <c r="J55" s="335" t="s">
        <v>84</v>
      </c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3">
        <f>'D.2 - Úprava zeleně na p....'!J30</f>
        <v>0</v>
      </c>
      <c r="AH55" s="334"/>
      <c r="AI55" s="334"/>
      <c r="AJ55" s="334"/>
      <c r="AK55" s="334"/>
      <c r="AL55" s="334"/>
      <c r="AM55" s="334"/>
      <c r="AN55" s="333">
        <f>SUM(AG55,AT55)</f>
        <v>0</v>
      </c>
      <c r="AO55" s="334"/>
      <c r="AP55" s="334"/>
      <c r="AQ55" s="88" t="s">
        <v>85</v>
      </c>
      <c r="AR55" s="89"/>
      <c r="AS55" s="90">
        <v>0</v>
      </c>
      <c r="AT55" s="91">
        <f>ROUND(SUM(AV55:AW55),2)</f>
        <v>0</v>
      </c>
      <c r="AU55" s="92">
        <f>'D.2 - Úprava zeleně na p....'!P81</f>
        <v>0</v>
      </c>
      <c r="AV55" s="91">
        <f>'D.2 - Úprava zeleně na p....'!J33</f>
        <v>0</v>
      </c>
      <c r="AW55" s="91">
        <f>'D.2 - Úprava zeleně na p....'!J34</f>
        <v>0</v>
      </c>
      <c r="AX55" s="91">
        <f>'D.2 - Úprava zeleně na p....'!J35</f>
        <v>0</v>
      </c>
      <c r="AY55" s="91">
        <f>'D.2 - Úprava zeleně na p....'!J36</f>
        <v>0</v>
      </c>
      <c r="AZ55" s="91">
        <f>'D.2 - Úprava zeleně na p....'!F33</f>
        <v>0</v>
      </c>
      <c r="BA55" s="91">
        <f>'D.2 - Úprava zeleně na p....'!F34</f>
        <v>0</v>
      </c>
      <c r="BB55" s="91">
        <f>'D.2 - Úprava zeleně na p....'!F35</f>
        <v>0</v>
      </c>
      <c r="BC55" s="91">
        <f>'D.2 - Úprava zeleně na p....'!F36</f>
        <v>0</v>
      </c>
      <c r="BD55" s="93">
        <f>'D.2 - Úprava zeleně na p....'!F37</f>
        <v>0</v>
      </c>
      <c r="BT55" s="94" t="s">
        <v>86</v>
      </c>
      <c r="BV55" s="94" t="s">
        <v>80</v>
      </c>
      <c r="BW55" s="94" t="s">
        <v>87</v>
      </c>
      <c r="BX55" s="94" t="s">
        <v>5</v>
      </c>
      <c r="CL55" s="94" t="s">
        <v>19</v>
      </c>
      <c r="CM55" s="94" t="s">
        <v>88</v>
      </c>
    </row>
    <row r="56" spans="1:91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7"/>
    </row>
    <row r="57" spans="1:91" s="1" customFormat="1" ht="6.95" customHeight="1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37"/>
    </row>
  </sheetData>
  <sheetProtection algorithmName="SHA-512" hashValue="71f1bbdqtcTzXmLUXWJWPF/3cvcXsVWZ0pIezaGvU860HnRO9zyUWU1nIEMvO3nXgDiTdMvW8SeCxzBfbCFVtA==" saltValue="T3vV1udtCOZ9oqd4FMJTVl/HzYz0oreLJYW1DlQDvrkFNJxDCtifmKnsQZo60O1tUAZFct8VBrs8J8F+WpAvdQ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D.2 - Úprava zeleně na p....'!C2" display="/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5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6" t="s">
        <v>87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9"/>
      <c r="AT3" s="16" t="s">
        <v>88</v>
      </c>
    </row>
    <row r="4" spans="2:46" ht="24.95" customHeight="1">
      <c r="B4" s="19"/>
      <c r="D4" s="99" t="s">
        <v>89</v>
      </c>
      <c r="L4" s="19"/>
      <c r="M4" s="100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1" t="s">
        <v>16</v>
      </c>
      <c r="L6" s="19"/>
    </row>
    <row r="7" spans="2:46" ht="16.5" customHeight="1">
      <c r="B7" s="19"/>
      <c r="E7" s="346" t="str">
        <f>'Rekapitulace stavby'!K6</f>
        <v>Litvínov, Dvořákova ul. Oprava účelové komunikace</v>
      </c>
      <c r="F7" s="347"/>
      <c r="G7" s="347"/>
      <c r="H7" s="347"/>
      <c r="L7" s="19"/>
    </row>
    <row r="8" spans="2:46" s="1" customFormat="1" ht="12" customHeight="1">
      <c r="B8" s="37"/>
      <c r="D8" s="101" t="s">
        <v>90</v>
      </c>
      <c r="I8" s="102"/>
      <c r="L8" s="37"/>
    </row>
    <row r="9" spans="2:46" s="1" customFormat="1" ht="36.950000000000003" customHeight="1">
      <c r="B9" s="37"/>
      <c r="E9" s="348" t="s">
        <v>91</v>
      </c>
      <c r="F9" s="349"/>
      <c r="G9" s="349"/>
      <c r="H9" s="349"/>
      <c r="I9" s="102"/>
      <c r="L9" s="37"/>
    </row>
    <row r="10" spans="2:46" s="1" customFormat="1" ht="11.25">
      <c r="B10" s="37"/>
      <c r="I10" s="102"/>
      <c r="L10" s="37"/>
    </row>
    <row r="11" spans="2:46" s="1" customFormat="1" ht="12" customHeight="1">
      <c r="B11" s="37"/>
      <c r="D11" s="101" t="s">
        <v>18</v>
      </c>
      <c r="F11" s="103" t="s">
        <v>19</v>
      </c>
      <c r="I11" s="104" t="s">
        <v>20</v>
      </c>
      <c r="J11" s="103" t="s">
        <v>19</v>
      </c>
      <c r="L11" s="37"/>
    </row>
    <row r="12" spans="2:46" s="1" customFormat="1" ht="12" customHeight="1">
      <c r="B12" s="37"/>
      <c r="D12" s="101" t="s">
        <v>21</v>
      </c>
      <c r="F12" s="103" t="s">
        <v>22</v>
      </c>
      <c r="I12" s="104" t="s">
        <v>23</v>
      </c>
      <c r="J12" s="105" t="str">
        <f>'Rekapitulace stavby'!AN8</f>
        <v>15. 4. 2019</v>
      </c>
      <c r="L12" s="37"/>
    </row>
    <row r="13" spans="2:46" s="1" customFormat="1" ht="10.9" customHeight="1">
      <c r="B13" s="37"/>
      <c r="I13" s="102"/>
      <c r="L13" s="37"/>
    </row>
    <row r="14" spans="2:46" s="1" customFormat="1" ht="12" customHeight="1">
      <c r="B14" s="37"/>
      <c r="D14" s="101" t="s">
        <v>25</v>
      </c>
      <c r="I14" s="104" t="s">
        <v>26</v>
      </c>
      <c r="J14" s="103" t="s">
        <v>27</v>
      </c>
      <c r="L14" s="37"/>
    </row>
    <row r="15" spans="2:46" s="1" customFormat="1" ht="18" customHeight="1">
      <c r="B15" s="37"/>
      <c r="E15" s="103" t="s">
        <v>28</v>
      </c>
      <c r="I15" s="104" t="s">
        <v>29</v>
      </c>
      <c r="J15" s="103" t="s">
        <v>30</v>
      </c>
      <c r="L15" s="37"/>
    </row>
    <row r="16" spans="2:46" s="1" customFormat="1" ht="6.95" customHeight="1">
      <c r="B16" s="37"/>
      <c r="I16" s="102"/>
      <c r="L16" s="37"/>
    </row>
    <row r="17" spans="2:12" s="1" customFormat="1" ht="12" customHeight="1">
      <c r="B17" s="37"/>
      <c r="D17" s="101" t="s">
        <v>31</v>
      </c>
      <c r="I17" s="104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50" t="str">
        <f>'Rekapitulace stavby'!E14</f>
        <v>Vyplň údaj</v>
      </c>
      <c r="F18" s="351"/>
      <c r="G18" s="351"/>
      <c r="H18" s="351"/>
      <c r="I18" s="104" t="s">
        <v>29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2"/>
      <c r="L19" s="37"/>
    </row>
    <row r="20" spans="2:12" s="1" customFormat="1" ht="12" customHeight="1">
      <c r="B20" s="37"/>
      <c r="D20" s="101" t="s">
        <v>33</v>
      </c>
      <c r="I20" s="104" t="s">
        <v>26</v>
      </c>
      <c r="J20" s="103" t="s">
        <v>34</v>
      </c>
      <c r="L20" s="37"/>
    </row>
    <row r="21" spans="2:12" s="1" customFormat="1" ht="18" customHeight="1">
      <c r="B21" s="37"/>
      <c r="E21" s="103" t="s">
        <v>35</v>
      </c>
      <c r="I21" s="104" t="s">
        <v>29</v>
      </c>
      <c r="J21" s="103" t="s">
        <v>36</v>
      </c>
      <c r="L21" s="37"/>
    </row>
    <row r="22" spans="2:12" s="1" customFormat="1" ht="6.95" customHeight="1">
      <c r="B22" s="37"/>
      <c r="I22" s="102"/>
      <c r="L22" s="37"/>
    </row>
    <row r="23" spans="2:12" s="1" customFormat="1" ht="12" customHeight="1">
      <c r="B23" s="37"/>
      <c r="D23" s="101" t="s">
        <v>38</v>
      </c>
      <c r="I23" s="104" t="s">
        <v>26</v>
      </c>
      <c r="J23" s="103" t="s">
        <v>39</v>
      </c>
      <c r="L23" s="37"/>
    </row>
    <row r="24" spans="2:12" s="1" customFormat="1" ht="18" customHeight="1">
      <c r="B24" s="37"/>
      <c r="E24" s="103" t="s">
        <v>40</v>
      </c>
      <c r="I24" s="104" t="s">
        <v>29</v>
      </c>
      <c r="J24" s="103" t="s">
        <v>41</v>
      </c>
      <c r="L24" s="37"/>
    </row>
    <row r="25" spans="2:12" s="1" customFormat="1" ht="6.95" customHeight="1">
      <c r="B25" s="37"/>
      <c r="I25" s="102"/>
      <c r="L25" s="37"/>
    </row>
    <row r="26" spans="2:12" s="1" customFormat="1" ht="12" customHeight="1">
      <c r="B26" s="37"/>
      <c r="D26" s="101" t="s">
        <v>42</v>
      </c>
      <c r="I26" s="102"/>
      <c r="L26" s="37"/>
    </row>
    <row r="27" spans="2:12" s="7" customFormat="1" ht="16.5" customHeight="1">
      <c r="B27" s="106"/>
      <c r="E27" s="352" t="s">
        <v>19</v>
      </c>
      <c r="F27" s="352"/>
      <c r="G27" s="352"/>
      <c r="H27" s="352"/>
      <c r="I27" s="107"/>
      <c r="L27" s="106"/>
    </row>
    <row r="28" spans="2:12" s="1" customFormat="1" ht="6.95" customHeight="1">
      <c r="B28" s="37"/>
      <c r="I28" s="102"/>
      <c r="L28" s="37"/>
    </row>
    <row r="29" spans="2:12" s="1" customFormat="1" ht="6.95" customHeight="1">
      <c r="B29" s="37"/>
      <c r="D29" s="58"/>
      <c r="E29" s="58"/>
      <c r="F29" s="58"/>
      <c r="G29" s="58"/>
      <c r="H29" s="58"/>
      <c r="I29" s="108"/>
      <c r="J29" s="58"/>
      <c r="K29" s="58"/>
      <c r="L29" s="37"/>
    </row>
    <row r="30" spans="2:12" s="1" customFormat="1" ht="25.35" customHeight="1">
      <c r="B30" s="37"/>
      <c r="D30" s="109" t="s">
        <v>44</v>
      </c>
      <c r="I30" s="102"/>
      <c r="J30" s="110">
        <f>ROUND(J81, 2)</f>
        <v>0</v>
      </c>
      <c r="L30" s="37"/>
    </row>
    <row r="31" spans="2:12" s="1" customFormat="1" ht="6.95" customHeight="1">
      <c r="B31" s="37"/>
      <c r="D31" s="58"/>
      <c r="E31" s="58"/>
      <c r="F31" s="58"/>
      <c r="G31" s="58"/>
      <c r="H31" s="58"/>
      <c r="I31" s="108"/>
      <c r="J31" s="58"/>
      <c r="K31" s="58"/>
      <c r="L31" s="37"/>
    </row>
    <row r="32" spans="2:12" s="1" customFormat="1" ht="14.45" customHeight="1">
      <c r="B32" s="37"/>
      <c r="F32" s="111" t="s">
        <v>46</v>
      </c>
      <c r="I32" s="112" t="s">
        <v>45</v>
      </c>
      <c r="J32" s="111" t="s">
        <v>47</v>
      </c>
      <c r="L32" s="37"/>
    </row>
    <row r="33" spans="2:12" s="1" customFormat="1" ht="14.45" customHeight="1">
      <c r="B33" s="37"/>
      <c r="D33" s="113" t="s">
        <v>48</v>
      </c>
      <c r="E33" s="101" t="s">
        <v>49</v>
      </c>
      <c r="F33" s="114">
        <f>ROUND((SUM(BE81:BE143)),  2)</f>
        <v>0</v>
      </c>
      <c r="I33" s="115">
        <v>0.21</v>
      </c>
      <c r="J33" s="114">
        <f>ROUND(((SUM(BE81:BE143))*I33),  2)</f>
        <v>0</v>
      </c>
      <c r="L33" s="37"/>
    </row>
    <row r="34" spans="2:12" s="1" customFormat="1" ht="14.45" customHeight="1">
      <c r="B34" s="37"/>
      <c r="E34" s="101" t="s">
        <v>50</v>
      </c>
      <c r="F34" s="114">
        <f>ROUND((SUM(BF81:BF143)),  2)</f>
        <v>0</v>
      </c>
      <c r="I34" s="115">
        <v>0.15</v>
      </c>
      <c r="J34" s="114">
        <f>ROUND(((SUM(BF81:BF143))*I34),  2)</f>
        <v>0</v>
      </c>
      <c r="L34" s="37"/>
    </row>
    <row r="35" spans="2:12" s="1" customFormat="1" ht="14.45" hidden="1" customHeight="1">
      <c r="B35" s="37"/>
      <c r="E35" s="101" t="s">
        <v>51</v>
      </c>
      <c r="F35" s="114">
        <f>ROUND((SUM(BG81:BG143)),  2)</f>
        <v>0</v>
      </c>
      <c r="I35" s="115">
        <v>0.21</v>
      </c>
      <c r="J35" s="114">
        <f>0</f>
        <v>0</v>
      </c>
      <c r="L35" s="37"/>
    </row>
    <row r="36" spans="2:12" s="1" customFormat="1" ht="14.45" hidden="1" customHeight="1">
      <c r="B36" s="37"/>
      <c r="E36" s="101" t="s">
        <v>52</v>
      </c>
      <c r="F36" s="114">
        <f>ROUND((SUM(BH81:BH143)),  2)</f>
        <v>0</v>
      </c>
      <c r="I36" s="115">
        <v>0.15</v>
      </c>
      <c r="J36" s="114">
        <f>0</f>
        <v>0</v>
      </c>
      <c r="L36" s="37"/>
    </row>
    <row r="37" spans="2:12" s="1" customFormat="1" ht="14.45" hidden="1" customHeight="1">
      <c r="B37" s="37"/>
      <c r="E37" s="101" t="s">
        <v>53</v>
      </c>
      <c r="F37" s="114">
        <f>ROUND((SUM(BI81:BI143)),  2)</f>
        <v>0</v>
      </c>
      <c r="I37" s="115">
        <v>0</v>
      </c>
      <c r="J37" s="114">
        <f>0</f>
        <v>0</v>
      </c>
      <c r="L37" s="37"/>
    </row>
    <row r="38" spans="2:12" s="1" customFormat="1" ht="6.95" customHeight="1">
      <c r="B38" s="37"/>
      <c r="I38" s="102"/>
      <c r="L38" s="37"/>
    </row>
    <row r="39" spans="2:12" s="1" customFormat="1" ht="25.35" customHeight="1">
      <c r="B39" s="37"/>
      <c r="C39" s="116"/>
      <c r="D39" s="117" t="s">
        <v>54</v>
      </c>
      <c r="E39" s="118"/>
      <c r="F39" s="118"/>
      <c r="G39" s="119" t="s">
        <v>55</v>
      </c>
      <c r="H39" s="120" t="s">
        <v>56</v>
      </c>
      <c r="I39" s="121"/>
      <c r="J39" s="122">
        <f>SUM(J30:J37)</f>
        <v>0</v>
      </c>
      <c r="K39" s="123"/>
      <c r="L39" s="37"/>
    </row>
    <row r="40" spans="2:12" s="1" customFormat="1" ht="14.45" customHeight="1">
      <c r="B40" s="124"/>
      <c r="C40" s="125"/>
      <c r="D40" s="125"/>
      <c r="E40" s="125"/>
      <c r="F40" s="125"/>
      <c r="G40" s="125"/>
      <c r="H40" s="125"/>
      <c r="I40" s="126"/>
      <c r="J40" s="125"/>
      <c r="K40" s="125"/>
      <c r="L40" s="37"/>
    </row>
    <row r="44" spans="2:12" s="1" customFormat="1" ht="6.95" customHeight="1">
      <c r="B44" s="127"/>
      <c r="C44" s="128"/>
      <c r="D44" s="128"/>
      <c r="E44" s="128"/>
      <c r="F44" s="128"/>
      <c r="G44" s="128"/>
      <c r="H44" s="128"/>
      <c r="I44" s="129"/>
      <c r="J44" s="128"/>
      <c r="K44" s="128"/>
      <c r="L44" s="37"/>
    </row>
    <row r="45" spans="2:12" s="1" customFormat="1" ht="24.95" customHeight="1">
      <c r="B45" s="33"/>
      <c r="C45" s="22" t="s">
        <v>92</v>
      </c>
      <c r="D45" s="34"/>
      <c r="E45" s="34"/>
      <c r="F45" s="34"/>
      <c r="G45" s="34"/>
      <c r="H45" s="34"/>
      <c r="I45" s="102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2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2"/>
      <c r="J47" s="34"/>
      <c r="K47" s="34"/>
      <c r="L47" s="37"/>
    </row>
    <row r="48" spans="2:12" s="1" customFormat="1" ht="16.5" customHeight="1">
      <c r="B48" s="33"/>
      <c r="C48" s="34"/>
      <c r="D48" s="34"/>
      <c r="E48" s="353" t="str">
        <f>E7</f>
        <v>Litvínov, Dvořákova ul. Oprava účelové komunikace</v>
      </c>
      <c r="F48" s="354"/>
      <c r="G48" s="354"/>
      <c r="H48" s="354"/>
      <c r="I48" s="102"/>
      <c r="J48" s="34"/>
      <c r="K48" s="34"/>
      <c r="L48" s="37"/>
    </row>
    <row r="49" spans="2:47" s="1" customFormat="1" ht="12" customHeight="1">
      <c r="B49" s="33"/>
      <c r="C49" s="28" t="s">
        <v>90</v>
      </c>
      <c r="D49" s="34"/>
      <c r="E49" s="34"/>
      <c r="F49" s="34"/>
      <c r="G49" s="34"/>
      <c r="H49" s="34"/>
      <c r="I49" s="102"/>
      <c r="J49" s="34"/>
      <c r="K49" s="34"/>
      <c r="L49" s="37"/>
    </row>
    <row r="50" spans="2:47" s="1" customFormat="1" ht="16.5" customHeight="1">
      <c r="B50" s="33"/>
      <c r="C50" s="34"/>
      <c r="D50" s="34"/>
      <c r="E50" s="320" t="str">
        <f>E9</f>
        <v>D.2 - Úprava zeleně na p.p.č. 2007/5 - Náhradní výsadba</v>
      </c>
      <c r="F50" s="355"/>
      <c r="G50" s="355"/>
      <c r="H50" s="355"/>
      <c r="I50" s="102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2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>k.ú. Horní Litvínov</v>
      </c>
      <c r="G52" s="34"/>
      <c r="H52" s="34"/>
      <c r="I52" s="104" t="s">
        <v>23</v>
      </c>
      <c r="J52" s="57" t="str">
        <f>IF(J12="","",J12)</f>
        <v>15. 4. 2019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2"/>
      <c r="J53" s="34"/>
      <c r="K53" s="34"/>
      <c r="L53" s="37"/>
    </row>
    <row r="54" spans="2:47" s="1" customFormat="1" ht="27.95" customHeight="1">
      <c r="B54" s="33"/>
      <c r="C54" s="28" t="s">
        <v>25</v>
      </c>
      <c r="D54" s="34"/>
      <c r="E54" s="34"/>
      <c r="F54" s="26" t="str">
        <f>E15</f>
        <v>Město Litvínov</v>
      </c>
      <c r="G54" s="34"/>
      <c r="H54" s="34"/>
      <c r="I54" s="104" t="s">
        <v>33</v>
      </c>
      <c r="J54" s="31" t="str">
        <f>E21</f>
        <v>ARTECH spol. s r.o.</v>
      </c>
      <c r="K54" s="34"/>
      <c r="L54" s="37"/>
    </row>
    <row r="55" spans="2:47" s="1" customFormat="1" ht="15.2" customHeight="1">
      <c r="B55" s="33"/>
      <c r="C55" s="28" t="s">
        <v>31</v>
      </c>
      <c r="D55" s="34"/>
      <c r="E55" s="34"/>
      <c r="F55" s="26" t="str">
        <f>IF(E18="","",E18)</f>
        <v>Vyplň údaj</v>
      </c>
      <c r="G55" s="34"/>
      <c r="H55" s="34"/>
      <c r="I55" s="104" t="s">
        <v>38</v>
      </c>
      <c r="J55" s="31" t="str">
        <f>E24</f>
        <v>Karel Žíla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2"/>
      <c r="J56" s="34"/>
      <c r="K56" s="34"/>
      <c r="L56" s="37"/>
    </row>
    <row r="57" spans="2:47" s="1" customFormat="1" ht="29.25" customHeight="1">
      <c r="B57" s="33"/>
      <c r="C57" s="130" t="s">
        <v>93</v>
      </c>
      <c r="D57" s="131"/>
      <c r="E57" s="131"/>
      <c r="F57" s="131"/>
      <c r="G57" s="131"/>
      <c r="H57" s="131"/>
      <c r="I57" s="132"/>
      <c r="J57" s="133" t="s">
        <v>94</v>
      </c>
      <c r="K57" s="131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2"/>
      <c r="J58" s="34"/>
      <c r="K58" s="34"/>
      <c r="L58" s="37"/>
    </row>
    <row r="59" spans="2:47" s="1" customFormat="1" ht="22.9" customHeight="1">
      <c r="B59" s="33"/>
      <c r="C59" s="134" t="s">
        <v>76</v>
      </c>
      <c r="D59" s="34"/>
      <c r="E59" s="34"/>
      <c r="F59" s="34"/>
      <c r="G59" s="34"/>
      <c r="H59" s="34"/>
      <c r="I59" s="102"/>
      <c r="J59" s="75">
        <f>J81</f>
        <v>0</v>
      </c>
      <c r="K59" s="34"/>
      <c r="L59" s="37"/>
      <c r="AU59" s="16" t="s">
        <v>95</v>
      </c>
    </row>
    <row r="60" spans="2:47" s="8" customFormat="1" ht="24.95" customHeight="1">
      <c r="B60" s="135"/>
      <c r="C60" s="136"/>
      <c r="D60" s="137" t="s">
        <v>96</v>
      </c>
      <c r="E60" s="138"/>
      <c r="F60" s="138"/>
      <c r="G60" s="138"/>
      <c r="H60" s="138"/>
      <c r="I60" s="139"/>
      <c r="J60" s="140">
        <f>J82</f>
        <v>0</v>
      </c>
      <c r="K60" s="136"/>
      <c r="L60" s="141"/>
    </row>
    <row r="61" spans="2:47" s="9" customFormat="1" ht="19.899999999999999" customHeight="1">
      <c r="B61" s="142"/>
      <c r="C61" s="143"/>
      <c r="D61" s="144" t="s">
        <v>97</v>
      </c>
      <c r="E61" s="145"/>
      <c r="F61" s="145"/>
      <c r="G61" s="145"/>
      <c r="H61" s="145"/>
      <c r="I61" s="146"/>
      <c r="J61" s="147">
        <f>J83</f>
        <v>0</v>
      </c>
      <c r="K61" s="143"/>
      <c r="L61" s="148"/>
    </row>
    <row r="62" spans="2:47" s="1" customFormat="1" ht="21.75" customHeight="1">
      <c r="B62" s="33"/>
      <c r="C62" s="34"/>
      <c r="D62" s="34"/>
      <c r="E62" s="34"/>
      <c r="F62" s="34"/>
      <c r="G62" s="34"/>
      <c r="H62" s="34"/>
      <c r="I62" s="102"/>
      <c r="J62" s="34"/>
      <c r="K62" s="34"/>
      <c r="L62" s="37"/>
    </row>
    <row r="63" spans="2:47" s="1" customFormat="1" ht="6.95" customHeight="1">
      <c r="B63" s="45"/>
      <c r="C63" s="46"/>
      <c r="D63" s="46"/>
      <c r="E63" s="46"/>
      <c r="F63" s="46"/>
      <c r="G63" s="46"/>
      <c r="H63" s="46"/>
      <c r="I63" s="126"/>
      <c r="J63" s="46"/>
      <c r="K63" s="46"/>
      <c r="L63" s="37"/>
    </row>
    <row r="67" spans="2:20" s="1" customFormat="1" ht="6.95" customHeight="1">
      <c r="B67" s="47"/>
      <c r="C67" s="48"/>
      <c r="D67" s="48"/>
      <c r="E67" s="48"/>
      <c r="F67" s="48"/>
      <c r="G67" s="48"/>
      <c r="H67" s="48"/>
      <c r="I67" s="129"/>
      <c r="J67" s="48"/>
      <c r="K67" s="48"/>
      <c r="L67" s="37"/>
    </row>
    <row r="68" spans="2:20" s="1" customFormat="1" ht="24.95" customHeight="1">
      <c r="B68" s="33"/>
      <c r="C68" s="22" t="s">
        <v>98</v>
      </c>
      <c r="D68" s="34"/>
      <c r="E68" s="34"/>
      <c r="F68" s="34"/>
      <c r="G68" s="34"/>
      <c r="H68" s="34"/>
      <c r="I68" s="102"/>
      <c r="J68" s="34"/>
      <c r="K68" s="34"/>
      <c r="L68" s="37"/>
    </row>
    <row r="69" spans="2:20" s="1" customFormat="1" ht="6.95" customHeight="1">
      <c r="B69" s="33"/>
      <c r="C69" s="34"/>
      <c r="D69" s="34"/>
      <c r="E69" s="34"/>
      <c r="F69" s="34"/>
      <c r="G69" s="34"/>
      <c r="H69" s="34"/>
      <c r="I69" s="102"/>
      <c r="J69" s="34"/>
      <c r="K69" s="34"/>
      <c r="L69" s="37"/>
    </row>
    <row r="70" spans="2:20" s="1" customFormat="1" ht="12" customHeight="1">
      <c r="B70" s="33"/>
      <c r="C70" s="28" t="s">
        <v>16</v>
      </c>
      <c r="D70" s="34"/>
      <c r="E70" s="34"/>
      <c r="F70" s="34"/>
      <c r="G70" s="34"/>
      <c r="H70" s="34"/>
      <c r="I70" s="102"/>
      <c r="J70" s="34"/>
      <c r="K70" s="34"/>
      <c r="L70" s="37"/>
    </row>
    <row r="71" spans="2:20" s="1" customFormat="1" ht="16.5" customHeight="1">
      <c r="B71" s="33"/>
      <c r="C71" s="34"/>
      <c r="D71" s="34"/>
      <c r="E71" s="353" t="str">
        <f>E7</f>
        <v>Litvínov, Dvořákova ul. Oprava účelové komunikace</v>
      </c>
      <c r="F71" s="354"/>
      <c r="G71" s="354"/>
      <c r="H71" s="354"/>
      <c r="I71" s="102"/>
      <c r="J71" s="34"/>
      <c r="K71" s="34"/>
      <c r="L71" s="37"/>
    </row>
    <row r="72" spans="2:20" s="1" customFormat="1" ht="12" customHeight="1">
      <c r="B72" s="33"/>
      <c r="C72" s="28" t="s">
        <v>90</v>
      </c>
      <c r="D72" s="34"/>
      <c r="E72" s="34"/>
      <c r="F72" s="34"/>
      <c r="G72" s="34"/>
      <c r="H72" s="34"/>
      <c r="I72" s="102"/>
      <c r="J72" s="34"/>
      <c r="K72" s="34"/>
      <c r="L72" s="37"/>
    </row>
    <row r="73" spans="2:20" s="1" customFormat="1" ht="16.5" customHeight="1">
      <c r="B73" s="33"/>
      <c r="C73" s="34"/>
      <c r="D73" s="34"/>
      <c r="E73" s="320" t="str">
        <f>E9</f>
        <v>D.2 - Úprava zeleně na p.p.č. 2007/5 - Náhradní výsadba</v>
      </c>
      <c r="F73" s="355"/>
      <c r="G73" s="355"/>
      <c r="H73" s="355"/>
      <c r="I73" s="102"/>
      <c r="J73" s="34"/>
      <c r="K73" s="34"/>
      <c r="L73" s="37"/>
    </row>
    <row r="74" spans="2:20" s="1" customFormat="1" ht="6.95" customHeight="1">
      <c r="B74" s="33"/>
      <c r="C74" s="34"/>
      <c r="D74" s="34"/>
      <c r="E74" s="34"/>
      <c r="F74" s="34"/>
      <c r="G74" s="34"/>
      <c r="H74" s="34"/>
      <c r="I74" s="102"/>
      <c r="J74" s="34"/>
      <c r="K74" s="34"/>
      <c r="L74" s="37"/>
    </row>
    <row r="75" spans="2:20" s="1" customFormat="1" ht="12" customHeight="1">
      <c r="B75" s="33"/>
      <c r="C75" s="28" t="s">
        <v>21</v>
      </c>
      <c r="D75" s="34"/>
      <c r="E75" s="34"/>
      <c r="F75" s="26" t="str">
        <f>F12</f>
        <v>k.ú. Horní Litvínov</v>
      </c>
      <c r="G75" s="34"/>
      <c r="H75" s="34"/>
      <c r="I75" s="104" t="s">
        <v>23</v>
      </c>
      <c r="J75" s="57" t="str">
        <f>IF(J12="","",J12)</f>
        <v>15. 4. 2019</v>
      </c>
      <c r="K75" s="34"/>
      <c r="L75" s="37"/>
    </row>
    <row r="76" spans="2:20" s="1" customFormat="1" ht="6.95" customHeight="1">
      <c r="B76" s="33"/>
      <c r="C76" s="34"/>
      <c r="D76" s="34"/>
      <c r="E76" s="34"/>
      <c r="F76" s="34"/>
      <c r="G76" s="34"/>
      <c r="H76" s="34"/>
      <c r="I76" s="102"/>
      <c r="J76" s="34"/>
      <c r="K76" s="34"/>
      <c r="L76" s="37"/>
    </row>
    <row r="77" spans="2:20" s="1" customFormat="1" ht="27.95" customHeight="1">
      <c r="B77" s="33"/>
      <c r="C77" s="28" t="s">
        <v>25</v>
      </c>
      <c r="D77" s="34"/>
      <c r="E77" s="34"/>
      <c r="F77" s="26" t="str">
        <f>E15</f>
        <v>Město Litvínov</v>
      </c>
      <c r="G77" s="34"/>
      <c r="H77" s="34"/>
      <c r="I77" s="104" t="s">
        <v>33</v>
      </c>
      <c r="J77" s="31" t="str">
        <f>E21</f>
        <v>ARTECH spol. s r.o.</v>
      </c>
      <c r="K77" s="34"/>
      <c r="L77" s="37"/>
    </row>
    <row r="78" spans="2:20" s="1" customFormat="1" ht="15.2" customHeight="1">
      <c r="B78" s="33"/>
      <c r="C78" s="28" t="s">
        <v>31</v>
      </c>
      <c r="D78" s="34"/>
      <c r="E78" s="34"/>
      <c r="F78" s="26" t="str">
        <f>IF(E18="","",E18)</f>
        <v>Vyplň údaj</v>
      </c>
      <c r="G78" s="34"/>
      <c r="H78" s="34"/>
      <c r="I78" s="104" t="s">
        <v>38</v>
      </c>
      <c r="J78" s="31" t="str">
        <f>E24</f>
        <v>Karel Žíla</v>
      </c>
      <c r="K78" s="34"/>
      <c r="L78" s="37"/>
    </row>
    <row r="79" spans="2:20" s="1" customFormat="1" ht="10.35" customHeight="1">
      <c r="B79" s="33"/>
      <c r="C79" s="34"/>
      <c r="D79" s="34"/>
      <c r="E79" s="34"/>
      <c r="F79" s="34"/>
      <c r="G79" s="34"/>
      <c r="H79" s="34"/>
      <c r="I79" s="102"/>
      <c r="J79" s="34"/>
      <c r="K79" s="34"/>
      <c r="L79" s="37"/>
    </row>
    <row r="80" spans="2:20" s="10" customFormat="1" ht="29.25" customHeight="1">
      <c r="B80" s="149"/>
      <c r="C80" s="150" t="s">
        <v>99</v>
      </c>
      <c r="D80" s="151" t="s">
        <v>63</v>
      </c>
      <c r="E80" s="151" t="s">
        <v>59</v>
      </c>
      <c r="F80" s="151" t="s">
        <v>60</v>
      </c>
      <c r="G80" s="151" t="s">
        <v>100</v>
      </c>
      <c r="H80" s="151" t="s">
        <v>101</v>
      </c>
      <c r="I80" s="152" t="s">
        <v>102</v>
      </c>
      <c r="J80" s="151" t="s">
        <v>94</v>
      </c>
      <c r="K80" s="153" t="s">
        <v>103</v>
      </c>
      <c r="L80" s="154"/>
      <c r="M80" s="66" t="s">
        <v>19</v>
      </c>
      <c r="N80" s="67" t="s">
        <v>48</v>
      </c>
      <c r="O80" s="67" t="s">
        <v>104</v>
      </c>
      <c r="P80" s="67" t="s">
        <v>105</v>
      </c>
      <c r="Q80" s="67" t="s">
        <v>106</v>
      </c>
      <c r="R80" s="67" t="s">
        <v>107</v>
      </c>
      <c r="S80" s="67" t="s">
        <v>108</v>
      </c>
      <c r="T80" s="68" t="s">
        <v>109</v>
      </c>
    </row>
    <row r="81" spans="2:65" s="1" customFormat="1" ht="22.9" customHeight="1">
      <c r="B81" s="33"/>
      <c r="C81" s="73" t="s">
        <v>110</v>
      </c>
      <c r="D81" s="34"/>
      <c r="E81" s="34"/>
      <c r="F81" s="34"/>
      <c r="G81" s="34"/>
      <c r="H81" s="34"/>
      <c r="I81" s="102"/>
      <c r="J81" s="155">
        <f>BK81</f>
        <v>0</v>
      </c>
      <c r="K81" s="34"/>
      <c r="L81" s="37"/>
      <c r="M81" s="69"/>
      <c r="N81" s="70"/>
      <c r="O81" s="70"/>
      <c r="P81" s="156">
        <f>P82</f>
        <v>0</v>
      </c>
      <c r="Q81" s="70"/>
      <c r="R81" s="156">
        <f>R82</f>
        <v>15.07215557</v>
      </c>
      <c r="S81" s="70"/>
      <c r="T81" s="157">
        <f>T82</f>
        <v>0</v>
      </c>
      <c r="AT81" s="16" t="s">
        <v>77</v>
      </c>
      <c r="AU81" s="16" t="s">
        <v>95</v>
      </c>
      <c r="BK81" s="158">
        <f>BK82</f>
        <v>0</v>
      </c>
    </row>
    <row r="82" spans="2:65" s="11" customFormat="1" ht="25.9" customHeight="1">
      <c r="B82" s="159"/>
      <c r="C82" s="160"/>
      <c r="D82" s="161" t="s">
        <v>77</v>
      </c>
      <c r="E82" s="162" t="s">
        <v>111</v>
      </c>
      <c r="F82" s="162" t="s">
        <v>111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15.07215557</v>
      </c>
      <c r="S82" s="167"/>
      <c r="T82" s="169">
        <f>T83</f>
        <v>0</v>
      </c>
      <c r="AR82" s="170" t="s">
        <v>86</v>
      </c>
      <c r="AT82" s="171" t="s">
        <v>77</v>
      </c>
      <c r="AU82" s="171" t="s">
        <v>78</v>
      </c>
      <c r="AY82" s="170" t="s">
        <v>112</v>
      </c>
      <c r="BK82" s="172">
        <f>BK83</f>
        <v>0</v>
      </c>
    </row>
    <row r="83" spans="2:65" s="11" customFormat="1" ht="22.9" customHeight="1">
      <c r="B83" s="159"/>
      <c r="C83" s="160"/>
      <c r="D83" s="161" t="s">
        <v>77</v>
      </c>
      <c r="E83" s="173" t="s">
        <v>113</v>
      </c>
      <c r="F83" s="173" t="s">
        <v>114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SUM(P84:P143)</f>
        <v>0</v>
      </c>
      <c r="Q83" s="167"/>
      <c r="R83" s="168">
        <f>SUM(R84:R143)</f>
        <v>15.07215557</v>
      </c>
      <c r="S83" s="167"/>
      <c r="T83" s="169">
        <f>SUM(T84:T143)</f>
        <v>0</v>
      </c>
      <c r="AR83" s="170" t="s">
        <v>86</v>
      </c>
      <c r="AT83" s="171" t="s">
        <v>77</v>
      </c>
      <c r="AU83" s="171" t="s">
        <v>86</v>
      </c>
      <c r="AY83" s="170" t="s">
        <v>112</v>
      </c>
      <c r="BK83" s="172">
        <f>SUM(BK84:BK143)</f>
        <v>0</v>
      </c>
    </row>
    <row r="84" spans="2:65" s="1" customFormat="1" ht="24" customHeight="1">
      <c r="B84" s="33"/>
      <c r="C84" s="175" t="s">
        <v>86</v>
      </c>
      <c r="D84" s="175" t="s">
        <v>115</v>
      </c>
      <c r="E84" s="176" t="s">
        <v>116</v>
      </c>
      <c r="F84" s="177" t="s">
        <v>117</v>
      </c>
      <c r="G84" s="178" t="s">
        <v>118</v>
      </c>
      <c r="H84" s="179">
        <v>250</v>
      </c>
      <c r="I84" s="180"/>
      <c r="J84" s="181">
        <f>ROUND(I84*H84,2)</f>
        <v>0</v>
      </c>
      <c r="K84" s="177" t="s">
        <v>119</v>
      </c>
      <c r="L84" s="37"/>
      <c r="M84" s="182" t="s">
        <v>19</v>
      </c>
      <c r="N84" s="183" t="s">
        <v>49</v>
      </c>
      <c r="O84" s="62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AR84" s="186" t="s">
        <v>120</v>
      </c>
      <c r="AT84" s="186" t="s">
        <v>115</v>
      </c>
      <c r="AU84" s="186" t="s">
        <v>88</v>
      </c>
      <c r="AY84" s="16" t="s">
        <v>112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6" t="s">
        <v>86</v>
      </c>
      <c r="BK84" s="187">
        <f>ROUND(I84*H84,2)</f>
        <v>0</v>
      </c>
      <c r="BL84" s="16" t="s">
        <v>120</v>
      </c>
      <c r="BM84" s="186" t="s">
        <v>121</v>
      </c>
    </row>
    <row r="85" spans="2:65" s="1" customFormat="1" ht="58.5">
      <c r="B85" s="33"/>
      <c r="C85" s="34"/>
      <c r="D85" s="188" t="s">
        <v>122</v>
      </c>
      <c r="E85" s="34"/>
      <c r="F85" s="189" t="s">
        <v>123</v>
      </c>
      <c r="G85" s="34"/>
      <c r="H85" s="34"/>
      <c r="I85" s="102"/>
      <c r="J85" s="34"/>
      <c r="K85" s="34"/>
      <c r="L85" s="37"/>
      <c r="M85" s="190"/>
      <c r="N85" s="62"/>
      <c r="O85" s="62"/>
      <c r="P85" s="62"/>
      <c r="Q85" s="62"/>
      <c r="R85" s="62"/>
      <c r="S85" s="62"/>
      <c r="T85" s="63"/>
      <c r="AT85" s="16" t="s">
        <v>122</v>
      </c>
      <c r="AU85" s="16" t="s">
        <v>88</v>
      </c>
    </row>
    <row r="86" spans="2:65" s="12" customFormat="1" ht="11.25">
      <c r="B86" s="191"/>
      <c r="C86" s="192"/>
      <c r="D86" s="188" t="s">
        <v>124</v>
      </c>
      <c r="E86" s="193" t="s">
        <v>19</v>
      </c>
      <c r="F86" s="194" t="s">
        <v>125</v>
      </c>
      <c r="G86" s="192"/>
      <c r="H86" s="195">
        <v>250</v>
      </c>
      <c r="I86" s="196"/>
      <c r="J86" s="192"/>
      <c r="K86" s="192"/>
      <c r="L86" s="197"/>
      <c r="M86" s="198"/>
      <c r="N86" s="199"/>
      <c r="O86" s="199"/>
      <c r="P86" s="199"/>
      <c r="Q86" s="199"/>
      <c r="R86" s="199"/>
      <c r="S86" s="199"/>
      <c r="T86" s="200"/>
      <c r="AT86" s="201" t="s">
        <v>124</v>
      </c>
      <c r="AU86" s="201" t="s">
        <v>88</v>
      </c>
      <c r="AV86" s="12" t="s">
        <v>88</v>
      </c>
      <c r="AW86" s="12" t="s">
        <v>37</v>
      </c>
      <c r="AX86" s="12" t="s">
        <v>86</v>
      </c>
      <c r="AY86" s="201" t="s">
        <v>112</v>
      </c>
    </row>
    <row r="87" spans="2:65" s="1" customFormat="1" ht="24" customHeight="1">
      <c r="B87" s="33"/>
      <c r="C87" s="202" t="s">
        <v>88</v>
      </c>
      <c r="D87" s="202" t="s">
        <v>126</v>
      </c>
      <c r="E87" s="203" t="s">
        <v>127</v>
      </c>
      <c r="F87" s="204" t="s">
        <v>128</v>
      </c>
      <c r="G87" s="205" t="s">
        <v>118</v>
      </c>
      <c r="H87" s="206">
        <v>250</v>
      </c>
      <c r="I87" s="207"/>
      <c r="J87" s="208">
        <f>ROUND(I87*H87,2)</f>
        <v>0</v>
      </c>
      <c r="K87" s="204" t="s">
        <v>19</v>
      </c>
      <c r="L87" s="209"/>
      <c r="M87" s="210" t="s">
        <v>19</v>
      </c>
      <c r="N87" s="211" t="s">
        <v>49</v>
      </c>
      <c r="O87" s="62"/>
      <c r="P87" s="184">
        <f>O87*H87</f>
        <v>0</v>
      </c>
      <c r="Q87" s="184">
        <v>4.0000000000000002E-4</v>
      </c>
      <c r="R87" s="184">
        <f>Q87*H87</f>
        <v>0.1</v>
      </c>
      <c r="S87" s="184">
        <v>0</v>
      </c>
      <c r="T87" s="185">
        <f>S87*H87</f>
        <v>0</v>
      </c>
      <c r="AR87" s="186" t="s">
        <v>129</v>
      </c>
      <c r="AT87" s="186" t="s">
        <v>126</v>
      </c>
      <c r="AU87" s="186" t="s">
        <v>88</v>
      </c>
      <c r="AY87" s="16" t="s">
        <v>112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6" t="s">
        <v>86</v>
      </c>
      <c r="BK87" s="187">
        <f>ROUND(I87*H87,2)</f>
        <v>0</v>
      </c>
      <c r="BL87" s="16" t="s">
        <v>120</v>
      </c>
      <c r="BM87" s="186" t="s">
        <v>130</v>
      </c>
    </row>
    <row r="88" spans="2:65" s="12" customFormat="1" ht="11.25">
      <c r="B88" s="191"/>
      <c r="C88" s="192"/>
      <c r="D88" s="188" t="s">
        <v>124</v>
      </c>
      <c r="E88" s="193" t="s">
        <v>19</v>
      </c>
      <c r="F88" s="194" t="s">
        <v>125</v>
      </c>
      <c r="G88" s="192"/>
      <c r="H88" s="195">
        <v>250</v>
      </c>
      <c r="I88" s="196"/>
      <c r="J88" s="192"/>
      <c r="K88" s="192"/>
      <c r="L88" s="197"/>
      <c r="M88" s="198"/>
      <c r="N88" s="199"/>
      <c r="O88" s="199"/>
      <c r="P88" s="199"/>
      <c r="Q88" s="199"/>
      <c r="R88" s="199"/>
      <c r="S88" s="199"/>
      <c r="T88" s="200"/>
      <c r="AT88" s="201" t="s">
        <v>124</v>
      </c>
      <c r="AU88" s="201" t="s">
        <v>88</v>
      </c>
      <c r="AV88" s="12" t="s">
        <v>88</v>
      </c>
      <c r="AW88" s="12" t="s">
        <v>37</v>
      </c>
      <c r="AX88" s="12" t="s">
        <v>86</v>
      </c>
      <c r="AY88" s="201" t="s">
        <v>112</v>
      </c>
    </row>
    <row r="89" spans="2:65" s="1" customFormat="1" ht="36" customHeight="1">
      <c r="B89" s="33"/>
      <c r="C89" s="175" t="s">
        <v>131</v>
      </c>
      <c r="D89" s="175" t="s">
        <v>115</v>
      </c>
      <c r="E89" s="176" t="s">
        <v>132</v>
      </c>
      <c r="F89" s="177" t="s">
        <v>133</v>
      </c>
      <c r="G89" s="178" t="s">
        <v>134</v>
      </c>
      <c r="H89" s="179">
        <v>13</v>
      </c>
      <c r="I89" s="180"/>
      <c r="J89" s="181">
        <f>ROUND(I89*H89,2)</f>
        <v>0</v>
      </c>
      <c r="K89" s="177" t="s">
        <v>119</v>
      </c>
      <c r="L89" s="37"/>
      <c r="M89" s="182" t="s">
        <v>19</v>
      </c>
      <c r="N89" s="183" t="s">
        <v>49</v>
      </c>
      <c r="O89" s="62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AR89" s="186" t="s">
        <v>120</v>
      </c>
      <c r="AT89" s="186" t="s">
        <v>115</v>
      </c>
      <c r="AU89" s="186" t="s">
        <v>88</v>
      </c>
      <c r="AY89" s="16" t="s">
        <v>112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6" t="s">
        <v>86</v>
      </c>
      <c r="BK89" s="187">
        <f>ROUND(I89*H89,2)</f>
        <v>0</v>
      </c>
      <c r="BL89" s="16" t="s">
        <v>120</v>
      </c>
      <c r="BM89" s="186" t="s">
        <v>135</v>
      </c>
    </row>
    <row r="90" spans="2:65" s="1" customFormat="1" ht="107.25">
      <c r="B90" s="33"/>
      <c r="C90" s="34"/>
      <c r="D90" s="188" t="s">
        <v>122</v>
      </c>
      <c r="E90" s="34"/>
      <c r="F90" s="189" t="s">
        <v>136</v>
      </c>
      <c r="G90" s="34"/>
      <c r="H90" s="34"/>
      <c r="I90" s="102"/>
      <c r="J90" s="34"/>
      <c r="K90" s="34"/>
      <c r="L90" s="37"/>
      <c r="M90" s="190"/>
      <c r="N90" s="62"/>
      <c r="O90" s="62"/>
      <c r="P90" s="62"/>
      <c r="Q90" s="62"/>
      <c r="R90" s="62"/>
      <c r="S90" s="62"/>
      <c r="T90" s="63"/>
      <c r="AT90" s="16" t="s">
        <v>122</v>
      </c>
      <c r="AU90" s="16" t="s">
        <v>88</v>
      </c>
    </row>
    <row r="91" spans="2:65" s="12" customFormat="1" ht="11.25">
      <c r="B91" s="191"/>
      <c r="C91" s="192"/>
      <c r="D91" s="188" t="s">
        <v>124</v>
      </c>
      <c r="E91" s="193" t="s">
        <v>19</v>
      </c>
      <c r="F91" s="194" t="s">
        <v>137</v>
      </c>
      <c r="G91" s="192"/>
      <c r="H91" s="195">
        <v>13</v>
      </c>
      <c r="I91" s="196"/>
      <c r="J91" s="192"/>
      <c r="K91" s="192"/>
      <c r="L91" s="197"/>
      <c r="M91" s="198"/>
      <c r="N91" s="199"/>
      <c r="O91" s="199"/>
      <c r="P91" s="199"/>
      <c r="Q91" s="199"/>
      <c r="R91" s="199"/>
      <c r="S91" s="199"/>
      <c r="T91" s="200"/>
      <c r="AT91" s="201" t="s">
        <v>124</v>
      </c>
      <c r="AU91" s="201" t="s">
        <v>88</v>
      </c>
      <c r="AV91" s="12" t="s">
        <v>88</v>
      </c>
      <c r="AW91" s="12" t="s">
        <v>37</v>
      </c>
      <c r="AX91" s="12" t="s">
        <v>86</v>
      </c>
      <c r="AY91" s="201" t="s">
        <v>112</v>
      </c>
    </row>
    <row r="92" spans="2:65" s="1" customFormat="1" ht="16.5" customHeight="1">
      <c r="B92" s="33"/>
      <c r="C92" s="202" t="s">
        <v>120</v>
      </c>
      <c r="D92" s="202" t="s">
        <v>126</v>
      </c>
      <c r="E92" s="203" t="s">
        <v>138</v>
      </c>
      <c r="F92" s="204" t="s">
        <v>139</v>
      </c>
      <c r="G92" s="205" t="s">
        <v>140</v>
      </c>
      <c r="H92" s="206">
        <v>6.5</v>
      </c>
      <c r="I92" s="207"/>
      <c r="J92" s="208">
        <f>ROUND(I92*H92,2)</f>
        <v>0</v>
      </c>
      <c r="K92" s="204" t="s">
        <v>119</v>
      </c>
      <c r="L92" s="209"/>
      <c r="M92" s="210" t="s">
        <v>19</v>
      </c>
      <c r="N92" s="211" t="s">
        <v>49</v>
      </c>
      <c r="O92" s="62"/>
      <c r="P92" s="184">
        <f>O92*H92</f>
        <v>0</v>
      </c>
      <c r="Q92" s="184">
        <v>0.22</v>
      </c>
      <c r="R92" s="184">
        <f>Q92*H92</f>
        <v>1.43</v>
      </c>
      <c r="S92" s="184">
        <v>0</v>
      </c>
      <c r="T92" s="185">
        <f>S92*H92</f>
        <v>0</v>
      </c>
      <c r="AR92" s="186" t="s">
        <v>129</v>
      </c>
      <c r="AT92" s="186" t="s">
        <v>126</v>
      </c>
      <c r="AU92" s="186" t="s">
        <v>88</v>
      </c>
      <c r="AY92" s="16" t="s">
        <v>112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6" t="s">
        <v>86</v>
      </c>
      <c r="BK92" s="187">
        <f>ROUND(I92*H92,2)</f>
        <v>0</v>
      </c>
      <c r="BL92" s="16" t="s">
        <v>120</v>
      </c>
      <c r="BM92" s="186" t="s">
        <v>141</v>
      </c>
    </row>
    <row r="93" spans="2:65" s="12" customFormat="1" ht="11.25">
      <c r="B93" s="191"/>
      <c r="C93" s="192"/>
      <c r="D93" s="188" t="s">
        <v>124</v>
      </c>
      <c r="E93" s="193" t="s">
        <v>19</v>
      </c>
      <c r="F93" s="194" t="s">
        <v>142</v>
      </c>
      <c r="G93" s="192"/>
      <c r="H93" s="195">
        <v>6.5</v>
      </c>
      <c r="I93" s="196"/>
      <c r="J93" s="192"/>
      <c r="K93" s="192"/>
      <c r="L93" s="197"/>
      <c r="M93" s="198"/>
      <c r="N93" s="199"/>
      <c r="O93" s="199"/>
      <c r="P93" s="199"/>
      <c r="Q93" s="199"/>
      <c r="R93" s="199"/>
      <c r="S93" s="199"/>
      <c r="T93" s="200"/>
      <c r="AT93" s="201" t="s">
        <v>124</v>
      </c>
      <c r="AU93" s="201" t="s">
        <v>88</v>
      </c>
      <c r="AV93" s="12" t="s">
        <v>88</v>
      </c>
      <c r="AW93" s="12" t="s">
        <v>37</v>
      </c>
      <c r="AX93" s="12" t="s">
        <v>86</v>
      </c>
      <c r="AY93" s="201" t="s">
        <v>112</v>
      </c>
    </row>
    <row r="94" spans="2:65" s="1" customFormat="1" ht="36" customHeight="1">
      <c r="B94" s="33"/>
      <c r="C94" s="175" t="s">
        <v>143</v>
      </c>
      <c r="D94" s="175" t="s">
        <v>115</v>
      </c>
      <c r="E94" s="176" t="s">
        <v>144</v>
      </c>
      <c r="F94" s="177" t="s">
        <v>145</v>
      </c>
      <c r="G94" s="178" t="s">
        <v>134</v>
      </c>
      <c r="H94" s="179">
        <v>13</v>
      </c>
      <c r="I94" s="180"/>
      <c r="J94" s="181">
        <f>ROUND(I94*H94,2)</f>
        <v>0</v>
      </c>
      <c r="K94" s="177" t="s">
        <v>119</v>
      </c>
      <c r="L94" s="37"/>
      <c r="M94" s="182" t="s">
        <v>19</v>
      </c>
      <c r="N94" s="183" t="s">
        <v>49</v>
      </c>
      <c r="O94" s="62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AR94" s="186" t="s">
        <v>120</v>
      </c>
      <c r="AT94" s="186" t="s">
        <v>115</v>
      </c>
      <c r="AU94" s="186" t="s">
        <v>88</v>
      </c>
      <c r="AY94" s="16" t="s">
        <v>112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6" t="s">
        <v>86</v>
      </c>
      <c r="BK94" s="187">
        <f>ROUND(I94*H94,2)</f>
        <v>0</v>
      </c>
      <c r="BL94" s="16" t="s">
        <v>120</v>
      </c>
      <c r="BM94" s="186" t="s">
        <v>146</v>
      </c>
    </row>
    <row r="95" spans="2:65" s="1" customFormat="1" ht="78">
      <c r="B95" s="33"/>
      <c r="C95" s="34"/>
      <c r="D95" s="188" t="s">
        <v>122</v>
      </c>
      <c r="E95" s="34"/>
      <c r="F95" s="189" t="s">
        <v>147</v>
      </c>
      <c r="G95" s="34"/>
      <c r="H95" s="34"/>
      <c r="I95" s="102"/>
      <c r="J95" s="34"/>
      <c r="K95" s="34"/>
      <c r="L95" s="37"/>
      <c r="M95" s="190"/>
      <c r="N95" s="62"/>
      <c r="O95" s="62"/>
      <c r="P95" s="62"/>
      <c r="Q95" s="62"/>
      <c r="R95" s="62"/>
      <c r="S95" s="62"/>
      <c r="T95" s="63"/>
      <c r="AT95" s="16" t="s">
        <v>122</v>
      </c>
      <c r="AU95" s="16" t="s">
        <v>88</v>
      </c>
    </row>
    <row r="96" spans="2:65" s="12" customFormat="1" ht="11.25">
      <c r="B96" s="191"/>
      <c r="C96" s="192"/>
      <c r="D96" s="188" t="s">
        <v>124</v>
      </c>
      <c r="E96" s="193" t="s">
        <v>19</v>
      </c>
      <c r="F96" s="194" t="s">
        <v>137</v>
      </c>
      <c r="G96" s="192"/>
      <c r="H96" s="195">
        <v>13</v>
      </c>
      <c r="I96" s="196"/>
      <c r="J96" s="192"/>
      <c r="K96" s="192"/>
      <c r="L96" s="197"/>
      <c r="M96" s="198"/>
      <c r="N96" s="199"/>
      <c r="O96" s="199"/>
      <c r="P96" s="199"/>
      <c r="Q96" s="199"/>
      <c r="R96" s="199"/>
      <c r="S96" s="199"/>
      <c r="T96" s="200"/>
      <c r="AT96" s="201" t="s">
        <v>124</v>
      </c>
      <c r="AU96" s="201" t="s">
        <v>88</v>
      </c>
      <c r="AV96" s="12" t="s">
        <v>88</v>
      </c>
      <c r="AW96" s="12" t="s">
        <v>37</v>
      </c>
      <c r="AX96" s="12" t="s">
        <v>86</v>
      </c>
      <c r="AY96" s="201" t="s">
        <v>112</v>
      </c>
    </row>
    <row r="97" spans="2:65" s="1" customFormat="1" ht="16.5" customHeight="1">
      <c r="B97" s="33"/>
      <c r="C97" s="202" t="s">
        <v>148</v>
      </c>
      <c r="D97" s="202" t="s">
        <v>126</v>
      </c>
      <c r="E97" s="203" t="s">
        <v>149</v>
      </c>
      <c r="F97" s="204" t="s">
        <v>150</v>
      </c>
      <c r="G97" s="205" t="s">
        <v>134</v>
      </c>
      <c r="H97" s="206">
        <v>13</v>
      </c>
      <c r="I97" s="207"/>
      <c r="J97" s="208">
        <f>ROUND(I97*H97,2)</f>
        <v>0</v>
      </c>
      <c r="K97" s="204" t="s">
        <v>19</v>
      </c>
      <c r="L97" s="209"/>
      <c r="M97" s="210" t="s">
        <v>19</v>
      </c>
      <c r="N97" s="211" t="s">
        <v>49</v>
      </c>
      <c r="O97" s="62"/>
      <c r="P97" s="184">
        <f>O97*H97</f>
        <v>0</v>
      </c>
      <c r="Q97" s="184">
        <v>6.4999999999999997E-3</v>
      </c>
      <c r="R97" s="184">
        <f>Q97*H97</f>
        <v>8.4499999999999992E-2</v>
      </c>
      <c r="S97" s="184">
        <v>0</v>
      </c>
      <c r="T97" s="185">
        <f>S97*H97</f>
        <v>0</v>
      </c>
      <c r="AR97" s="186" t="s">
        <v>129</v>
      </c>
      <c r="AT97" s="186" t="s">
        <v>126</v>
      </c>
      <c r="AU97" s="186" t="s">
        <v>88</v>
      </c>
      <c r="AY97" s="16" t="s">
        <v>112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6" t="s">
        <v>86</v>
      </c>
      <c r="BK97" s="187">
        <f>ROUND(I97*H97,2)</f>
        <v>0</v>
      </c>
      <c r="BL97" s="16" t="s">
        <v>120</v>
      </c>
      <c r="BM97" s="186" t="s">
        <v>151</v>
      </c>
    </row>
    <row r="98" spans="2:65" s="12" customFormat="1" ht="11.25">
      <c r="B98" s="191"/>
      <c r="C98" s="192"/>
      <c r="D98" s="188" t="s">
        <v>124</v>
      </c>
      <c r="E98" s="193" t="s">
        <v>19</v>
      </c>
      <c r="F98" s="194" t="s">
        <v>137</v>
      </c>
      <c r="G98" s="192"/>
      <c r="H98" s="195">
        <v>13</v>
      </c>
      <c r="I98" s="196"/>
      <c r="J98" s="192"/>
      <c r="K98" s="192"/>
      <c r="L98" s="197"/>
      <c r="M98" s="198"/>
      <c r="N98" s="199"/>
      <c r="O98" s="199"/>
      <c r="P98" s="199"/>
      <c r="Q98" s="199"/>
      <c r="R98" s="199"/>
      <c r="S98" s="199"/>
      <c r="T98" s="200"/>
      <c r="AT98" s="201" t="s">
        <v>124</v>
      </c>
      <c r="AU98" s="201" t="s">
        <v>88</v>
      </c>
      <c r="AV98" s="12" t="s">
        <v>88</v>
      </c>
      <c r="AW98" s="12" t="s">
        <v>37</v>
      </c>
      <c r="AX98" s="12" t="s">
        <v>86</v>
      </c>
      <c r="AY98" s="201" t="s">
        <v>112</v>
      </c>
    </row>
    <row r="99" spans="2:65" s="1" customFormat="1" ht="36" customHeight="1">
      <c r="B99" s="33"/>
      <c r="C99" s="175" t="s">
        <v>152</v>
      </c>
      <c r="D99" s="175" t="s">
        <v>115</v>
      </c>
      <c r="E99" s="176" t="s">
        <v>153</v>
      </c>
      <c r="F99" s="177" t="s">
        <v>154</v>
      </c>
      <c r="G99" s="178" t="s">
        <v>134</v>
      </c>
      <c r="H99" s="179">
        <v>1575</v>
      </c>
      <c r="I99" s="180"/>
      <c r="J99" s="181">
        <f>ROUND(I99*H99,2)</f>
        <v>0</v>
      </c>
      <c r="K99" s="177" t="s">
        <v>19</v>
      </c>
      <c r="L99" s="37"/>
      <c r="M99" s="182" t="s">
        <v>19</v>
      </c>
      <c r="N99" s="183" t="s">
        <v>49</v>
      </c>
      <c r="O99" s="62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AR99" s="186" t="s">
        <v>120</v>
      </c>
      <c r="AT99" s="186" t="s">
        <v>115</v>
      </c>
      <c r="AU99" s="186" t="s">
        <v>88</v>
      </c>
      <c r="AY99" s="16" t="s">
        <v>112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6" t="s">
        <v>86</v>
      </c>
      <c r="BK99" s="187">
        <f>ROUND(I99*H99,2)</f>
        <v>0</v>
      </c>
      <c r="BL99" s="16" t="s">
        <v>120</v>
      </c>
      <c r="BM99" s="186" t="s">
        <v>155</v>
      </c>
    </row>
    <row r="100" spans="2:65" s="12" customFormat="1" ht="11.25">
      <c r="B100" s="191"/>
      <c r="C100" s="192"/>
      <c r="D100" s="188" t="s">
        <v>124</v>
      </c>
      <c r="E100" s="193" t="s">
        <v>19</v>
      </c>
      <c r="F100" s="194" t="s">
        <v>156</v>
      </c>
      <c r="G100" s="192"/>
      <c r="H100" s="195">
        <v>1575</v>
      </c>
      <c r="I100" s="196"/>
      <c r="J100" s="192"/>
      <c r="K100" s="192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124</v>
      </c>
      <c r="AU100" s="201" t="s">
        <v>88</v>
      </c>
      <c r="AV100" s="12" t="s">
        <v>88</v>
      </c>
      <c r="AW100" s="12" t="s">
        <v>37</v>
      </c>
      <c r="AX100" s="12" t="s">
        <v>86</v>
      </c>
      <c r="AY100" s="201" t="s">
        <v>112</v>
      </c>
    </row>
    <row r="101" spans="2:65" s="1" customFormat="1" ht="16.5" customHeight="1">
      <c r="B101" s="33"/>
      <c r="C101" s="202" t="s">
        <v>129</v>
      </c>
      <c r="D101" s="202" t="s">
        <v>126</v>
      </c>
      <c r="E101" s="203" t="s">
        <v>138</v>
      </c>
      <c r="F101" s="204" t="s">
        <v>139</v>
      </c>
      <c r="G101" s="205" t="s">
        <v>140</v>
      </c>
      <c r="H101" s="206">
        <v>21.4</v>
      </c>
      <c r="I101" s="207"/>
      <c r="J101" s="208">
        <f>ROUND(I101*H101,2)</f>
        <v>0</v>
      </c>
      <c r="K101" s="204" t="s">
        <v>119</v>
      </c>
      <c r="L101" s="209"/>
      <c r="M101" s="210" t="s">
        <v>19</v>
      </c>
      <c r="N101" s="211" t="s">
        <v>49</v>
      </c>
      <c r="O101" s="62"/>
      <c r="P101" s="184">
        <f>O101*H101</f>
        <v>0</v>
      </c>
      <c r="Q101" s="184">
        <v>0.22</v>
      </c>
      <c r="R101" s="184">
        <f>Q101*H101</f>
        <v>4.7079999999999993</v>
      </c>
      <c r="S101" s="184">
        <v>0</v>
      </c>
      <c r="T101" s="185">
        <f>S101*H101</f>
        <v>0</v>
      </c>
      <c r="AR101" s="186" t="s">
        <v>129</v>
      </c>
      <c r="AT101" s="186" t="s">
        <v>126</v>
      </c>
      <c r="AU101" s="186" t="s">
        <v>88</v>
      </c>
      <c r="AY101" s="16" t="s">
        <v>112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6" t="s">
        <v>86</v>
      </c>
      <c r="BK101" s="187">
        <f>ROUND(I101*H101,2)</f>
        <v>0</v>
      </c>
      <c r="BL101" s="16" t="s">
        <v>120</v>
      </c>
      <c r="BM101" s="186" t="s">
        <v>157</v>
      </c>
    </row>
    <row r="102" spans="2:65" s="12" customFormat="1" ht="11.25">
      <c r="B102" s="191"/>
      <c r="C102" s="192"/>
      <c r="D102" s="188" t="s">
        <v>124</v>
      </c>
      <c r="E102" s="193" t="s">
        <v>19</v>
      </c>
      <c r="F102" s="194" t="s">
        <v>158</v>
      </c>
      <c r="G102" s="192"/>
      <c r="H102" s="195">
        <v>21.4</v>
      </c>
      <c r="I102" s="196"/>
      <c r="J102" s="192"/>
      <c r="K102" s="192"/>
      <c r="L102" s="197"/>
      <c r="M102" s="198"/>
      <c r="N102" s="199"/>
      <c r="O102" s="199"/>
      <c r="P102" s="199"/>
      <c r="Q102" s="199"/>
      <c r="R102" s="199"/>
      <c r="S102" s="199"/>
      <c r="T102" s="200"/>
      <c r="AT102" s="201" t="s">
        <v>124</v>
      </c>
      <c r="AU102" s="201" t="s">
        <v>88</v>
      </c>
      <c r="AV102" s="12" t="s">
        <v>88</v>
      </c>
      <c r="AW102" s="12" t="s">
        <v>37</v>
      </c>
      <c r="AX102" s="12" t="s">
        <v>86</v>
      </c>
      <c r="AY102" s="201" t="s">
        <v>112</v>
      </c>
    </row>
    <row r="103" spans="2:65" s="1" customFormat="1" ht="16.5" customHeight="1">
      <c r="B103" s="33"/>
      <c r="C103" s="202" t="s">
        <v>159</v>
      </c>
      <c r="D103" s="202" t="s">
        <v>126</v>
      </c>
      <c r="E103" s="203" t="s">
        <v>160</v>
      </c>
      <c r="F103" s="204" t="s">
        <v>161</v>
      </c>
      <c r="G103" s="205" t="s">
        <v>134</v>
      </c>
      <c r="H103" s="206">
        <v>200</v>
      </c>
      <c r="I103" s="207"/>
      <c r="J103" s="208">
        <f>ROUND(I103*H103,2)</f>
        <v>0</v>
      </c>
      <c r="K103" s="204" t="s">
        <v>19</v>
      </c>
      <c r="L103" s="209"/>
      <c r="M103" s="210" t="s">
        <v>19</v>
      </c>
      <c r="N103" s="211" t="s">
        <v>49</v>
      </c>
      <c r="O103" s="62"/>
      <c r="P103" s="184">
        <f>O103*H103</f>
        <v>0</v>
      </c>
      <c r="Q103" s="184">
        <v>8.9999999999999993E-3</v>
      </c>
      <c r="R103" s="184">
        <f>Q103*H103</f>
        <v>1.7999999999999998</v>
      </c>
      <c r="S103" s="184">
        <v>0</v>
      </c>
      <c r="T103" s="185">
        <f>S103*H103</f>
        <v>0</v>
      </c>
      <c r="AR103" s="186" t="s">
        <v>129</v>
      </c>
      <c r="AT103" s="186" t="s">
        <v>126</v>
      </c>
      <c r="AU103" s="186" t="s">
        <v>88</v>
      </c>
      <c r="AY103" s="16" t="s">
        <v>112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6" t="s">
        <v>86</v>
      </c>
      <c r="BK103" s="187">
        <f>ROUND(I103*H103,2)</f>
        <v>0</v>
      </c>
      <c r="BL103" s="16" t="s">
        <v>120</v>
      </c>
      <c r="BM103" s="186" t="s">
        <v>162</v>
      </c>
    </row>
    <row r="104" spans="2:65" s="12" customFormat="1" ht="11.25">
      <c r="B104" s="191"/>
      <c r="C104" s="192"/>
      <c r="D104" s="188" t="s">
        <v>124</v>
      </c>
      <c r="E104" s="193" t="s">
        <v>19</v>
      </c>
      <c r="F104" s="194" t="s">
        <v>163</v>
      </c>
      <c r="G104" s="192"/>
      <c r="H104" s="195">
        <v>200</v>
      </c>
      <c r="I104" s="196"/>
      <c r="J104" s="192"/>
      <c r="K104" s="192"/>
      <c r="L104" s="197"/>
      <c r="M104" s="198"/>
      <c r="N104" s="199"/>
      <c r="O104" s="199"/>
      <c r="P104" s="199"/>
      <c r="Q104" s="199"/>
      <c r="R104" s="199"/>
      <c r="S104" s="199"/>
      <c r="T104" s="200"/>
      <c r="AT104" s="201" t="s">
        <v>124</v>
      </c>
      <c r="AU104" s="201" t="s">
        <v>88</v>
      </c>
      <c r="AV104" s="12" t="s">
        <v>88</v>
      </c>
      <c r="AW104" s="12" t="s">
        <v>37</v>
      </c>
      <c r="AX104" s="12" t="s">
        <v>86</v>
      </c>
      <c r="AY104" s="201" t="s">
        <v>112</v>
      </c>
    </row>
    <row r="105" spans="2:65" s="1" customFormat="1" ht="16.5" customHeight="1">
      <c r="B105" s="33"/>
      <c r="C105" s="202" t="s">
        <v>164</v>
      </c>
      <c r="D105" s="202" t="s">
        <v>126</v>
      </c>
      <c r="E105" s="203" t="s">
        <v>165</v>
      </c>
      <c r="F105" s="204" t="s">
        <v>166</v>
      </c>
      <c r="G105" s="205" t="s">
        <v>134</v>
      </c>
      <c r="H105" s="206">
        <v>200</v>
      </c>
      <c r="I105" s="207"/>
      <c r="J105" s="208">
        <f>ROUND(I105*H105,2)</f>
        <v>0</v>
      </c>
      <c r="K105" s="204" t="s">
        <v>19</v>
      </c>
      <c r="L105" s="209"/>
      <c r="M105" s="210" t="s">
        <v>19</v>
      </c>
      <c r="N105" s="211" t="s">
        <v>49</v>
      </c>
      <c r="O105" s="62"/>
      <c r="P105" s="184">
        <f>O105*H105</f>
        <v>0</v>
      </c>
      <c r="Q105" s="184">
        <v>1.1999999999999999E-3</v>
      </c>
      <c r="R105" s="184">
        <f>Q105*H105</f>
        <v>0.24</v>
      </c>
      <c r="S105" s="184">
        <v>0</v>
      </c>
      <c r="T105" s="185">
        <f>S105*H105</f>
        <v>0</v>
      </c>
      <c r="AR105" s="186" t="s">
        <v>129</v>
      </c>
      <c r="AT105" s="186" t="s">
        <v>126</v>
      </c>
      <c r="AU105" s="186" t="s">
        <v>88</v>
      </c>
      <c r="AY105" s="16" t="s">
        <v>112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6" t="s">
        <v>86</v>
      </c>
      <c r="BK105" s="187">
        <f>ROUND(I105*H105,2)</f>
        <v>0</v>
      </c>
      <c r="BL105" s="16" t="s">
        <v>120</v>
      </c>
      <c r="BM105" s="186" t="s">
        <v>167</v>
      </c>
    </row>
    <row r="106" spans="2:65" s="12" customFormat="1" ht="11.25">
      <c r="B106" s="191"/>
      <c r="C106" s="192"/>
      <c r="D106" s="188" t="s">
        <v>124</v>
      </c>
      <c r="E106" s="193" t="s">
        <v>19</v>
      </c>
      <c r="F106" s="194" t="s">
        <v>163</v>
      </c>
      <c r="G106" s="192"/>
      <c r="H106" s="195">
        <v>200</v>
      </c>
      <c r="I106" s="196"/>
      <c r="J106" s="192"/>
      <c r="K106" s="192"/>
      <c r="L106" s="197"/>
      <c r="M106" s="198"/>
      <c r="N106" s="199"/>
      <c r="O106" s="199"/>
      <c r="P106" s="199"/>
      <c r="Q106" s="199"/>
      <c r="R106" s="199"/>
      <c r="S106" s="199"/>
      <c r="T106" s="200"/>
      <c r="AT106" s="201" t="s">
        <v>124</v>
      </c>
      <c r="AU106" s="201" t="s">
        <v>88</v>
      </c>
      <c r="AV106" s="12" t="s">
        <v>88</v>
      </c>
      <c r="AW106" s="12" t="s">
        <v>37</v>
      </c>
      <c r="AX106" s="12" t="s">
        <v>86</v>
      </c>
      <c r="AY106" s="201" t="s">
        <v>112</v>
      </c>
    </row>
    <row r="107" spans="2:65" s="1" customFormat="1" ht="16.5" customHeight="1">
      <c r="B107" s="33"/>
      <c r="C107" s="202" t="s">
        <v>168</v>
      </c>
      <c r="D107" s="202" t="s">
        <v>126</v>
      </c>
      <c r="E107" s="203" t="s">
        <v>169</v>
      </c>
      <c r="F107" s="204" t="s">
        <v>170</v>
      </c>
      <c r="G107" s="205" t="s">
        <v>134</v>
      </c>
      <c r="H107" s="206">
        <v>375</v>
      </c>
      <c r="I107" s="207"/>
      <c r="J107" s="208">
        <f>ROUND(I107*H107,2)</f>
        <v>0</v>
      </c>
      <c r="K107" s="204" t="s">
        <v>19</v>
      </c>
      <c r="L107" s="209"/>
      <c r="M107" s="210" t="s">
        <v>19</v>
      </c>
      <c r="N107" s="211" t="s">
        <v>49</v>
      </c>
      <c r="O107" s="62"/>
      <c r="P107" s="184">
        <f>O107*H107</f>
        <v>0</v>
      </c>
      <c r="Q107" s="184">
        <v>1.1999999999999999E-3</v>
      </c>
      <c r="R107" s="184">
        <f>Q107*H107</f>
        <v>0.44999999999999996</v>
      </c>
      <c r="S107" s="184">
        <v>0</v>
      </c>
      <c r="T107" s="185">
        <f>S107*H107</f>
        <v>0</v>
      </c>
      <c r="AR107" s="186" t="s">
        <v>129</v>
      </c>
      <c r="AT107" s="186" t="s">
        <v>126</v>
      </c>
      <c r="AU107" s="186" t="s">
        <v>88</v>
      </c>
      <c r="AY107" s="16" t="s">
        <v>112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6" t="s">
        <v>86</v>
      </c>
      <c r="BK107" s="187">
        <f>ROUND(I107*H107,2)</f>
        <v>0</v>
      </c>
      <c r="BL107" s="16" t="s">
        <v>120</v>
      </c>
      <c r="BM107" s="186" t="s">
        <v>171</v>
      </c>
    </row>
    <row r="108" spans="2:65" s="12" customFormat="1" ht="11.25">
      <c r="B108" s="191"/>
      <c r="C108" s="192"/>
      <c r="D108" s="188" t="s">
        <v>124</v>
      </c>
      <c r="E108" s="193" t="s">
        <v>19</v>
      </c>
      <c r="F108" s="194" t="s">
        <v>172</v>
      </c>
      <c r="G108" s="192"/>
      <c r="H108" s="195">
        <v>375</v>
      </c>
      <c r="I108" s="196"/>
      <c r="J108" s="192"/>
      <c r="K108" s="192"/>
      <c r="L108" s="197"/>
      <c r="M108" s="198"/>
      <c r="N108" s="199"/>
      <c r="O108" s="199"/>
      <c r="P108" s="199"/>
      <c r="Q108" s="199"/>
      <c r="R108" s="199"/>
      <c r="S108" s="199"/>
      <c r="T108" s="200"/>
      <c r="AT108" s="201" t="s">
        <v>124</v>
      </c>
      <c r="AU108" s="201" t="s">
        <v>88</v>
      </c>
      <c r="AV108" s="12" t="s">
        <v>88</v>
      </c>
      <c r="AW108" s="12" t="s">
        <v>37</v>
      </c>
      <c r="AX108" s="12" t="s">
        <v>86</v>
      </c>
      <c r="AY108" s="201" t="s">
        <v>112</v>
      </c>
    </row>
    <row r="109" spans="2:65" s="1" customFormat="1" ht="16.5" customHeight="1">
      <c r="B109" s="33"/>
      <c r="C109" s="202" t="s">
        <v>173</v>
      </c>
      <c r="D109" s="202" t="s">
        <v>126</v>
      </c>
      <c r="E109" s="203" t="s">
        <v>174</v>
      </c>
      <c r="F109" s="204" t="s">
        <v>175</v>
      </c>
      <c r="G109" s="205" t="s">
        <v>134</v>
      </c>
      <c r="H109" s="206">
        <v>320</v>
      </c>
      <c r="I109" s="207"/>
      <c r="J109" s="208">
        <f>ROUND(I109*H109,2)</f>
        <v>0</v>
      </c>
      <c r="K109" s="204" t="s">
        <v>19</v>
      </c>
      <c r="L109" s="209"/>
      <c r="M109" s="210" t="s">
        <v>19</v>
      </c>
      <c r="N109" s="211" t="s">
        <v>49</v>
      </c>
      <c r="O109" s="62"/>
      <c r="P109" s="184">
        <f>O109*H109</f>
        <v>0</v>
      </c>
      <c r="Q109" s="184">
        <v>1.1999999999999999E-3</v>
      </c>
      <c r="R109" s="184">
        <f>Q109*H109</f>
        <v>0.38399999999999995</v>
      </c>
      <c r="S109" s="184">
        <v>0</v>
      </c>
      <c r="T109" s="185">
        <f>S109*H109</f>
        <v>0</v>
      </c>
      <c r="AR109" s="186" t="s">
        <v>129</v>
      </c>
      <c r="AT109" s="186" t="s">
        <v>126</v>
      </c>
      <c r="AU109" s="186" t="s">
        <v>88</v>
      </c>
      <c r="AY109" s="16" t="s">
        <v>112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6" t="s">
        <v>86</v>
      </c>
      <c r="BK109" s="187">
        <f>ROUND(I109*H109,2)</f>
        <v>0</v>
      </c>
      <c r="BL109" s="16" t="s">
        <v>120</v>
      </c>
      <c r="BM109" s="186" t="s">
        <v>176</v>
      </c>
    </row>
    <row r="110" spans="2:65" s="12" customFormat="1" ht="11.25">
      <c r="B110" s="191"/>
      <c r="C110" s="192"/>
      <c r="D110" s="188" t="s">
        <v>124</v>
      </c>
      <c r="E110" s="193" t="s">
        <v>19</v>
      </c>
      <c r="F110" s="194" t="s">
        <v>177</v>
      </c>
      <c r="G110" s="192"/>
      <c r="H110" s="195">
        <v>320</v>
      </c>
      <c r="I110" s="196"/>
      <c r="J110" s="192"/>
      <c r="K110" s="192"/>
      <c r="L110" s="197"/>
      <c r="M110" s="198"/>
      <c r="N110" s="199"/>
      <c r="O110" s="199"/>
      <c r="P110" s="199"/>
      <c r="Q110" s="199"/>
      <c r="R110" s="199"/>
      <c r="S110" s="199"/>
      <c r="T110" s="200"/>
      <c r="AT110" s="201" t="s">
        <v>124</v>
      </c>
      <c r="AU110" s="201" t="s">
        <v>88</v>
      </c>
      <c r="AV110" s="12" t="s">
        <v>88</v>
      </c>
      <c r="AW110" s="12" t="s">
        <v>37</v>
      </c>
      <c r="AX110" s="12" t="s">
        <v>86</v>
      </c>
      <c r="AY110" s="201" t="s">
        <v>112</v>
      </c>
    </row>
    <row r="111" spans="2:65" s="1" customFormat="1" ht="16.5" customHeight="1">
      <c r="B111" s="33"/>
      <c r="C111" s="202" t="s">
        <v>137</v>
      </c>
      <c r="D111" s="202" t="s">
        <v>126</v>
      </c>
      <c r="E111" s="203" t="s">
        <v>178</v>
      </c>
      <c r="F111" s="204" t="s">
        <v>179</v>
      </c>
      <c r="G111" s="205" t="s">
        <v>134</v>
      </c>
      <c r="H111" s="206">
        <v>200</v>
      </c>
      <c r="I111" s="207"/>
      <c r="J111" s="208">
        <f>ROUND(I111*H111,2)</f>
        <v>0</v>
      </c>
      <c r="K111" s="204" t="s">
        <v>19</v>
      </c>
      <c r="L111" s="209"/>
      <c r="M111" s="210" t="s">
        <v>19</v>
      </c>
      <c r="N111" s="211" t="s">
        <v>49</v>
      </c>
      <c r="O111" s="62"/>
      <c r="P111" s="184">
        <f>O111*H111</f>
        <v>0</v>
      </c>
      <c r="Q111" s="184">
        <v>1.1999999999999999E-3</v>
      </c>
      <c r="R111" s="184">
        <f>Q111*H111</f>
        <v>0.24</v>
      </c>
      <c r="S111" s="184">
        <v>0</v>
      </c>
      <c r="T111" s="185">
        <f>S111*H111</f>
        <v>0</v>
      </c>
      <c r="AR111" s="186" t="s">
        <v>129</v>
      </c>
      <c r="AT111" s="186" t="s">
        <v>126</v>
      </c>
      <c r="AU111" s="186" t="s">
        <v>88</v>
      </c>
      <c r="AY111" s="16" t="s">
        <v>112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6" t="s">
        <v>86</v>
      </c>
      <c r="BK111" s="187">
        <f>ROUND(I111*H111,2)</f>
        <v>0</v>
      </c>
      <c r="BL111" s="16" t="s">
        <v>120</v>
      </c>
      <c r="BM111" s="186" t="s">
        <v>180</v>
      </c>
    </row>
    <row r="112" spans="2:65" s="12" customFormat="1" ht="11.25">
      <c r="B112" s="191"/>
      <c r="C112" s="192"/>
      <c r="D112" s="188" t="s">
        <v>124</v>
      </c>
      <c r="E112" s="193" t="s">
        <v>19</v>
      </c>
      <c r="F112" s="194" t="s">
        <v>163</v>
      </c>
      <c r="G112" s="192"/>
      <c r="H112" s="195">
        <v>200</v>
      </c>
      <c r="I112" s="196"/>
      <c r="J112" s="192"/>
      <c r="K112" s="192"/>
      <c r="L112" s="197"/>
      <c r="M112" s="198"/>
      <c r="N112" s="199"/>
      <c r="O112" s="199"/>
      <c r="P112" s="199"/>
      <c r="Q112" s="199"/>
      <c r="R112" s="199"/>
      <c r="S112" s="199"/>
      <c r="T112" s="200"/>
      <c r="AT112" s="201" t="s">
        <v>124</v>
      </c>
      <c r="AU112" s="201" t="s">
        <v>88</v>
      </c>
      <c r="AV112" s="12" t="s">
        <v>88</v>
      </c>
      <c r="AW112" s="12" t="s">
        <v>37</v>
      </c>
      <c r="AX112" s="12" t="s">
        <v>86</v>
      </c>
      <c r="AY112" s="201" t="s">
        <v>112</v>
      </c>
    </row>
    <row r="113" spans="2:65" s="1" customFormat="1" ht="16.5" customHeight="1">
      <c r="B113" s="33"/>
      <c r="C113" s="202" t="s">
        <v>181</v>
      </c>
      <c r="D113" s="202" t="s">
        <v>126</v>
      </c>
      <c r="E113" s="203" t="s">
        <v>182</v>
      </c>
      <c r="F113" s="204" t="s">
        <v>183</v>
      </c>
      <c r="G113" s="205" t="s">
        <v>134</v>
      </c>
      <c r="H113" s="206">
        <v>280</v>
      </c>
      <c r="I113" s="207"/>
      <c r="J113" s="208">
        <f>ROUND(I113*H113,2)</f>
        <v>0</v>
      </c>
      <c r="K113" s="204" t="s">
        <v>19</v>
      </c>
      <c r="L113" s="209"/>
      <c r="M113" s="210" t="s">
        <v>19</v>
      </c>
      <c r="N113" s="211" t="s">
        <v>49</v>
      </c>
      <c r="O113" s="62"/>
      <c r="P113" s="184">
        <f>O113*H113</f>
        <v>0</v>
      </c>
      <c r="Q113" s="184">
        <v>1.1999999999999999E-3</v>
      </c>
      <c r="R113" s="184">
        <f>Q113*H113</f>
        <v>0.33599999999999997</v>
      </c>
      <c r="S113" s="184">
        <v>0</v>
      </c>
      <c r="T113" s="185">
        <f>S113*H113</f>
        <v>0</v>
      </c>
      <c r="AR113" s="186" t="s">
        <v>129</v>
      </c>
      <c r="AT113" s="186" t="s">
        <v>126</v>
      </c>
      <c r="AU113" s="186" t="s">
        <v>88</v>
      </c>
      <c r="AY113" s="16" t="s">
        <v>112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6" t="s">
        <v>86</v>
      </c>
      <c r="BK113" s="187">
        <f>ROUND(I113*H113,2)</f>
        <v>0</v>
      </c>
      <c r="BL113" s="16" t="s">
        <v>120</v>
      </c>
      <c r="BM113" s="186" t="s">
        <v>184</v>
      </c>
    </row>
    <row r="114" spans="2:65" s="12" customFormat="1" ht="11.25">
      <c r="B114" s="191"/>
      <c r="C114" s="192"/>
      <c r="D114" s="188" t="s">
        <v>124</v>
      </c>
      <c r="E114" s="193" t="s">
        <v>19</v>
      </c>
      <c r="F114" s="194" t="s">
        <v>185</v>
      </c>
      <c r="G114" s="192"/>
      <c r="H114" s="195">
        <v>280</v>
      </c>
      <c r="I114" s="196"/>
      <c r="J114" s="192"/>
      <c r="K114" s="192"/>
      <c r="L114" s="197"/>
      <c r="M114" s="198"/>
      <c r="N114" s="199"/>
      <c r="O114" s="199"/>
      <c r="P114" s="199"/>
      <c r="Q114" s="199"/>
      <c r="R114" s="199"/>
      <c r="S114" s="199"/>
      <c r="T114" s="200"/>
      <c r="AT114" s="201" t="s">
        <v>124</v>
      </c>
      <c r="AU114" s="201" t="s">
        <v>88</v>
      </c>
      <c r="AV114" s="12" t="s">
        <v>88</v>
      </c>
      <c r="AW114" s="12" t="s">
        <v>37</v>
      </c>
      <c r="AX114" s="12" t="s">
        <v>86</v>
      </c>
      <c r="AY114" s="201" t="s">
        <v>112</v>
      </c>
    </row>
    <row r="115" spans="2:65" s="1" customFormat="1" ht="16.5" customHeight="1">
      <c r="B115" s="33"/>
      <c r="C115" s="175" t="s">
        <v>8</v>
      </c>
      <c r="D115" s="175" t="s">
        <v>115</v>
      </c>
      <c r="E115" s="176" t="s">
        <v>186</v>
      </c>
      <c r="F115" s="177" t="s">
        <v>187</v>
      </c>
      <c r="G115" s="178" t="s">
        <v>134</v>
      </c>
      <c r="H115" s="179">
        <v>13</v>
      </c>
      <c r="I115" s="180"/>
      <c r="J115" s="181">
        <f>ROUND(I115*H115,2)</f>
        <v>0</v>
      </c>
      <c r="K115" s="177" t="s">
        <v>119</v>
      </c>
      <c r="L115" s="37"/>
      <c r="M115" s="182" t="s">
        <v>19</v>
      </c>
      <c r="N115" s="183" t="s">
        <v>49</v>
      </c>
      <c r="O115" s="62"/>
      <c r="P115" s="184">
        <f>O115*H115</f>
        <v>0</v>
      </c>
      <c r="Q115" s="184">
        <v>6.0000000000000002E-5</v>
      </c>
      <c r="R115" s="184">
        <f>Q115*H115</f>
        <v>7.7999999999999999E-4</v>
      </c>
      <c r="S115" s="184">
        <v>0</v>
      </c>
      <c r="T115" s="185">
        <f>S115*H115</f>
        <v>0</v>
      </c>
      <c r="AR115" s="186" t="s">
        <v>120</v>
      </c>
      <c r="AT115" s="186" t="s">
        <v>115</v>
      </c>
      <c r="AU115" s="186" t="s">
        <v>88</v>
      </c>
      <c r="AY115" s="16" t="s">
        <v>112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6" t="s">
        <v>86</v>
      </c>
      <c r="BK115" s="187">
        <f>ROUND(I115*H115,2)</f>
        <v>0</v>
      </c>
      <c r="BL115" s="16" t="s">
        <v>120</v>
      </c>
      <c r="BM115" s="186" t="s">
        <v>188</v>
      </c>
    </row>
    <row r="116" spans="2:65" s="1" customFormat="1" ht="68.25">
      <c r="B116" s="33"/>
      <c r="C116" s="34"/>
      <c r="D116" s="188" t="s">
        <v>122</v>
      </c>
      <c r="E116" s="34"/>
      <c r="F116" s="189" t="s">
        <v>189</v>
      </c>
      <c r="G116" s="34"/>
      <c r="H116" s="34"/>
      <c r="I116" s="102"/>
      <c r="J116" s="34"/>
      <c r="K116" s="34"/>
      <c r="L116" s="37"/>
      <c r="M116" s="190"/>
      <c r="N116" s="62"/>
      <c r="O116" s="62"/>
      <c r="P116" s="62"/>
      <c r="Q116" s="62"/>
      <c r="R116" s="62"/>
      <c r="S116" s="62"/>
      <c r="T116" s="63"/>
      <c r="AT116" s="16" t="s">
        <v>122</v>
      </c>
      <c r="AU116" s="16" t="s">
        <v>88</v>
      </c>
    </row>
    <row r="117" spans="2:65" s="12" customFormat="1" ht="11.25">
      <c r="B117" s="191"/>
      <c r="C117" s="192"/>
      <c r="D117" s="188" t="s">
        <v>124</v>
      </c>
      <c r="E117" s="193" t="s">
        <v>19</v>
      </c>
      <c r="F117" s="194" t="s">
        <v>137</v>
      </c>
      <c r="G117" s="192"/>
      <c r="H117" s="195">
        <v>13</v>
      </c>
      <c r="I117" s="196"/>
      <c r="J117" s="192"/>
      <c r="K117" s="192"/>
      <c r="L117" s="197"/>
      <c r="M117" s="198"/>
      <c r="N117" s="199"/>
      <c r="O117" s="199"/>
      <c r="P117" s="199"/>
      <c r="Q117" s="199"/>
      <c r="R117" s="199"/>
      <c r="S117" s="199"/>
      <c r="T117" s="200"/>
      <c r="AT117" s="201" t="s">
        <v>124</v>
      </c>
      <c r="AU117" s="201" t="s">
        <v>88</v>
      </c>
      <c r="AV117" s="12" t="s">
        <v>88</v>
      </c>
      <c r="AW117" s="12" t="s">
        <v>37</v>
      </c>
      <c r="AX117" s="12" t="s">
        <v>86</v>
      </c>
      <c r="AY117" s="201" t="s">
        <v>112</v>
      </c>
    </row>
    <row r="118" spans="2:65" s="1" customFormat="1" ht="16.5" customHeight="1">
      <c r="B118" s="33"/>
      <c r="C118" s="202" t="s">
        <v>190</v>
      </c>
      <c r="D118" s="202" t="s">
        <v>126</v>
      </c>
      <c r="E118" s="203" t="s">
        <v>191</v>
      </c>
      <c r="F118" s="204" t="s">
        <v>192</v>
      </c>
      <c r="G118" s="205" t="s">
        <v>134</v>
      </c>
      <c r="H118" s="206">
        <v>13</v>
      </c>
      <c r="I118" s="207"/>
      <c r="J118" s="208">
        <f>ROUND(I118*H118,2)</f>
        <v>0</v>
      </c>
      <c r="K118" s="204" t="s">
        <v>19</v>
      </c>
      <c r="L118" s="209"/>
      <c r="M118" s="210" t="s">
        <v>19</v>
      </c>
      <c r="N118" s="211" t="s">
        <v>49</v>
      </c>
      <c r="O118" s="62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AR118" s="186" t="s">
        <v>129</v>
      </c>
      <c r="AT118" s="186" t="s">
        <v>126</v>
      </c>
      <c r="AU118" s="186" t="s">
        <v>88</v>
      </c>
      <c r="AY118" s="16" t="s">
        <v>112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6" t="s">
        <v>86</v>
      </c>
      <c r="BK118" s="187">
        <f>ROUND(I118*H118,2)</f>
        <v>0</v>
      </c>
      <c r="BL118" s="16" t="s">
        <v>120</v>
      </c>
      <c r="BM118" s="186" t="s">
        <v>193</v>
      </c>
    </row>
    <row r="119" spans="2:65" s="12" customFormat="1" ht="11.25">
      <c r="B119" s="191"/>
      <c r="C119" s="192"/>
      <c r="D119" s="188" t="s">
        <v>124</v>
      </c>
      <c r="E119" s="193" t="s">
        <v>19</v>
      </c>
      <c r="F119" s="194" t="s">
        <v>137</v>
      </c>
      <c r="G119" s="192"/>
      <c r="H119" s="195">
        <v>13</v>
      </c>
      <c r="I119" s="196"/>
      <c r="J119" s="192"/>
      <c r="K119" s="192"/>
      <c r="L119" s="197"/>
      <c r="M119" s="198"/>
      <c r="N119" s="199"/>
      <c r="O119" s="199"/>
      <c r="P119" s="199"/>
      <c r="Q119" s="199"/>
      <c r="R119" s="199"/>
      <c r="S119" s="199"/>
      <c r="T119" s="200"/>
      <c r="AT119" s="201" t="s">
        <v>124</v>
      </c>
      <c r="AU119" s="201" t="s">
        <v>88</v>
      </c>
      <c r="AV119" s="12" t="s">
        <v>88</v>
      </c>
      <c r="AW119" s="12" t="s">
        <v>37</v>
      </c>
      <c r="AX119" s="12" t="s">
        <v>86</v>
      </c>
      <c r="AY119" s="201" t="s">
        <v>112</v>
      </c>
    </row>
    <row r="120" spans="2:65" s="1" customFormat="1" ht="24" customHeight="1">
      <c r="B120" s="33"/>
      <c r="C120" s="175" t="s">
        <v>194</v>
      </c>
      <c r="D120" s="175" t="s">
        <v>115</v>
      </c>
      <c r="E120" s="176" t="s">
        <v>195</v>
      </c>
      <c r="F120" s="177" t="s">
        <v>196</v>
      </c>
      <c r="G120" s="178" t="s">
        <v>118</v>
      </c>
      <c r="H120" s="179">
        <v>17.152999999999999</v>
      </c>
      <c r="I120" s="180"/>
      <c r="J120" s="181">
        <f>ROUND(I120*H120,2)</f>
        <v>0</v>
      </c>
      <c r="K120" s="177" t="s">
        <v>119</v>
      </c>
      <c r="L120" s="37"/>
      <c r="M120" s="182" t="s">
        <v>19</v>
      </c>
      <c r="N120" s="183" t="s">
        <v>49</v>
      </c>
      <c r="O120" s="62"/>
      <c r="P120" s="184">
        <f>O120*H120</f>
        <v>0</v>
      </c>
      <c r="Q120" s="184">
        <v>6.8999999999999997E-4</v>
      </c>
      <c r="R120" s="184">
        <f>Q120*H120</f>
        <v>1.1835569999999998E-2</v>
      </c>
      <c r="S120" s="184">
        <v>0</v>
      </c>
      <c r="T120" s="185">
        <f>S120*H120</f>
        <v>0</v>
      </c>
      <c r="AR120" s="186" t="s">
        <v>120</v>
      </c>
      <c r="AT120" s="186" t="s">
        <v>115</v>
      </c>
      <c r="AU120" s="186" t="s">
        <v>88</v>
      </c>
      <c r="AY120" s="16" t="s">
        <v>112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6" t="s">
        <v>86</v>
      </c>
      <c r="BK120" s="187">
        <f>ROUND(I120*H120,2)</f>
        <v>0</v>
      </c>
      <c r="BL120" s="16" t="s">
        <v>120</v>
      </c>
      <c r="BM120" s="186" t="s">
        <v>197</v>
      </c>
    </row>
    <row r="121" spans="2:65" s="1" customFormat="1" ht="29.25">
      <c r="B121" s="33"/>
      <c r="C121" s="34"/>
      <c r="D121" s="188" t="s">
        <v>122</v>
      </c>
      <c r="E121" s="34"/>
      <c r="F121" s="189" t="s">
        <v>198</v>
      </c>
      <c r="G121" s="34"/>
      <c r="H121" s="34"/>
      <c r="I121" s="102"/>
      <c r="J121" s="34"/>
      <c r="K121" s="34"/>
      <c r="L121" s="37"/>
      <c r="M121" s="190"/>
      <c r="N121" s="62"/>
      <c r="O121" s="62"/>
      <c r="P121" s="62"/>
      <c r="Q121" s="62"/>
      <c r="R121" s="62"/>
      <c r="S121" s="62"/>
      <c r="T121" s="63"/>
      <c r="AT121" s="16" t="s">
        <v>122</v>
      </c>
      <c r="AU121" s="16" t="s">
        <v>88</v>
      </c>
    </row>
    <row r="122" spans="2:65" s="12" customFormat="1" ht="11.25">
      <c r="B122" s="191"/>
      <c r="C122" s="192"/>
      <c r="D122" s="188" t="s">
        <v>124</v>
      </c>
      <c r="E122" s="193" t="s">
        <v>19</v>
      </c>
      <c r="F122" s="194" t="s">
        <v>199</v>
      </c>
      <c r="G122" s="192"/>
      <c r="H122" s="195">
        <v>17.152999999999999</v>
      </c>
      <c r="I122" s="196"/>
      <c r="J122" s="192"/>
      <c r="K122" s="192"/>
      <c r="L122" s="197"/>
      <c r="M122" s="198"/>
      <c r="N122" s="199"/>
      <c r="O122" s="199"/>
      <c r="P122" s="199"/>
      <c r="Q122" s="199"/>
      <c r="R122" s="199"/>
      <c r="S122" s="199"/>
      <c r="T122" s="200"/>
      <c r="AT122" s="201" t="s">
        <v>124</v>
      </c>
      <c r="AU122" s="201" t="s">
        <v>88</v>
      </c>
      <c r="AV122" s="12" t="s">
        <v>88</v>
      </c>
      <c r="AW122" s="12" t="s">
        <v>37</v>
      </c>
      <c r="AX122" s="12" t="s">
        <v>86</v>
      </c>
      <c r="AY122" s="201" t="s">
        <v>112</v>
      </c>
    </row>
    <row r="123" spans="2:65" s="1" customFormat="1" ht="24" customHeight="1">
      <c r="B123" s="33"/>
      <c r="C123" s="175" t="s">
        <v>200</v>
      </c>
      <c r="D123" s="175" t="s">
        <v>115</v>
      </c>
      <c r="E123" s="176" t="s">
        <v>201</v>
      </c>
      <c r="F123" s="177" t="s">
        <v>202</v>
      </c>
      <c r="G123" s="178" t="s">
        <v>134</v>
      </c>
      <c r="H123" s="179">
        <v>13</v>
      </c>
      <c r="I123" s="180"/>
      <c r="J123" s="181">
        <f>ROUND(I123*H123,2)</f>
        <v>0</v>
      </c>
      <c r="K123" s="177" t="s">
        <v>119</v>
      </c>
      <c r="L123" s="37"/>
      <c r="M123" s="182" t="s">
        <v>19</v>
      </c>
      <c r="N123" s="183" t="s">
        <v>49</v>
      </c>
      <c r="O123" s="62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AR123" s="186" t="s">
        <v>120</v>
      </c>
      <c r="AT123" s="186" t="s">
        <v>115</v>
      </c>
      <c r="AU123" s="186" t="s">
        <v>88</v>
      </c>
      <c r="AY123" s="16" t="s">
        <v>112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6" t="s">
        <v>86</v>
      </c>
      <c r="BK123" s="187">
        <f>ROUND(I123*H123,2)</f>
        <v>0</v>
      </c>
      <c r="BL123" s="16" t="s">
        <v>120</v>
      </c>
      <c r="BM123" s="186" t="s">
        <v>203</v>
      </c>
    </row>
    <row r="124" spans="2:65" s="1" customFormat="1" ht="146.25">
      <c r="B124" s="33"/>
      <c r="C124" s="34"/>
      <c r="D124" s="188" t="s">
        <v>122</v>
      </c>
      <c r="E124" s="34"/>
      <c r="F124" s="189" t="s">
        <v>204</v>
      </c>
      <c r="G124" s="34"/>
      <c r="H124" s="34"/>
      <c r="I124" s="102"/>
      <c r="J124" s="34"/>
      <c r="K124" s="34"/>
      <c r="L124" s="37"/>
      <c r="M124" s="190"/>
      <c r="N124" s="62"/>
      <c r="O124" s="62"/>
      <c r="P124" s="62"/>
      <c r="Q124" s="62"/>
      <c r="R124" s="62"/>
      <c r="S124" s="62"/>
      <c r="T124" s="63"/>
      <c r="AT124" s="16" t="s">
        <v>122</v>
      </c>
      <c r="AU124" s="16" t="s">
        <v>88</v>
      </c>
    </row>
    <row r="125" spans="2:65" s="1" customFormat="1" ht="19.5">
      <c r="B125" s="33"/>
      <c r="C125" s="34"/>
      <c r="D125" s="188" t="s">
        <v>205</v>
      </c>
      <c r="E125" s="34"/>
      <c r="F125" s="189" t="s">
        <v>206</v>
      </c>
      <c r="G125" s="34"/>
      <c r="H125" s="34"/>
      <c r="I125" s="102"/>
      <c r="J125" s="34"/>
      <c r="K125" s="34"/>
      <c r="L125" s="37"/>
      <c r="M125" s="190"/>
      <c r="N125" s="62"/>
      <c r="O125" s="62"/>
      <c r="P125" s="62"/>
      <c r="Q125" s="62"/>
      <c r="R125" s="62"/>
      <c r="S125" s="62"/>
      <c r="T125" s="63"/>
      <c r="AT125" s="16" t="s">
        <v>205</v>
      </c>
      <c r="AU125" s="16" t="s">
        <v>88</v>
      </c>
    </row>
    <row r="126" spans="2:65" s="12" customFormat="1" ht="11.25">
      <c r="B126" s="191"/>
      <c r="C126" s="192"/>
      <c r="D126" s="188" t="s">
        <v>124</v>
      </c>
      <c r="E126" s="193" t="s">
        <v>19</v>
      </c>
      <c r="F126" s="194" t="s">
        <v>137</v>
      </c>
      <c r="G126" s="192"/>
      <c r="H126" s="195">
        <v>13</v>
      </c>
      <c r="I126" s="196"/>
      <c r="J126" s="192"/>
      <c r="K126" s="192"/>
      <c r="L126" s="197"/>
      <c r="M126" s="198"/>
      <c r="N126" s="199"/>
      <c r="O126" s="199"/>
      <c r="P126" s="199"/>
      <c r="Q126" s="199"/>
      <c r="R126" s="199"/>
      <c r="S126" s="199"/>
      <c r="T126" s="200"/>
      <c r="AT126" s="201" t="s">
        <v>124</v>
      </c>
      <c r="AU126" s="201" t="s">
        <v>88</v>
      </c>
      <c r="AV126" s="12" t="s">
        <v>88</v>
      </c>
      <c r="AW126" s="12" t="s">
        <v>37</v>
      </c>
      <c r="AX126" s="12" t="s">
        <v>86</v>
      </c>
      <c r="AY126" s="201" t="s">
        <v>112</v>
      </c>
    </row>
    <row r="127" spans="2:65" s="1" customFormat="1" ht="24" customHeight="1">
      <c r="B127" s="33"/>
      <c r="C127" s="175" t="s">
        <v>207</v>
      </c>
      <c r="D127" s="175" t="s">
        <v>115</v>
      </c>
      <c r="E127" s="176" t="s">
        <v>208</v>
      </c>
      <c r="F127" s="177" t="s">
        <v>209</v>
      </c>
      <c r="G127" s="178" t="s">
        <v>134</v>
      </c>
      <c r="H127" s="179">
        <v>13</v>
      </c>
      <c r="I127" s="180"/>
      <c r="J127" s="181">
        <f>ROUND(I127*H127,2)</f>
        <v>0</v>
      </c>
      <c r="K127" s="177" t="s">
        <v>19</v>
      </c>
      <c r="L127" s="37"/>
      <c r="M127" s="182" t="s">
        <v>19</v>
      </c>
      <c r="N127" s="183" t="s">
        <v>49</v>
      </c>
      <c r="O127" s="62"/>
      <c r="P127" s="184">
        <f>O127*H127</f>
        <v>0</v>
      </c>
      <c r="Q127" s="184">
        <v>2.0799999999999998E-3</v>
      </c>
      <c r="R127" s="184">
        <f>Q127*H127</f>
        <v>2.7039999999999998E-2</v>
      </c>
      <c r="S127" s="184">
        <v>0</v>
      </c>
      <c r="T127" s="185">
        <f>S127*H127</f>
        <v>0</v>
      </c>
      <c r="AR127" s="186" t="s">
        <v>120</v>
      </c>
      <c r="AT127" s="186" t="s">
        <v>115</v>
      </c>
      <c r="AU127" s="186" t="s">
        <v>88</v>
      </c>
      <c r="AY127" s="16" t="s">
        <v>112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6" t="s">
        <v>86</v>
      </c>
      <c r="BK127" s="187">
        <f>ROUND(I127*H127,2)</f>
        <v>0</v>
      </c>
      <c r="BL127" s="16" t="s">
        <v>120</v>
      </c>
      <c r="BM127" s="186" t="s">
        <v>210</v>
      </c>
    </row>
    <row r="128" spans="2:65" s="12" customFormat="1" ht="11.25">
      <c r="B128" s="191"/>
      <c r="C128" s="192"/>
      <c r="D128" s="188" t="s">
        <v>124</v>
      </c>
      <c r="E128" s="193" t="s">
        <v>19</v>
      </c>
      <c r="F128" s="194" t="s">
        <v>137</v>
      </c>
      <c r="G128" s="192"/>
      <c r="H128" s="195">
        <v>13</v>
      </c>
      <c r="I128" s="196"/>
      <c r="J128" s="192"/>
      <c r="K128" s="192"/>
      <c r="L128" s="197"/>
      <c r="M128" s="198"/>
      <c r="N128" s="199"/>
      <c r="O128" s="199"/>
      <c r="P128" s="199"/>
      <c r="Q128" s="199"/>
      <c r="R128" s="199"/>
      <c r="S128" s="199"/>
      <c r="T128" s="200"/>
      <c r="AT128" s="201" t="s">
        <v>124</v>
      </c>
      <c r="AU128" s="201" t="s">
        <v>88</v>
      </c>
      <c r="AV128" s="12" t="s">
        <v>88</v>
      </c>
      <c r="AW128" s="12" t="s">
        <v>37</v>
      </c>
      <c r="AX128" s="12" t="s">
        <v>86</v>
      </c>
      <c r="AY128" s="201" t="s">
        <v>112</v>
      </c>
    </row>
    <row r="129" spans="2:65" s="1" customFormat="1" ht="24" customHeight="1">
      <c r="B129" s="33"/>
      <c r="C129" s="175" t="s">
        <v>211</v>
      </c>
      <c r="D129" s="175" t="s">
        <v>115</v>
      </c>
      <c r="E129" s="176" t="s">
        <v>212</v>
      </c>
      <c r="F129" s="177" t="s">
        <v>213</v>
      </c>
      <c r="G129" s="178" t="s">
        <v>118</v>
      </c>
      <c r="H129" s="179">
        <v>250</v>
      </c>
      <c r="I129" s="180"/>
      <c r="J129" s="181">
        <f>ROUND(I129*H129,2)</f>
        <v>0</v>
      </c>
      <c r="K129" s="177" t="s">
        <v>119</v>
      </c>
      <c r="L129" s="37"/>
      <c r="M129" s="182" t="s">
        <v>19</v>
      </c>
      <c r="N129" s="183" t="s">
        <v>49</v>
      </c>
      <c r="O129" s="62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AR129" s="186" t="s">
        <v>120</v>
      </c>
      <c r="AT129" s="186" t="s">
        <v>115</v>
      </c>
      <c r="AU129" s="186" t="s">
        <v>88</v>
      </c>
      <c r="AY129" s="16" t="s">
        <v>112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6" t="s">
        <v>86</v>
      </c>
      <c r="BK129" s="187">
        <f>ROUND(I129*H129,2)</f>
        <v>0</v>
      </c>
      <c r="BL129" s="16" t="s">
        <v>120</v>
      </c>
      <c r="BM129" s="186" t="s">
        <v>214</v>
      </c>
    </row>
    <row r="130" spans="2:65" s="1" customFormat="1" ht="97.5">
      <c r="B130" s="33"/>
      <c r="C130" s="34"/>
      <c r="D130" s="188" t="s">
        <v>122</v>
      </c>
      <c r="E130" s="34"/>
      <c r="F130" s="189" t="s">
        <v>215</v>
      </c>
      <c r="G130" s="34"/>
      <c r="H130" s="34"/>
      <c r="I130" s="102"/>
      <c r="J130" s="34"/>
      <c r="K130" s="34"/>
      <c r="L130" s="37"/>
      <c r="M130" s="190"/>
      <c r="N130" s="62"/>
      <c r="O130" s="62"/>
      <c r="P130" s="62"/>
      <c r="Q130" s="62"/>
      <c r="R130" s="62"/>
      <c r="S130" s="62"/>
      <c r="T130" s="63"/>
      <c r="AT130" s="16" t="s">
        <v>122</v>
      </c>
      <c r="AU130" s="16" t="s">
        <v>88</v>
      </c>
    </row>
    <row r="131" spans="2:65" s="12" customFormat="1" ht="11.25">
      <c r="B131" s="191"/>
      <c r="C131" s="192"/>
      <c r="D131" s="188" t="s">
        <v>124</v>
      </c>
      <c r="E131" s="193" t="s">
        <v>19</v>
      </c>
      <c r="F131" s="194" t="s">
        <v>125</v>
      </c>
      <c r="G131" s="192"/>
      <c r="H131" s="195">
        <v>250</v>
      </c>
      <c r="I131" s="196"/>
      <c r="J131" s="192"/>
      <c r="K131" s="192"/>
      <c r="L131" s="197"/>
      <c r="M131" s="198"/>
      <c r="N131" s="199"/>
      <c r="O131" s="199"/>
      <c r="P131" s="199"/>
      <c r="Q131" s="199"/>
      <c r="R131" s="199"/>
      <c r="S131" s="199"/>
      <c r="T131" s="200"/>
      <c r="AT131" s="201" t="s">
        <v>124</v>
      </c>
      <c r="AU131" s="201" t="s">
        <v>88</v>
      </c>
      <c r="AV131" s="12" t="s">
        <v>88</v>
      </c>
      <c r="AW131" s="12" t="s">
        <v>37</v>
      </c>
      <c r="AX131" s="12" t="s">
        <v>86</v>
      </c>
      <c r="AY131" s="201" t="s">
        <v>112</v>
      </c>
    </row>
    <row r="132" spans="2:65" s="1" customFormat="1" ht="16.5" customHeight="1">
      <c r="B132" s="33"/>
      <c r="C132" s="202" t="s">
        <v>7</v>
      </c>
      <c r="D132" s="202" t="s">
        <v>126</v>
      </c>
      <c r="E132" s="203" t="s">
        <v>216</v>
      </c>
      <c r="F132" s="204" t="s">
        <v>217</v>
      </c>
      <c r="G132" s="205" t="s">
        <v>140</v>
      </c>
      <c r="H132" s="206">
        <v>26.3</v>
      </c>
      <c r="I132" s="207"/>
      <c r="J132" s="208">
        <f>ROUND(I132*H132,2)</f>
        <v>0</v>
      </c>
      <c r="K132" s="204" t="s">
        <v>119</v>
      </c>
      <c r="L132" s="209"/>
      <c r="M132" s="210" t="s">
        <v>19</v>
      </c>
      <c r="N132" s="211" t="s">
        <v>49</v>
      </c>
      <c r="O132" s="62"/>
      <c r="P132" s="184">
        <f>O132*H132</f>
        <v>0</v>
      </c>
      <c r="Q132" s="184">
        <v>0.2</v>
      </c>
      <c r="R132" s="184">
        <f>Q132*H132</f>
        <v>5.2600000000000007</v>
      </c>
      <c r="S132" s="184">
        <v>0</v>
      </c>
      <c r="T132" s="185">
        <f>S132*H132</f>
        <v>0</v>
      </c>
      <c r="AR132" s="186" t="s">
        <v>129</v>
      </c>
      <c r="AT132" s="186" t="s">
        <v>126</v>
      </c>
      <c r="AU132" s="186" t="s">
        <v>88</v>
      </c>
      <c r="AY132" s="16" t="s">
        <v>112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6" t="s">
        <v>86</v>
      </c>
      <c r="BK132" s="187">
        <f>ROUND(I132*H132,2)</f>
        <v>0</v>
      </c>
      <c r="BL132" s="16" t="s">
        <v>120</v>
      </c>
      <c r="BM132" s="186" t="s">
        <v>218</v>
      </c>
    </row>
    <row r="133" spans="2:65" s="12" customFormat="1" ht="11.25">
      <c r="B133" s="191"/>
      <c r="C133" s="192"/>
      <c r="D133" s="188" t="s">
        <v>124</v>
      </c>
      <c r="E133" s="193" t="s">
        <v>19</v>
      </c>
      <c r="F133" s="194" t="s">
        <v>219</v>
      </c>
      <c r="G133" s="192"/>
      <c r="H133" s="195">
        <v>1.3</v>
      </c>
      <c r="I133" s="196"/>
      <c r="J133" s="192"/>
      <c r="K133" s="192"/>
      <c r="L133" s="197"/>
      <c r="M133" s="198"/>
      <c r="N133" s="199"/>
      <c r="O133" s="199"/>
      <c r="P133" s="199"/>
      <c r="Q133" s="199"/>
      <c r="R133" s="199"/>
      <c r="S133" s="199"/>
      <c r="T133" s="200"/>
      <c r="AT133" s="201" t="s">
        <v>124</v>
      </c>
      <c r="AU133" s="201" t="s">
        <v>88</v>
      </c>
      <c r="AV133" s="12" t="s">
        <v>88</v>
      </c>
      <c r="AW133" s="12" t="s">
        <v>37</v>
      </c>
      <c r="AX133" s="12" t="s">
        <v>78</v>
      </c>
      <c r="AY133" s="201" t="s">
        <v>112</v>
      </c>
    </row>
    <row r="134" spans="2:65" s="12" customFormat="1" ht="11.25">
      <c r="B134" s="191"/>
      <c r="C134" s="192"/>
      <c r="D134" s="188" t="s">
        <v>124</v>
      </c>
      <c r="E134" s="193" t="s">
        <v>19</v>
      </c>
      <c r="F134" s="194" t="s">
        <v>220</v>
      </c>
      <c r="G134" s="192"/>
      <c r="H134" s="195">
        <v>25</v>
      </c>
      <c r="I134" s="196"/>
      <c r="J134" s="192"/>
      <c r="K134" s="192"/>
      <c r="L134" s="197"/>
      <c r="M134" s="198"/>
      <c r="N134" s="199"/>
      <c r="O134" s="199"/>
      <c r="P134" s="199"/>
      <c r="Q134" s="199"/>
      <c r="R134" s="199"/>
      <c r="S134" s="199"/>
      <c r="T134" s="200"/>
      <c r="AT134" s="201" t="s">
        <v>124</v>
      </c>
      <c r="AU134" s="201" t="s">
        <v>88</v>
      </c>
      <c r="AV134" s="12" t="s">
        <v>88</v>
      </c>
      <c r="AW134" s="12" t="s">
        <v>37</v>
      </c>
      <c r="AX134" s="12" t="s">
        <v>78</v>
      </c>
      <c r="AY134" s="201" t="s">
        <v>112</v>
      </c>
    </row>
    <row r="135" spans="2:65" s="13" customFormat="1" ht="11.25">
      <c r="B135" s="212"/>
      <c r="C135" s="213"/>
      <c r="D135" s="188" t="s">
        <v>124</v>
      </c>
      <c r="E135" s="214" t="s">
        <v>19</v>
      </c>
      <c r="F135" s="215" t="s">
        <v>221</v>
      </c>
      <c r="G135" s="213"/>
      <c r="H135" s="216">
        <v>26.3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124</v>
      </c>
      <c r="AU135" s="222" t="s">
        <v>88</v>
      </c>
      <c r="AV135" s="13" t="s">
        <v>120</v>
      </c>
      <c r="AW135" s="13" t="s">
        <v>37</v>
      </c>
      <c r="AX135" s="13" t="s">
        <v>86</v>
      </c>
      <c r="AY135" s="222" t="s">
        <v>112</v>
      </c>
    </row>
    <row r="136" spans="2:65" s="1" customFormat="1" ht="24" customHeight="1">
      <c r="B136" s="33"/>
      <c r="C136" s="175" t="s">
        <v>222</v>
      </c>
      <c r="D136" s="175" t="s">
        <v>115</v>
      </c>
      <c r="E136" s="176" t="s">
        <v>223</v>
      </c>
      <c r="F136" s="177" t="s">
        <v>224</v>
      </c>
      <c r="G136" s="178" t="s">
        <v>118</v>
      </c>
      <c r="H136" s="179">
        <v>13</v>
      </c>
      <c r="I136" s="180"/>
      <c r="J136" s="181">
        <f>ROUND(I136*H136,2)</f>
        <v>0</v>
      </c>
      <c r="K136" s="177" t="s">
        <v>119</v>
      </c>
      <c r="L136" s="37"/>
      <c r="M136" s="182" t="s">
        <v>19</v>
      </c>
      <c r="N136" s="183" t="s">
        <v>49</v>
      </c>
      <c r="O136" s="62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AR136" s="186" t="s">
        <v>120</v>
      </c>
      <c r="AT136" s="186" t="s">
        <v>115</v>
      </c>
      <c r="AU136" s="186" t="s">
        <v>88</v>
      </c>
      <c r="AY136" s="16" t="s">
        <v>112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6" t="s">
        <v>86</v>
      </c>
      <c r="BK136" s="187">
        <f>ROUND(I136*H136,2)</f>
        <v>0</v>
      </c>
      <c r="BL136" s="16" t="s">
        <v>120</v>
      </c>
      <c r="BM136" s="186" t="s">
        <v>225</v>
      </c>
    </row>
    <row r="137" spans="2:65" s="1" customFormat="1" ht="97.5">
      <c r="B137" s="33"/>
      <c r="C137" s="34"/>
      <c r="D137" s="188" t="s">
        <v>122</v>
      </c>
      <c r="E137" s="34"/>
      <c r="F137" s="189" t="s">
        <v>215</v>
      </c>
      <c r="G137" s="34"/>
      <c r="H137" s="34"/>
      <c r="I137" s="102"/>
      <c r="J137" s="34"/>
      <c r="K137" s="34"/>
      <c r="L137" s="37"/>
      <c r="M137" s="190"/>
      <c r="N137" s="62"/>
      <c r="O137" s="62"/>
      <c r="P137" s="62"/>
      <c r="Q137" s="62"/>
      <c r="R137" s="62"/>
      <c r="S137" s="62"/>
      <c r="T137" s="63"/>
      <c r="AT137" s="16" t="s">
        <v>122</v>
      </c>
      <c r="AU137" s="16" t="s">
        <v>88</v>
      </c>
    </row>
    <row r="138" spans="2:65" s="12" customFormat="1" ht="11.25">
      <c r="B138" s="191"/>
      <c r="C138" s="192"/>
      <c r="D138" s="188" t="s">
        <v>124</v>
      </c>
      <c r="E138" s="193" t="s">
        <v>19</v>
      </c>
      <c r="F138" s="194" t="s">
        <v>137</v>
      </c>
      <c r="G138" s="192"/>
      <c r="H138" s="195">
        <v>13</v>
      </c>
      <c r="I138" s="196"/>
      <c r="J138" s="192"/>
      <c r="K138" s="192"/>
      <c r="L138" s="197"/>
      <c r="M138" s="198"/>
      <c r="N138" s="199"/>
      <c r="O138" s="199"/>
      <c r="P138" s="199"/>
      <c r="Q138" s="199"/>
      <c r="R138" s="199"/>
      <c r="S138" s="199"/>
      <c r="T138" s="200"/>
      <c r="AT138" s="201" t="s">
        <v>124</v>
      </c>
      <c r="AU138" s="201" t="s">
        <v>88</v>
      </c>
      <c r="AV138" s="12" t="s">
        <v>88</v>
      </c>
      <c r="AW138" s="12" t="s">
        <v>37</v>
      </c>
      <c r="AX138" s="12" t="s">
        <v>86</v>
      </c>
      <c r="AY138" s="201" t="s">
        <v>112</v>
      </c>
    </row>
    <row r="139" spans="2:65" s="1" customFormat="1" ht="16.5" customHeight="1">
      <c r="B139" s="33"/>
      <c r="C139" s="175" t="s">
        <v>226</v>
      </c>
      <c r="D139" s="175" t="s">
        <v>115</v>
      </c>
      <c r="E139" s="176" t="s">
        <v>227</v>
      </c>
      <c r="F139" s="177" t="s">
        <v>228</v>
      </c>
      <c r="G139" s="178" t="s">
        <v>140</v>
      </c>
      <c r="H139" s="179">
        <v>3.8</v>
      </c>
      <c r="I139" s="180"/>
      <c r="J139" s="181">
        <f>ROUND(I139*H139,2)</f>
        <v>0</v>
      </c>
      <c r="K139" s="177" t="s">
        <v>19</v>
      </c>
      <c r="L139" s="37"/>
      <c r="M139" s="182" t="s">
        <v>19</v>
      </c>
      <c r="N139" s="183" t="s">
        <v>49</v>
      </c>
      <c r="O139" s="62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AR139" s="186" t="s">
        <v>120</v>
      </c>
      <c r="AT139" s="186" t="s">
        <v>115</v>
      </c>
      <c r="AU139" s="186" t="s">
        <v>88</v>
      </c>
      <c r="AY139" s="16" t="s">
        <v>112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6" t="s">
        <v>86</v>
      </c>
      <c r="BK139" s="187">
        <f>ROUND(I139*H139,2)</f>
        <v>0</v>
      </c>
      <c r="BL139" s="16" t="s">
        <v>120</v>
      </c>
      <c r="BM139" s="186" t="s">
        <v>229</v>
      </c>
    </row>
    <row r="140" spans="2:65" s="12" customFormat="1" ht="11.25">
      <c r="B140" s="191"/>
      <c r="C140" s="192"/>
      <c r="D140" s="188" t="s">
        <v>124</v>
      </c>
      <c r="E140" s="193" t="s">
        <v>19</v>
      </c>
      <c r="F140" s="194" t="s">
        <v>230</v>
      </c>
      <c r="G140" s="192"/>
      <c r="H140" s="195">
        <v>3.8</v>
      </c>
      <c r="I140" s="196"/>
      <c r="J140" s="192"/>
      <c r="K140" s="192"/>
      <c r="L140" s="197"/>
      <c r="M140" s="198"/>
      <c r="N140" s="199"/>
      <c r="O140" s="199"/>
      <c r="P140" s="199"/>
      <c r="Q140" s="199"/>
      <c r="R140" s="199"/>
      <c r="S140" s="199"/>
      <c r="T140" s="200"/>
      <c r="AT140" s="201" t="s">
        <v>124</v>
      </c>
      <c r="AU140" s="201" t="s">
        <v>88</v>
      </c>
      <c r="AV140" s="12" t="s">
        <v>88</v>
      </c>
      <c r="AW140" s="12" t="s">
        <v>37</v>
      </c>
      <c r="AX140" s="12" t="s">
        <v>86</v>
      </c>
      <c r="AY140" s="201" t="s">
        <v>112</v>
      </c>
    </row>
    <row r="141" spans="2:65" s="1" customFormat="1" ht="16.5" customHeight="1">
      <c r="B141" s="33"/>
      <c r="C141" s="202" t="s">
        <v>231</v>
      </c>
      <c r="D141" s="202" t="s">
        <v>126</v>
      </c>
      <c r="E141" s="203" t="s">
        <v>232</v>
      </c>
      <c r="F141" s="204" t="s">
        <v>233</v>
      </c>
      <c r="G141" s="205" t="s">
        <v>140</v>
      </c>
      <c r="H141" s="206">
        <v>3.8</v>
      </c>
      <c r="I141" s="207"/>
      <c r="J141" s="208">
        <f>ROUND(I141*H141,2)</f>
        <v>0</v>
      </c>
      <c r="K141" s="204" t="s">
        <v>119</v>
      </c>
      <c r="L141" s="209"/>
      <c r="M141" s="210" t="s">
        <v>19</v>
      </c>
      <c r="N141" s="211" t="s">
        <v>49</v>
      </c>
      <c r="O141" s="62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AR141" s="186" t="s">
        <v>129</v>
      </c>
      <c r="AT141" s="186" t="s">
        <v>126</v>
      </c>
      <c r="AU141" s="186" t="s">
        <v>88</v>
      </c>
      <c r="AY141" s="16" t="s">
        <v>112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6" t="s">
        <v>86</v>
      </c>
      <c r="BK141" s="187">
        <f>ROUND(I141*H141,2)</f>
        <v>0</v>
      </c>
      <c r="BL141" s="16" t="s">
        <v>120</v>
      </c>
      <c r="BM141" s="186" t="s">
        <v>234</v>
      </c>
    </row>
    <row r="142" spans="2:65" s="12" customFormat="1" ht="11.25">
      <c r="B142" s="191"/>
      <c r="C142" s="192"/>
      <c r="D142" s="188" t="s">
        <v>124</v>
      </c>
      <c r="E142" s="193" t="s">
        <v>19</v>
      </c>
      <c r="F142" s="194" t="s">
        <v>235</v>
      </c>
      <c r="G142" s="192"/>
      <c r="H142" s="195">
        <v>3.8</v>
      </c>
      <c r="I142" s="196"/>
      <c r="J142" s="192"/>
      <c r="K142" s="192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124</v>
      </c>
      <c r="AU142" s="201" t="s">
        <v>88</v>
      </c>
      <c r="AV142" s="12" t="s">
        <v>88</v>
      </c>
      <c r="AW142" s="12" t="s">
        <v>37</v>
      </c>
      <c r="AX142" s="12" t="s">
        <v>86</v>
      </c>
      <c r="AY142" s="201" t="s">
        <v>112</v>
      </c>
    </row>
    <row r="143" spans="2:65" s="1" customFormat="1" ht="24" customHeight="1">
      <c r="B143" s="33"/>
      <c r="C143" s="175" t="s">
        <v>236</v>
      </c>
      <c r="D143" s="175" t="s">
        <v>115</v>
      </c>
      <c r="E143" s="176" t="s">
        <v>237</v>
      </c>
      <c r="F143" s="177" t="s">
        <v>238</v>
      </c>
      <c r="G143" s="178" t="s">
        <v>239</v>
      </c>
      <c r="H143" s="179">
        <v>15.071999999999999</v>
      </c>
      <c r="I143" s="180"/>
      <c r="J143" s="181">
        <f>ROUND(I143*H143,2)</f>
        <v>0</v>
      </c>
      <c r="K143" s="177" t="s">
        <v>119</v>
      </c>
      <c r="L143" s="37"/>
      <c r="M143" s="223" t="s">
        <v>19</v>
      </c>
      <c r="N143" s="224" t="s">
        <v>49</v>
      </c>
      <c r="O143" s="225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186" t="s">
        <v>120</v>
      </c>
      <c r="AT143" s="186" t="s">
        <v>115</v>
      </c>
      <c r="AU143" s="186" t="s">
        <v>88</v>
      </c>
      <c r="AY143" s="16" t="s">
        <v>112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6" t="s">
        <v>86</v>
      </c>
      <c r="BK143" s="187">
        <f>ROUND(I143*H143,2)</f>
        <v>0</v>
      </c>
      <c r="BL143" s="16" t="s">
        <v>120</v>
      </c>
      <c r="BM143" s="186" t="s">
        <v>240</v>
      </c>
    </row>
    <row r="144" spans="2:65" s="1" customFormat="1" ht="6.95" customHeight="1">
      <c r="B144" s="45"/>
      <c r="C144" s="46"/>
      <c r="D144" s="46"/>
      <c r="E144" s="46"/>
      <c r="F144" s="46"/>
      <c r="G144" s="46"/>
      <c r="H144" s="46"/>
      <c r="I144" s="126"/>
      <c r="J144" s="46"/>
      <c r="K144" s="46"/>
      <c r="L144" s="37"/>
    </row>
  </sheetData>
  <sheetProtection algorithmName="SHA-512" hashValue="GTXIdDDaoATDcAEPQiqHki4gK0ffK8K+BLR5e09jmVm7ywNtuNkNmEBQ704Wy+/IOtWqq18GHvskC4tp4yLM5w==" saltValue="+azjFj3nU8D2QtbxwF2Lu61gRK6waE/FDU9wcEcbGNR00CWpPS+KHgukRCxn1wPbRQp/QhoFe7zzkrV41Q3YjA==" spinCount="100000" sheet="1" objects="1" scenarios="1" formatColumns="0" formatRows="0" autoFilter="0"/>
  <autoFilter ref="C80:K14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28" customWidth="1"/>
    <col min="2" max="2" width="1.6640625" style="228" customWidth="1"/>
    <col min="3" max="4" width="5" style="228" customWidth="1"/>
    <col min="5" max="5" width="11.6640625" style="228" customWidth="1"/>
    <col min="6" max="6" width="9.1640625" style="228" customWidth="1"/>
    <col min="7" max="7" width="5" style="228" customWidth="1"/>
    <col min="8" max="8" width="77.83203125" style="228" customWidth="1"/>
    <col min="9" max="10" width="20" style="228" customWidth="1"/>
    <col min="11" max="11" width="1.6640625" style="228" customWidth="1"/>
  </cols>
  <sheetData>
    <row r="1" spans="2:11" ht="37.5" customHeight="1"/>
    <row r="2" spans="2:11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pans="2:11" s="14" customFormat="1" ht="45" customHeight="1">
      <c r="B3" s="232"/>
      <c r="C3" s="359" t="s">
        <v>241</v>
      </c>
      <c r="D3" s="359"/>
      <c r="E3" s="359"/>
      <c r="F3" s="359"/>
      <c r="G3" s="359"/>
      <c r="H3" s="359"/>
      <c r="I3" s="359"/>
      <c r="J3" s="359"/>
      <c r="K3" s="233"/>
    </row>
    <row r="4" spans="2:11" ht="25.5" customHeight="1">
      <c r="B4" s="234"/>
      <c r="C4" s="363" t="s">
        <v>242</v>
      </c>
      <c r="D4" s="363"/>
      <c r="E4" s="363"/>
      <c r="F4" s="363"/>
      <c r="G4" s="363"/>
      <c r="H4" s="363"/>
      <c r="I4" s="363"/>
      <c r="J4" s="363"/>
      <c r="K4" s="235"/>
    </row>
    <row r="5" spans="2:11" ht="5.25" customHeight="1">
      <c r="B5" s="234"/>
      <c r="C5" s="236"/>
      <c r="D5" s="236"/>
      <c r="E5" s="236"/>
      <c r="F5" s="236"/>
      <c r="G5" s="236"/>
      <c r="H5" s="236"/>
      <c r="I5" s="236"/>
      <c r="J5" s="236"/>
      <c r="K5" s="235"/>
    </row>
    <row r="6" spans="2:11" ht="15" customHeight="1">
      <c r="B6" s="234"/>
      <c r="C6" s="361" t="s">
        <v>243</v>
      </c>
      <c r="D6" s="361"/>
      <c r="E6" s="361"/>
      <c r="F6" s="361"/>
      <c r="G6" s="361"/>
      <c r="H6" s="361"/>
      <c r="I6" s="361"/>
      <c r="J6" s="361"/>
      <c r="K6" s="235"/>
    </row>
    <row r="7" spans="2:11" ht="15" customHeight="1">
      <c r="B7" s="238"/>
      <c r="C7" s="361" t="s">
        <v>244</v>
      </c>
      <c r="D7" s="361"/>
      <c r="E7" s="361"/>
      <c r="F7" s="361"/>
      <c r="G7" s="361"/>
      <c r="H7" s="361"/>
      <c r="I7" s="361"/>
      <c r="J7" s="361"/>
      <c r="K7" s="235"/>
    </row>
    <row r="8" spans="2:1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pans="2:11" ht="15" customHeight="1">
      <c r="B9" s="238"/>
      <c r="C9" s="361" t="s">
        <v>245</v>
      </c>
      <c r="D9" s="361"/>
      <c r="E9" s="361"/>
      <c r="F9" s="361"/>
      <c r="G9" s="361"/>
      <c r="H9" s="361"/>
      <c r="I9" s="361"/>
      <c r="J9" s="361"/>
      <c r="K9" s="235"/>
    </row>
    <row r="10" spans="2:11" ht="15" customHeight="1">
      <c r="B10" s="238"/>
      <c r="C10" s="237"/>
      <c r="D10" s="361" t="s">
        <v>246</v>
      </c>
      <c r="E10" s="361"/>
      <c r="F10" s="361"/>
      <c r="G10" s="361"/>
      <c r="H10" s="361"/>
      <c r="I10" s="361"/>
      <c r="J10" s="361"/>
      <c r="K10" s="235"/>
    </row>
    <row r="11" spans="2:11" ht="15" customHeight="1">
      <c r="B11" s="238"/>
      <c r="C11" s="239"/>
      <c r="D11" s="361" t="s">
        <v>247</v>
      </c>
      <c r="E11" s="361"/>
      <c r="F11" s="361"/>
      <c r="G11" s="361"/>
      <c r="H11" s="361"/>
      <c r="I11" s="361"/>
      <c r="J11" s="361"/>
      <c r="K11" s="235"/>
    </row>
    <row r="12" spans="2:11" ht="15" customHeight="1">
      <c r="B12" s="238"/>
      <c r="C12" s="239"/>
      <c r="D12" s="237"/>
      <c r="E12" s="237"/>
      <c r="F12" s="237"/>
      <c r="G12" s="237"/>
      <c r="H12" s="237"/>
      <c r="I12" s="237"/>
      <c r="J12" s="237"/>
      <c r="K12" s="235"/>
    </row>
    <row r="13" spans="2:11" ht="15" customHeight="1">
      <c r="B13" s="238"/>
      <c r="C13" s="239"/>
      <c r="D13" s="240" t="s">
        <v>248</v>
      </c>
      <c r="E13" s="237"/>
      <c r="F13" s="237"/>
      <c r="G13" s="237"/>
      <c r="H13" s="237"/>
      <c r="I13" s="237"/>
      <c r="J13" s="237"/>
      <c r="K13" s="235"/>
    </row>
    <row r="14" spans="2:11" ht="12.75" customHeight="1">
      <c r="B14" s="238"/>
      <c r="C14" s="239"/>
      <c r="D14" s="239"/>
      <c r="E14" s="239"/>
      <c r="F14" s="239"/>
      <c r="G14" s="239"/>
      <c r="H14" s="239"/>
      <c r="I14" s="239"/>
      <c r="J14" s="239"/>
      <c r="K14" s="235"/>
    </row>
    <row r="15" spans="2:11" ht="15" customHeight="1">
      <c r="B15" s="238"/>
      <c r="C15" s="239"/>
      <c r="D15" s="361" t="s">
        <v>249</v>
      </c>
      <c r="E15" s="361"/>
      <c r="F15" s="361"/>
      <c r="G15" s="361"/>
      <c r="H15" s="361"/>
      <c r="I15" s="361"/>
      <c r="J15" s="361"/>
      <c r="K15" s="235"/>
    </row>
    <row r="16" spans="2:11" ht="15" customHeight="1">
      <c r="B16" s="238"/>
      <c r="C16" s="239"/>
      <c r="D16" s="361" t="s">
        <v>250</v>
      </c>
      <c r="E16" s="361"/>
      <c r="F16" s="361"/>
      <c r="G16" s="361"/>
      <c r="H16" s="361"/>
      <c r="I16" s="361"/>
      <c r="J16" s="361"/>
      <c r="K16" s="235"/>
    </row>
    <row r="17" spans="2:11" ht="15" customHeight="1">
      <c r="B17" s="238"/>
      <c r="C17" s="239"/>
      <c r="D17" s="361" t="s">
        <v>251</v>
      </c>
      <c r="E17" s="361"/>
      <c r="F17" s="361"/>
      <c r="G17" s="361"/>
      <c r="H17" s="361"/>
      <c r="I17" s="361"/>
      <c r="J17" s="361"/>
      <c r="K17" s="235"/>
    </row>
    <row r="18" spans="2:11" ht="15" customHeight="1">
      <c r="B18" s="238"/>
      <c r="C18" s="239"/>
      <c r="D18" s="239"/>
      <c r="E18" s="241" t="s">
        <v>85</v>
      </c>
      <c r="F18" s="361" t="s">
        <v>252</v>
      </c>
      <c r="G18" s="361"/>
      <c r="H18" s="361"/>
      <c r="I18" s="361"/>
      <c r="J18" s="361"/>
      <c r="K18" s="235"/>
    </row>
    <row r="19" spans="2:11" ht="15" customHeight="1">
      <c r="B19" s="238"/>
      <c r="C19" s="239"/>
      <c r="D19" s="239"/>
      <c r="E19" s="241" t="s">
        <v>253</v>
      </c>
      <c r="F19" s="361" t="s">
        <v>254</v>
      </c>
      <c r="G19" s="361"/>
      <c r="H19" s="361"/>
      <c r="I19" s="361"/>
      <c r="J19" s="361"/>
      <c r="K19" s="235"/>
    </row>
    <row r="20" spans="2:11" ht="15" customHeight="1">
      <c r="B20" s="238"/>
      <c r="C20" s="239"/>
      <c r="D20" s="239"/>
      <c r="E20" s="241" t="s">
        <v>255</v>
      </c>
      <c r="F20" s="361" t="s">
        <v>256</v>
      </c>
      <c r="G20" s="361"/>
      <c r="H20" s="361"/>
      <c r="I20" s="361"/>
      <c r="J20" s="361"/>
      <c r="K20" s="235"/>
    </row>
    <row r="21" spans="2:11" ht="15" customHeight="1">
      <c r="B21" s="238"/>
      <c r="C21" s="239"/>
      <c r="D21" s="239"/>
      <c r="E21" s="241" t="s">
        <v>257</v>
      </c>
      <c r="F21" s="361" t="s">
        <v>258</v>
      </c>
      <c r="G21" s="361"/>
      <c r="H21" s="361"/>
      <c r="I21" s="361"/>
      <c r="J21" s="361"/>
      <c r="K21" s="235"/>
    </row>
    <row r="22" spans="2:11" ht="15" customHeight="1">
      <c r="B22" s="238"/>
      <c r="C22" s="239"/>
      <c r="D22" s="239"/>
      <c r="E22" s="241" t="s">
        <v>259</v>
      </c>
      <c r="F22" s="361" t="s">
        <v>260</v>
      </c>
      <c r="G22" s="361"/>
      <c r="H22" s="361"/>
      <c r="I22" s="361"/>
      <c r="J22" s="361"/>
      <c r="K22" s="235"/>
    </row>
    <row r="23" spans="2:11" ht="15" customHeight="1">
      <c r="B23" s="238"/>
      <c r="C23" s="239"/>
      <c r="D23" s="239"/>
      <c r="E23" s="241" t="s">
        <v>261</v>
      </c>
      <c r="F23" s="361" t="s">
        <v>262</v>
      </c>
      <c r="G23" s="361"/>
      <c r="H23" s="361"/>
      <c r="I23" s="361"/>
      <c r="J23" s="361"/>
      <c r="K23" s="235"/>
    </row>
    <row r="24" spans="2:11" ht="12.75" customHeight="1">
      <c r="B24" s="238"/>
      <c r="C24" s="239"/>
      <c r="D24" s="239"/>
      <c r="E24" s="239"/>
      <c r="F24" s="239"/>
      <c r="G24" s="239"/>
      <c r="H24" s="239"/>
      <c r="I24" s="239"/>
      <c r="J24" s="239"/>
      <c r="K24" s="235"/>
    </row>
    <row r="25" spans="2:11" ht="15" customHeight="1">
      <c r="B25" s="238"/>
      <c r="C25" s="361" t="s">
        <v>263</v>
      </c>
      <c r="D25" s="361"/>
      <c r="E25" s="361"/>
      <c r="F25" s="361"/>
      <c r="G25" s="361"/>
      <c r="H25" s="361"/>
      <c r="I25" s="361"/>
      <c r="J25" s="361"/>
      <c r="K25" s="235"/>
    </row>
    <row r="26" spans="2:11" ht="15" customHeight="1">
      <c r="B26" s="238"/>
      <c r="C26" s="361" t="s">
        <v>264</v>
      </c>
      <c r="D26" s="361"/>
      <c r="E26" s="361"/>
      <c r="F26" s="361"/>
      <c r="G26" s="361"/>
      <c r="H26" s="361"/>
      <c r="I26" s="361"/>
      <c r="J26" s="361"/>
      <c r="K26" s="235"/>
    </row>
    <row r="27" spans="2:11" ht="15" customHeight="1">
      <c r="B27" s="238"/>
      <c r="C27" s="237"/>
      <c r="D27" s="361" t="s">
        <v>265</v>
      </c>
      <c r="E27" s="361"/>
      <c r="F27" s="361"/>
      <c r="G27" s="361"/>
      <c r="H27" s="361"/>
      <c r="I27" s="361"/>
      <c r="J27" s="361"/>
      <c r="K27" s="235"/>
    </row>
    <row r="28" spans="2:11" ht="15" customHeight="1">
      <c r="B28" s="238"/>
      <c r="C28" s="239"/>
      <c r="D28" s="361" t="s">
        <v>266</v>
      </c>
      <c r="E28" s="361"/>
      <c r="F28" s="361"/>
      <c r="G28" s="361"/>
      <c r="H28" s="361"/>
      <c r="I28" s="361"/>
      <c r="J28" s="361"/>
      <c r="K28" s="235"/>
    </row>
    <row r="29" spans="2:11" ht="12.75" customHeight="1">
      <c r="B29" s="238"/>
      <c r="C29" s="239"/>
      <c r="D29" s="239"/>
      <c r="E29" s="239"/>
      <c r="F29" s="239"/>
      <c r="G29" s="239"/>
      <c r="H29" s="239"/>
      <c r="I29" s="239"/>
      <c r="J29" s="239"/>
      <c r="K29" s="235"/>
    </row>
    <row r="30" spans="2:11" ht="15" customHeight="1">
      <c r="B30" s="238"/>
      <c r="C30" s="239"/>
      <c r="D30" s="361" t="s">
        <v>267</v>
      </c>
      <c r="E30" s="361"/>
      <c r="F30" s="361"/>
      <c r="G30" s="361"/>
      <c r="H30" s="361"/>
      <c r="I30" s="361"/>
      <c r="J30" s="361"/>
      <c r="K30" s="235"/>
    </row>
    <row r="31" spans="2:11" ht="15" customHeight="1">
      <c r="B31" s="238"/>
      <c r="C31" s="239"/>
      <c r="D31" s="361" t="s">
        <v>268</v>
      </c>
      <c r="E31" s="361"/>
      <c r="F31" s="361"/>
      <c r="G31" s="361"/>
      <c r="H31" s="361"/>
      <c r="I31" s="361"/>
      <c r="J31" s="361"/>
      <c r="K31" s="235"/>
    </row>
    <row r="32" spans="2:11" ht="12.75" customHeight="1">
      <c r="B32" s="238"/>
      <c r="C32" s="239"/>
      <c r="D32" s="239"/>
      <c r="E32" s="239"/>
      <c r="F32" s="239"/>
      <c r="G32" s="239"/>
      <c r="H32" s="239"/>
      <c r="I32" s="239"/>
      <c r="J32" s="239"/>
      <c r="K32" s="235"/>
    </row>
    <row r="33" spans="2:11" ht="15" customHeight="1">
      <c r="B33" s="238"/>
      <c r="C33" s="239"/>
      <c r="D33" s="361" t="s">
        <v>269</v>
      </c>
      <c r="E33" s="361"/>
      <c r="F33" s="361"/>
      <c r="G33" s="361"/>
      <c r="H33" s="361"/>
      <c r="I33" s="361"/>
      <c r="J33" s="361"/>
      <c r="K33" s="235"/>
    </row>
    <row r="34" spans="2:11" ht="15" customHeight="1">
      <c r="B34" s="238"/>
      <c r="C34" s="239"/>
      <c r="D34" s="361" t="s">
        <v>270</v>
      </c>
      <c r="E34" s="361"/>
      <c r="F34" s="361"/>
      <c r="G34" s="361"/>
      <c r="H34" s="361"/>
      <c r="I34" s="361"/>
      <c r="J34" s="361"/>
      <c r="K34" s="235"/>
    </row>
    <row r="35" spans="2:11" ht="15" customHeight="1">
      <c r="B35" s="238"/>
      <c r="C35" s="239"/>
      <c r="D35" s="361" t="s">
        <v>271</v>
      </c>
      <c r="E35" s="361"/>
      <c r="F35" s="361"/>
      <c r="G35" s="361"/>
      <c r="H35" s="361"/>
      <c r="I35" s="361"/>
      <c r="J35" s="361"/>
      <c r="K35" s="235"/>
    </row>
    <row r="36" spans="2:11" ht="15" customHeight="1">
      <c r="B36" s="238"/>
      <c r="C36" s="239"/>
      <c r="D36" s="237"/>
      <c r="E36" s="240" t="s">
        <v>99</v>
      </c>
      <c r="F36" s="237"/>
      <c r="G36" s="361" t="s">
        <v>272</v>
      </c>
      <c r="H36" s="361"/>
      <c r="I36" s="361"/>
      <c r="J36" s="361"/>
      <c r="K36" s="235"/>
    </row>
    <row r="37" spans="2:11" ht="30.75" customHeight="1">
      <c r="B37" s="238"/>
      <c r="C37" s="239"/>
      <c r="D37" s="237"/>
      <c r="E37" s="240" t="s">
        <v>273</v>
      </c>
      <c r="F37" s="237"/>
      <c r="G37" s="361" t="s">
        <v>274</v>
      </c>
      <c r="H37" s="361"/>
      <c r="I37" s="361"/>
      <c r="J37" s="361"/>
      <c r="K37" s="235"/>
    </row>
    <row r="38" spans="2:11" ht="15" customHeight="1">
      <c r="B38" s="238"/>
      <c r="C38" s="239"/>
      <c r="D38" s="237"/>
      <c r="E38" s="240" t="s">
        <v>59</v>
      </c>
      <c r="F38" s="237"/>
      <c r="G38" s="361" t="s">
        <v>275</v>
      </c>
      <c r="H38" s="361"/>
      <c r="I38" s="361"/>
      <c r="J38" s="361"/>
      <c r="K38" s="235"/>
    </row>
    <row r="39" spans="2:11" ht="15" customHeight="1">
      <c r="B39" s="238"/>
      <c r="C39" s="239"/>
      <c r="D39" s="237"/>
      <c r="E39" s="240" t="s">
        <v>60</v>
      </c>
      <c r="F39" s="237"/>
      <c r="G39" s="361" t="s">
        <v>276</v>
      </c>
      <c r="H39" s="361"/>
      <c r="I39" s="361"/>
      <c r="J39" s="361"/>
      <c r="K39" s="235"/>
    </row>
    <row r="40" spans="2:11" ht="15" customHeight="1">
      <c r="B40" s="238"/>
      <c r="C40" s="239"/>
      <c r="D40" s="237"/>
      <c r="E40" s="240" t="s">
        <v>100</v>
      </c>
      <c r="F40" s="237"/>
      <c r="G40" s="361" t="s">
        <v>277</v>
      </c>
      <c r="H40" s="361"/>
      <c r="I40" s="361"/>
      <c r="J40" s="361"/>
      <c r="K40" s="235"/>
    </row>
    <row r="41" spans="2:11" ht="15" customHeight="1">
      <c r="B41" s="238"/>
      <c r="C41" s="239"/>
      <c r="D41" s="237"/>
      <c r="E41" s="240" t="s">
        <v>101</v>
      </c>
      <c r="F41" s="237"/>
      <c r="G41" s="361" t="s">
        <v>278</v>
      </c>
      <c r="H41" s="361"/>
      <c r="I41" s="361"/>
      <c r="J41" s="361"/>
      <c r="K41" s="235"/>
    </row>
    <row r="42" spans="2:11" ht="15" customHeight="1">
      <c r="B42" s="238"/>
      <c r="C42" s="239"/>
      <c r="D42" s="237"/>
      <c r="E42" s="240" t="s">
        <v>279</v>
      </c>
      <c r="F42" s="237"/>
      <c r="G42" s="361" t="s">
        <v>280</v>
      </c>
      <c r="H42" s="361"/>
      <c r="I42" s="361"/>
      <c r="J42" s="361"/>
      <c r="K42" s="235"/>
    </row>
    <row r="43" spans="2:11" ht="15" customHeight="1">
      <c r="B43" s="238"/>
      <c r="C43" s="239"/>
      <c r="D43" s="237"/>
      <c r="E43" s="240"/>
      <c r="F43" s="237"/>
      <c r="G43" s="361" t="s">
        <v>281</v>
      </c>
      <c r="H43" s="361"/>
      <c r="I43" s="361"/>
      <c r="J43" s="361"/>
      <c r="K43" s="235"/>
    </row>
    <row r="44" spans="2:11" ht="15" customHeight="1">
      <c r="B44" s="238"/>
      <c r="C44" s="239"/>
      <c r="D44" s="237"/>
      <c r="E44" s="240" t="s">
        <v>282</v>
      </c>
      <c r="F44" s="237"/>
      <c r="G44" s="361" t="s">
        <v>283</v>
      </c>
      <c r="H44" s="361"/>
      <c r="I44" s="361"/>
      <c r="J44" s="361"/>
      <c r="K44" s="235"/>
    </row>
    <row r="45" spans="2:11" ht="15" customHeight="1">
      <c r="B45" s="238"/>
      <c r="C45" s="239"/>
      <c r="D45" s="237"/>
      <c r="E45" s="240" t="s">
        <v>103</v>
      </c>
      <c r="F45" s="237"/>
      <c r="G45" s="361" t="s">
        <v>284</v>
      </c>
      <c r="H45" s="361"/>
      <c r="I45" s="361"/>
      <c r="J45" s="361"/>
      <c r="K45" s="235"/>
    </row>
    <row r="46" spans="2:11" ht="12.75" customHeight="1">
      <c r="B46" s="238"/>
      <c r="C46" s="239"/>
      <c r="D46" s="237"/>
      <c r="E46" s="237"/>
      <c r="F46" s="237"/>
      <c r="G46" s="237"/>
      <c r="H46" s="237"/>
      <c r="I46" s="237"/>
      <c r="J46" s="237"/>
      <c r="K46" s="235"/>
    </row>
    <row r="47" spans="2:11" ht="15" customHeight="1">
      <c r="B47" s="238"/>
      <c r="C47" s="239"/>
      <c r="D47" s="361" t="s">
        <v>285</v>
      </c>
      <c r="E47" s="361"/>
      <c r="F47" s="361"/>
      <c r="G47" s="361"/>
      <c r="H47" s="361"/>
      <c r="I47" s="361"/>
      <c r="J47" s="361"/>
      <c r="K47" s="235"/>
    </row>
    <row r="48" spans="2:11" ht="15" customHeight="1">
      <c r="B48" s="238"/>
      <c r="C48" s="239"/>
      <c r="D48" s="239"/>
      <c r="E48" s="361" t="s">
        <v>286</v>
      </c>
      <c r="F48" s="361"/>
      <c r="G48" s="361"/>
      <c r="H48" s="361"/>
      <c r="I48" s="361"/>
      <c r="J48" s="361"/>
      <c r="K48" s="235"/>
    </row>
    <row r="49" spans="2:11" ht="15" customHeight="1">
      <c r="B49" s="238"/>
      <c r="C49" s="239"/>
      <c r="D49" s="239"/>
      <c r="E49" s="361" t="s">
        <v>287</v>
      </c>
      <c r="F49" s="361"/>
      <c r="G49" s="361"/>
      <c r="H49" s="361"/>
      <c r="I49" s="361"/>
      <c r="J49" s="361"/>
      <c r="K49" s="235"/>
    </row>
    <row r="50" spans="2:11" ht="15" customHeight="1">
      <c r="B50" s="238"/>
      <c r="C50" s="239"/>
      <c r="D50" s="239"/>
      <c r="E50" s="361" t="s">
        <v>288</v>
      </c>
      <c r="F50" s="361"/>
      <c r="G50" s="361"/>
      <c r="H50" s="361"/>
      <c r="I50" s="361"/>
      <c r="J50" s="361"/>
      <c r="K50" s="235"/>
    </row>
    <row r="51" spans="2:11" ht="15" customHeight="1">
      <c r="B51" s="238"/>
      <c r="C51" s="239"/>
      <c r="D51" s="361" t="s">
        <v>289</v>
      </c>
      <c r="E51" s="361"/>
      <c r="F51" s="361"/>
      <c r="G51" s="361"/>
      <c r="H51" s="361"/>
      <c r="I51" s="361"/>
      <c r="J51" s="361"/>
      <c r="K51" s="235"/>
    </row>
    <row r="52" spans="2:11" ht="25.5" customHeight="1">
      <c r="B52" s="234"/>
      <c r="C52" s="363" t="s">
        <v>290</v>
      </c>
      <c r="D52" s="363"/>
      <c r="E52" s="363"/>
      <c r="F52" s="363"/>
      <c r="G52" s="363"/>
      <c r="H52" s="363"/>
      <c r="I52" s="363"/>
      <c r="J52" s="363"/>
      <c r="K52" s="235"/>
    </row>
    <row r="53" spans="2:11" ht="5.25" customHeight="1">
      <c r="B53" s="234"/>
      <c r="C53" s="236"/>
      <c r="D53" s="236"/>
      <c r="E53" s="236"/>
      <c r="F53" s="236"/>
      <c r="G53" s="236"/>
      <c r="H53" s="236"/>
      <c r="I53" s="236"/>
      <c r="J53" s="236"/>
      <c r="K53" s="235"/>
    </row>
    <row r="54" spans="2:11" ht="15" customHeight="1">
      <c r="B54" s="234"/>
      <c r="C54" s="361" t="s">
        <v>291</v>
      </c>
      <c r="D54" s="361"/>
      <c r="E54" s="361"/>
      <c r="F54" s="361"/>
      <c r="G54" s="361"/>
      <c r="H54" s="361"/>
      <c r="I54" s="361"/>
      <c r="J54" s="361"/>
      <c r="K54" s="235"/>
    </row>
    <row r="55" spans="2:11" ht="15" customHeight="1">
      <c r="B55" s="234"/>
      <c r="C55" s="361" t="s">
        <v>292</v>
      </c>
      <c r="D55" s="361"/>
      <c r="E55" s="361"/>
      <c r="F55" s="361"/>
      <c r="G55" s="361"/>
      <c r="H55" s="361"/>
      <c r="I55" s="361"/>
      <c r="J55" s="361"/>
      <c r="K55" s="235"/>
    </row>
    <row r="56" spans="2:11" ht="12.75" customHeight="1">
      <c r="B56" s="234"/>
      <c r="C56" s="237"/>
      <c r="D56" s="237"/>
      <c r="E56" s="237"/>
      <c r="F56" s="237"/>
      <c r="G56" s="237"/>
      <c r="H56" s="237"/>
      <c r="I56" s="237"/>
      <c r="J56" s="237"/>
      <c r="K56" s="235"/>
    </row>
    <row r="57" spans="2:11" ht="15" customHeight="1">
      <c r="B57" s="234"/>
      <c r="C57" s="361" t="s">
        <v>293</v>
      </c>
      <c r="D57" s="361"/>
      <c r="E57" s="361"/>
      <c r="F57" s="361"/>
      <c r="G57" s="361"/>
      <c r="H57" s="361"/>
      <c r="I57" s="361"/>
      <c r="J57" s="361"/>
      <c r="K57" s="235"/>
    </row>
    <row r="58" spans="2:11" ht="15" customHeight="1">
      <c r="B58" s="234"/>
      <c r="C58" s="239"/>
      <c r="D58" s="361" t="s">
        <v>294</v>
      </c>
      <c r="E58" s="361"/>
      <c r="F58" s="361"/>
      <c r="G58" s="361"/>
      <c r="H58" s="361"/>
      <c r="I58" s="361"/>
      <c r="J58" s="361"/>
      <c r="K58" s="235"/>
    </row>
    <row r="59" spans="2:11" ht="15" customHeight="1">
      <c r="B59" s="234"/>
      <c r="C59" s="239"/>
      <c r="D59" s="361" t="s">
        <v>295</v>
      </c>
      <c r="E59" s="361"/>
      <c r="F59" s="361"/>
      <c r="G59" s="361"/>
      <c r="H59" s="361"/>
      <c r="I59" s="361"/>
      <c r="J59" s="361"/>
      <c r="K59" s="235"/>
    </row>
    <row r="60" spans="2:11" ht="15" customHeight="1">
      <c r="B60" s="234"/>
      <c r="C60" s="239"/>
      <c r="D60" s="361" t="s">
        <v>296</v>
      </c>
      <c r="E60" s="361"/>
      <c r="F60" s="361"/>
      <c r="G60" s="361"/>
      <c r="H60" s="361"/>
      <c r="I60" s="361"/>
      <c r="J60" s="361"/>
      <c r="K60" s="235"/>
    </row>
    <row r="61" spans="2:11" ht="15" customHeight="1">
      <c r="B61" s="234"/>
      <c r="C61" s="239"/>
      <c r="D61" s="361" t="s">
        <v>297</v>
      </c>
      <c r="E61" s="361"/>
      <c r="F61" s="361"/>
      <c r="G61" s="361"/>
      <c r="H61" s="361"/>
      <c r="I61" s="361"/>
      <c r="J61" s="361"/>
      <c r="K61" s="235"/>
    </row>
    <row r="62" spans="2:11" ht="15" customHeight="1">
      <c r="B62" s="234"/>
      <c r="C62" s="239"/>
      <c r="D62" s="362" t="s">
        <v>298</v>
      </c>
      <c r="E62" s="362"/>
      <c r="F62" s="362"/>
      <c r="G62" s="362"/>
      <c r="H62" s="362"/>
      <c r="I62" s="362"/>
      <c r="J62" s="362"/>
      <c r="K62" s="235"/>
    </row>
    <row r="63" spans="2:11" ht="15" customHeight="1">
      <c r="B63" s="234"/>
      <c r="C63" s="239"/>
      <c r="D63" s="361" t="s">
        <v>299</v>
      </c>
      <c r="E63" s="361"/>
      <c r="F63" s="361"/>
      <c r="G63" s="361"/>
      <c r="H63" s="361"/>
      <c r="I63" s="361"/>
      <c r="J63" s="361"/>
      <c r="K63" s="235"/>
    </row>
    <row r="64" spans="2:11" ht="12.75" customHeight="1">
      <c r="B64" s="234"/>
      <c r="C64" s="239"/>
      <c r="D64" s="239"/>
      <c r="E64" s="242"/>
      <c r="F64" s="239"/>
      <c r="G64" s="239"/>
      <c r="H64" s="239"/>
      <c r="I64" s="239"/>
      <c r="J64" s="239"/>
      <c r="K64" s="235"/>
    </row>
    <row r="65" spans="2:11" ht="15" customHeight="1">
      <c r="B65" s="234"/>
      <c r="C65" s="239"/>
      <c r="D65" s="361" t="s">
        <v>300</v>
      </c>
      <c r="E65" s="361"/>
      <c r="F65" s="361"/>
      <c r="G65" s="361"/>
      <c r="H65" s="361"/>
      <c r="I65" s="361"/>
      <c r="J65" s="361"/>
      <c r="K65" s="235"/>
    </row>
    <row r="66" spans="2:11" ht="15" customHeight="1">
      <c r="B66" s="234"/>
      <c r="C66" s="239"/>
      <c r="D66" s="362" t="s">
        <v>301</v>
      </c>
      <c r="E66" s="362"/>
      <c r="F66" s="362"/>
      <c r="G66" s="362"/>
      <c r="H66" s="362"/>
      <c r="I66" s="362"/>
      <c r="J66" s="362"/>
      <c r="K66" s="235"/>
    </row>
    <row r="67" spans="2:11" ht="15" customHeight="1">
      <c r="B67" s="234"/>
      <c r="C67" s="239"/>
      <c r="D67" s="361" t="s">
        <v>302</v>
      </c>
      <c r="E67" s="361"/>
      <c r="F67" s="361"/>
      <c r="G67" s="361"/>
      <c r="H67" s="361"/>
      <c r="I67" s="361"/>
      <c r="J67" s="361"/>
      <c r="K67" s="235"/>
    </row>
    <row r="68" spans="2:11" ht="15" customHeight="1">
      <c r="B68" s="234"/>
      <c r="C68" s="239"/>
      <c r="D68" s="361" t="s">
        <v>303</v>
      </c>
      <c r="E68" s="361"/>
      <c r="F68" s="361"/>
      <c r="G68" s="361"/>
      <c r="H68" s="361"/>
      <c r="I68" s="361"/>
      <c r="J68" s="361"/>
      <c r="K68" s="235"/>
    </row>
    <row r="69" spans="2:11" ht="15" customHeight="1">
      <c r="B69" s="234"/>
      <c r="C69" s="239"/>
      <c r="D69" s="361" t="s">
        <v>304</v>
      </c>
      <c r="E69" s="361"/>
      <c r="F69" s="361"/>
      <c r="G69" s="361"/>
      <c r="H69" s="361"/>
      <c r="I69" s="361"/>
      <c r="J69" s="361"/>
      <c r="K69" s="235"/>
    </row>
    <row r="70" spans="2:11" ht="15" customHeight="1">
      <c r="B70" s="234"/>
      <c r="C70" s="239"/>
      <c r="D70" s="361" t="s">
        <v>305</v>
      </c>
      <c r="E70" s="361"/>
      <c r="F70" s="361"/>
      <c r="G70" s="361"/>
      <c r="H70" s="361"/>
      <c r="I70" s="361"/>
      <c r="J70" s="361"/>
      <c r="K70" s="235"/>
    </row>
    <row r="71" spans="2:11" ht="12.75" customHeight="1">
      <c r="B71" s="243"/>
      <c r="C71" s="244"/>
      <c r="D71" s="244"/>
      <c r="E71" s="244"/>
      <c r="F71" s="244"/>
      <c r="G71" s="244"/>
      <c r="H71" s="244"/>
      <c r="I71" s="244"/>
      <c r="J71" s="244"/>
      <c r="K71" s="245"/>
    </row>
    <row r="72" spans="2:11" ht="18.75" customHeight="1">
      <c r="B72" s="246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ht="18.75" customHeigh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</row>
    <row r="74" spans="2:11" ht="7.5" customHeight="1">
      <c r="B74" s="248"/>
      <c r="C74" s="249"/>
      <c r="D74" s="249"/>
      <c r="E74" s="249"/>
      <c r="F74" s="249"/>
      <c r="G74" s="249"/>
      <c r="H74" s="249"/>
      <c r="I74" s="249"/>
      <c r="J74" s="249"/>
      <c r="K74" s="250"/>
    </row>
    <row r="75" spans="2:11" ht="45" customHeight="1">
      <c r="B75" s="251"/>
      <c r="C75" s="360" t="s">
        <v>306</v>
      </c>
      <c r="D75" s="360"/>
      <c r="E75" s="360"/>
      <c r="F75" s="360"/>
      <c r="G75" s="360"/>
      <c r="H75" s="360"/>
      <c r="I75" s="360"/>
      <c r="J75" s="360"/>
      <c r="K75" s="252"/>
    </row>
    <row r="76" spans="2:11" ht="17.25" customHeight="1">
      <c r="B76" s="251"/>
      <c r="C76" s="253" t="s">
        <v>307</v>
      </c>
      <c r="D76" s="253"/>
      <c r="E76" s="253"/>
      <c r="F76" s="253" t="s">
        <v>308</v>
      </c>
      <c r="G76" s="254"/>
      <c r="H76" s="253" t="s">
        <v>60</v>
      </c>
      <c r="I76" s="253" t="s">
        <v>63</v>
      </c>
      <c r="J76" s="253" t="s">
        <v>309</v>
      </c>
      <c r="K76" s="252"/>
    </row>
    <row r="77" spans="2:11" ht="17.25" customHeight="1">
      <c r="B77" s="251"/>
      <c r="C77" s="255" t="s">
        <v>310</v>
      </c>
      <c r="D77" s="255"/>
      <c r="E77" s="255"/>
      <c r="F77" s="256" t="s">
        <v>311</v>
      </c>
      <c r="G77" s="257"/>
      <c r="H77" s="255"/>
      <c r="I77" s="255"/>
      <c r="J77" s="255" t="s">
        <v>312</v>
      </c>
      <c r="K77" s="252"/>
    </row>
    <row r="78" spans="2:11" ht="5.25" customHeight="1">
      <c r="B78" s="251"/>
      <c r="C78" s="258"/>
      <c r="D78" s="258"/>
      <c r="E78" s="258"/>
      <c r="F78" s="258"/>
      <c r="G78" s="259"/>
      <c r="H78" s="258"/>
      <c r="I78" s="258"/>
      <c r="J78" s="258"/>
      <c r="K78" s="252"/>
    </row>
    <row r="79" spans="2:11" ht="15" customHeight="1">
      <c r="B79" s="251"/>
      <c r="C79" s="240" t="s">
        <v>59</v>
      </c>
      <c r="D79" s="258"/>
      <c r="E79" s="258"/>
      <c r="F79" s="260" t="s">
        <v>313</v>
      </c>
      <c r="G79" s="259"/>
      <c r="H79" s="240" t="s">
        <v>314</v>
      </c>
      <c r="I79" s="240" t="s">
        <v>315</v>
      </c>
      <c r="J79" s="240">
        <v>20</v>
      </c>
      <c r="K79" s="252"/>
    </row>
    <row r="80" spans="2:11" ht="15" customHeight="1">
      <c r="B80" s="251"/>
      <c r="C80" s="240" t="s">
        <v>316</v>
      </c>
      <c r="D80" s="240"/>
      <c r="E80" s="240"/>
      <c r="F80" s="260" t="s">
        <v>313</v>
      </c>
      <c r="G80" s="259"/>
      <c r="H80" s="240" t="s">
        <v>317</v>
      </c>
      <c r="I80" s="240" t="s">
        <v>315</v>
      </c>
      <c r="J80" s="240">
        <v>120</v>
      </c>
      <c r="K80" s="252"/>
    </row>
    <row r="81" spans="2:11" ht="15" customHeight="1">
      <c r="B81" s="261"/>
      <c r="C81" s="240" t="s">
        <v>318</v>
      </c>
      <c r="D81" s="240"/>
      <c r="E81" s="240"/>
      <c r="F81" s="260" t="s">
        <v>319</v>
      </c>
      <c r="G81" s="259"/>
      <c r="H81" s="240" t="s">
        <v>320</v>
      </c>
      <c r="I81" s="240" t="s">
        <v>315</v>
      </c>
      <c r="J81" s="240">
        <v>50</v>
      </c>
      <c r="K81" s="252"/>
    </row>
    <row r="82" spans="2:11" ht="15" customHeight="1">
      <c r="B82" s="261"/>
      <c r="C82" s="240" t="s">
        <v>321</v>
      </c>
      <c r="D82" s="240"/>
      <c r="E82" s="240"/>
      <c r="F82" s="260" t="s">
        <v>313</v>
      </c>
      <c r="G82" s="259"/>
      <c r="H82" s="240" t="s">
        <v>322</v>
      </c>
      <c r="I82" s="240" t="s">
        <v>323</v>
      </c>
      <c r="J82" s="240"/>
      <c r="K82" s="252"/>
    </row>
    <row r="83" spans="2:11" ht="15" customHeight="1">
      <c r="B83" s="261"/>
      <c r="C83" s="262" t="s">
        <v>324</v>
      </c>
      <c r="D83" s="262"/>
      <c r="E83" s="262"/>
      <c r="F83" s="263" t="s">
        <v>319</v>
      </c>
      <c r="G83" s="262"/>
      <c r="H83" s="262" t="s">
        <v>325</v>
      </c>
      <c r="I83" s="262" t="s">
        <v>315</v>
      </c>
      <c r="J83" s="262">
        <v>15</v>
      </c>
      <c r="K83" s="252"/>
    </row>
    <row r="84" spans="2:11" ht="15" customHeight="1">
      <c r="B84" s="261"/>
      <c r="C84" s="262" t="s">
        <v>326</v>
      </c>
      <c r="D84" s="262"/>
      <c r="E84" s="262"/>
      <c r="F84" s="263" t="s">
        <v>319</v>
      </c>
      <c r="G84" s="262"/>
      <c r="H84" s="262" t="s">
        <v>327</v>
      </c>
      <c r="I84" s="262" t="s">
        <v>315</v>
      </c>
      <c r="J84" s="262">
        <v>15</v>
      </c>
      <c r="K84" s="252"/>
    </row>
    <row r="85" spans="2:11" ht="15" customHeight="1">
      <c r="B85" s="261"/>
      <c r="C85" s="262" t="s">
        <v>328</v>
      </c>
      <c r="D85" s="262"/>
      <c r="E85" s="262"/>
      <c r="F85" s="263" t="s">
        <v>319</v>
      </c>
      <c r="G85" s="262"/>
      <c r="H85" s="262" t="s">
        <v>329</v>
      </c>
      <c r="I85" s="262" t="s">
        <v>315</v>
      </c>
      <c r="J85" s="262">
        <v>20</v>
      </c>
      <c r="K85" s="252"/>
    </row>
    <row r="86" spans="2:11" ht="15" customHeight="1">
      <c r="B86" s="261"/>
      <c r="C86" s="262" t="s">
        <v>330</v>
      </c>
      <c r="D86" s="262"/>
      <c r="E86" s="262"/>
      <c r="F86" s="263" t="s">
        <v>319</v>
      </c>
      <c r="G86" s="262"/>
      <c r="H86" s="262" t="s">
        <v>331</v>
      </c>
      <c r="I86" s="262" t="s">
        <v>315</v>
      </c>
      <c r="J86" s="262">
        <v>20</v>
      </c>
      <c r="K86" s="252"/>
    </row>
    <row r="87" spans="2:11" ht="15" customHeight="1">
      <c r="B87" s="261"/>
      <c r="C87" s="240" t="s">
        <v>332</v>
      </c>
      <c r="D87" s="240"/>
      <c r="E87" s="240"/>
      <c r="F87" s="260" t="s">
        <v>319</v>
      </c>
      <c r="G87" s="259"/>
      <c r="H87" s="240" t="s">
        <v>333</v>
      </c>
      <c r="I87" s="240" t="s">
        <v>315</v>
      </c>
      <c r="J87" s="240">
        <v>50</v>
      </c>
      <c r="K87" s="252"/>
    </row>
    <row r="88" spans="2:11" ht="15" customHeight="1">
      <c r="B88" s="261"/>
      <c r="C88" s="240" t="s">
        <v>334</v>
      </c>
      <c r="D88" s="240"/>
      <c r="E88" s="240"/>
      <c r="F88" s="260" t="s">
        <v>319</v>
      </c>
      <c r="G88" s="259"/>
      <c r="H88" s="240" t="s">
        <v>335</v>
      </c>
      <c r="I88" s="240" t="s">
        <v>315</v>
      </c>
      <c r="J88" s="240">
        <v>20</v>
      </c>
      <c r="K88" s="252"/>
    </row>
    <row r="89" spans="2:11" ht="15" customHeight="1">
      <c r="B89" s="261"/>
      <c r="C89" s="240" t="s">
        <v>336</v>
      </c>
      <c r="D89" s="240"/>
      <c r="E89" s="240"/>
      <c r="F89" s="260" t="s">
        <v>319</v>
      </c>
      <c r="G89" s="259"/>
      <c r="H89" s="240" t="s">
        <v>337</v>
      </c>
      <c r="I89" s="240" t="s">
        <v>315</v>
      </c>
      <c r="J89" s="240">
        <v>20</v>
      </c>
      <c r="K89" s="252"/>
    </row>
    <row r="90" spans="2:11" ht="15" customHeight="1">
      <c r="B90" s="261"/>
      <c r="C90" s="240" t="s">
        <v>338</v>
      </c>
      <c r="D90" s="240"/>
      <c r="E90" s="240"/>
      <c r="F90" s="260" t="s">
        <v>319</v>
      </c>
      <c r="G90" s="259"/>
      <c r="H90" s="240" t="s">
        <v>339</v>
      </c>
      <c r="I90" s="240" t="s">
        <v>315</v>
      </c>
      <c r="J90" s="240">
        <v>50</v>
      </c>
      <c r="K90" s="252"/>
    </row>
    <row r="91" spans="2:11" ht="15" customHeight="1">
      <c r="B91" s="261"/>
      <c r="C91" s="240" t="s">
        <v>340</v>
      </c>
      <c r="D91" s="240"/>
      <c r="E91" s="240"/>
      <c r="F91" s="260" t="s">
        <v>319</v>
      </c>
      <c r="G91" s="259"/>
      <c r="H91" s="240" t="s">
        <v>340</v>
      </c>
      <c r="I91" s="240" t="s">
        <v>315</v>
      </c>
      <c r="J91" s="240">
        <v>50</v>
      </c>
      <c r="K91" s="252"/>
    </row>
    <row r="92" spans="2:11" ht="15" customHeight="1">
      <c r="B92" s="261"/>
      <c r="C92" s="240" t="s">
        <v>341</v>
      </c>
      <c r="D92" s="240"/>
      <c r="E92" s="240"/>
      <c r="F92" s="260" t="s">
        <v>319</v>
      </c>
      <c r="G92" s="259"/>
      <c r="H92" s="240" t="s">
        <v>342</v>
      </c>
      <c r="I92" s="240" t="s">
        <v>315</v>
      </c>
      <c r="J92" s="240">
        <v>255</v>
      </c>
      <c r="K92" s="252"/>
    </row>
    <row r="93" spans="2:11" ht="15" customHeight="1">
      <c r="B93" s="261"/>
      <c r="C93" s="240" t="s">
        <v>343</v>
      </c>
      <c r="D93" s="240"/>
      <c r="E93" s="240"/>
      <c r="F93" s="260" t="s">
        <v>313</v>
      </c>
      <c r="G93" s="259"/>
      <c r="H93" s="240" t="s">
        <v>344</v>
      </c>
      <c r="I93" s="240" t="s">
        <v>345</v>
      </c>
      <c r="J93" s="240"/>
      <c r="K93" s="252"/>
    </row>
    <row r="94" spans="2:11" ht="15" customHeight="1">
      <c r="B94" s="261"/>
      <c r="C94" s="240" t="s">
        <v>346</v>
      </c>
      <c r="D94" s="240"/>
      <c r="E94" s="240"/>
      <c r="F94" s="260" t="s">
        <v>313</v>
      </c>
      <c r="G94" s="259"/>
      <c r="H94" s="240" t="s">
        <v>347</v>
      </c>
      <c r="I94" s="240" t="s">
        <v>348</v>
      </c>
      <c r="J94" s="240"/>
      <c r="K94" s="252"/>
    </row>
    <row r="95" spans="2:11" ht="15" customHeight="1">
      <c r="B95" s="261"/>
      <c r="C95" s="240" t="s">
        <v>349</v>
      </c>
      <c r="D95" s="240"/>
      <c r="E95" s="240"/>
      <c r="F95" s="260" t="s">
        <v>313</v>
      </c>
      <c r="G95" s="259"/>
      <c r="H95" s="240" t="s">
        <v>349</v>
      </c>
      <c r="I95" s="240" t="s">
        <v>348</v>
      </c>
      <c r="J95" s="240"/>
      <c r="K95" s="252"/>
    </row>
    <row r="96" spans="2:11" ht="15" customHeight="1">
      <c r="B96" s="261"/>
      <c r="C96" s="240" t="s">
        <v>44</v>
      </c>
      <c r="D96" s="240"/>
      <c r="E96" s="240"/>
      <c r="F96" s="260" t="s">
        <v>313</v>
      </c>
      <c r="G96" s="259"/>
      <c r="H96" s="240" t="s">
        <v>350</v>
      </c>
      <c r="I96" s="240" t="s">
        <v>348</v>
      </c>
      <c r="J96" s="240"/>
      <c r="K96" s="252"/>
    </row>
    <row r="97" spans="2:11" ht="15" customHeight="1">
      <c r="B97" s="261"/>
      <c r="C97" s="240" t="s">
        <v>54</v>
      </c>
      <c r="D97" s="240"/>
      <c r="E97" s="240"/>
      <c r="F97" s="260" t="s">
        <v>313</v>
      </c>
      <c r="G97" s="259"/>
      <c r="H97" s="240" t="s">
        <v>351</v>
      </c>
      <c r="I97" s="240" t="s">
        <v>348</v>
      </c>
      <c r="J97" s="240"/>
      <c r="K97" s="252"/>
    </row>
    <row r="98" spans="2:1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ht="18.75" customHeigh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</row>
    <row r="101" spans="2:11" ht="7.5" customHeight="1">
      <c r="B101" s="248"/>
      <c r="C101" s="249"/>
      <c r="D101" s="249"/>
      <c r="E101" s="249"/>
      <c r="F101" s="249"/>
      <c r="G101" s="249"/>
      <c r="H101" s="249"/>
      <c r="I101" s="249"/>
      <c r="J101" s="249"/>
      <c r="K101" s="250"/>
    </row>
    <row r="102" spans="2:11" ht="45" customHeight="1">
      <c r="B102" s="251"/>
      <c r="C102" s="360" t="s">
        <v>352</v>
      </c>
      <c r="D102" s="360"/>
      <c r="E102" s="360"/>
      <c r="F102" s="360"/>
      <c r="G102" s="360"/>
      <c r="H102" s="360"/>
      <c r="I102" s="360"/>
      <c r="J102" s="360"/>
      <c r="K102" s="252"/>
    </row>
    <row r="103" spans="2:11" ht="17.25" customHeight="1">
      <c r="B103" s="251"/>
      <c r="C103" s="253" t="s">
        <v>307</v>
      </c>
      <c r="D103" s="253"/>
      <c r="E103" s="253"/>
      <c r="F103" s="253" t="s">
        <v>308</v>
      </c>
      <c r="G103" s="254"/>
      <c r="H103" s="253" t="s">
        <v>60</v>
      </c>
      <c r="I103" s="253" t="s">
        <v>63</v>
      </c>
      <c r="J103" s="253" t="s">
        <v>309</v>
      </c>
      <c r="K103" s="252"/>
    </row>
    <row r="104" spans="2:11" ht="17.25" customHeight="1">
      <c r="B104" s="251"/>
      <c r="C104" s="255" t="s">
        <v>310</v>
      </c>
      <c r="D104" s="255"/>
      <c r="E104" s="255"/>
      <c r="F104" s="256" t="s">
        <v>311</v>
      </c>
      <c r="G104" s="257"/>
      <c r="H104" s="255"/>
      <c r="I104" s="255"/>
      <c r="J104" s="255" t="s">
        <v>312</v>
      </c>
      <c r="K104" s="252"/>
    </row>
    <row r="105" spans="2:11" ht="5.25" customHeight="1">
      <c r="B105" s="251"/>
      <c r="C105" s="253"/>
      <c r="D105" s="253"/>
      <c r="E105" s="253"/>
      <c r="F105" s="253"/>
      <c r="G105" s="269"/>
      <c r="H105" s="253"/>
      <c r="I105" s="253"/>
      <c r="J105" s="253"/>
      <c r="K105" s="252"/>
    </row>
    <row r="106" spans="2:11" ht="15" customHeight="1">
      <c r="B106" s="251"/>
      <c r="C106" s="240" t="s">
        <v>59</v>
      </c>
      <c r="D106" s="258"/>
      <c r="E106" s="258"/>
      <c r="F106" s="260" t="s">
        <v>313</v>
      </c>
      <c r="G106" s="269"/>
      <c r="H106" s="240" t="s">
        <v>353</v>
      </c>
      <c r="I106" s="240" t="s">
        <v>315</v>
      </c>
      <c r="J106" s="240">
        <v>20</v>
      </c>
      <c r="K106" s="252"/>
    </row>
    <row r="107" spans="2:11" ht="15" customHeight="1">
      <c r="B107" s="251"/>
      <c r="C107" s="240" t="s">
        <v>316</v>
      </c>
      <c r="D107" s="240"/>
      <c r="E107" s="240"/>
      <c r="F107" s="260" t="s">
        <v>313</v>
      </c>
      <c r="G107" s="240"/>
      <c r="H107" s="240" t="s">
        <v>353</v>
      </c>
      <c r="I107" s="240" t="s">
        <v>315</v>
      </c>
      <c r="J107" s="240">
        <v>120</v>
      </c>
      <c r="K107" s="252"/>
    </row>
    <row r="108" spans="2:11" ht="15" customHeight="1">
      <c r="B108" s="261"/>
      <c r="C108" s="240" t="s">
        <v>318</v>
      </c>
      <c r="D108" s="240"/>
      <c r="E108" s="240"/>
      <c r="F108" s="260" t="s">
        <v>319</v>
      </c>
      <c r="G108" s="240"/>
      <c r="H108" s="240" t="s">
        <v>353</v>
      </c>
      <c r="I108" s="240" t="s">
        <v>315</v>
      </c>
      <c r="J108" s="240">
        <v>50</v>
      </c>
      <c r="K108" s="252"/>
    </row>
    <row r="109" spans="2:11" ht="15" customHeight="1">
      <c r="B109" s="261"/>
      <c r="C109" s="240" t="s">
        <v>321</v>
      </c>
      <c r="D109" s="240"/>
      <c r="E109" s="240"/>
      <c r="F109" s="260" t="s">
        <v>313</v>
      </c>
      <c r="G109" s="240"/>
      <c r="H109" s="240" t="s">
        <v>353</v>
      </c>
      <c r="I109" s="240" t="s">
        <v>323</v>
      </c>
      <c r="J109" s="240"/>
      <c r="K109" s="252"/>
    </row>
    <row r="110" spans="2:11" ht="15" customHeight="1">
      <c r="B110" s="261"/>
      <c r="C110" s="240" t="s">
        <v>332</v>
      </c>
      <c r="D110" s="240"/>
      <c r="E110" s="240"/>
      <c r="F110" s="260" t="s">
        <v>319</v>
      </c>
      <c r="G110" s="240"/>
      <c r="H110" s="240" t="s">
        <v>353</v>
      </c>
      <c r="I110" s="240" t="s">
        <v>315</v>
      </c>
      <c r="J110" s="240">
        <v>50</v>
      </c>
      <c r="K110" s="252"/>
    </row>
    <row r="111" spans="2:11" ht="15" customHeight="1">
      <c r="B111" s="261"/>
      <c r="C111" s="240" t="s">
        <v>340</v>
      </c>
      <c r="D111" s="240"/>
      <c r="E111" s="240"/>
      <c r="F111" s="260" t="s">
        <v>319</v>
      </c>
      <c r="G111" s="240"/>
      <c r="H111" s="240" t="s">
        <v>353</v>
      </c>
      <c r="I111" s="240" t="s">
        <v>315</v>
      </c>
      <c r="J111" s="240">
        <v>50</v>
      </c>
      <c r="K111" s="252"/>
    </row>
    <row r="112" spans="2:11" ht="15" customHeight="1">
      <c r="B112" s="261"/>
      <c r="C112" s="240" t="s">
        <v>338</v>
      </c>
      <c r="D112" s="240"/>
      <c r="E112" s="240"/>
      <c r="F112" s="260" t="s">
        <v>319</v>
      </c>
      <c r="G112" s="240"/>
      <c r="H112" s="240" t="s">
        <v>353</v>
      </c>
      <c r="I112" s="240" t="s">
        <v>315</v>
      </c>
      <c r="J112" s="240">
        <v>50</v>
      </c>
      <c r="K112" s="252"/>
    </row>
    <row r="113" spans="2:11" ht="15" customHeight="1">
      <c r="B113" s="261"/>
      <c r="C113" s="240" t="s">
        <v>59</v>
      </c>
      <c r="D113" s="240"/>
      <c r="E113" s="240"/>
      <c r="F113" s="260" t="s">
        <v>313</v>
      </c>
      <c r="G113" s="240"/>
      <c r="H113" s="240" t="s">
        <v>354</v>
      </c>
      <c r="I113" s="240" t="s">
        <v>315</v>
      </c>
      <c r="J113" s="240">
        <v>20</v>
      </c>
      <c r="K113" s="252"/>
    </row>
    <row r="114" spans="2:11" ht="15" customHeight="1">
      <c r="B114" s="261"/>
      <c r="C114" s="240" t="s">
        <v>355</v>
      </c>
      <c r="D114" s="240"/>
      <c r="E114" s="240"/>
      <c r="F114" s="260" t="s">
        <v>313</v>
      </c>
      <c r="G114" s="240"/>
      <c r="H114" s="240" t="s">
        <v>356</v>
      </c>
      <c r="I114" s="240" t="s">
        <v>315</v>
      </c>
      <c r="J114" s="240">
        <v>120</v>
      </c>
      <c r="K114" s="252"/>
    </row>
    <row r="115" spans="2:11" ht="15" customHeight="1">
      <c r="B115" s="261"/>
      <c r="C115" s="240" t="s">
        <v>44</v>
      </c>
      <c r="D115" s="240"/>
      <c r="E115" s="240"/>
      <c r="F115" s="260" t="s">
        <v>313</v>
      </c>
      <c r="G115" s="240"/>
      <c r="H115" s="240" t="s">
        <v>357</v>
      </c>
      <c r="I115" s="240" t="s">
        <v>348</v>
      </c>
      <c r="J115" s="240"/>
      <c r="K115" s="252"/>
    </row>
    <row r="116" spans="2:11" ht="15" customHeight="1">
      <c r="B116" s="261"/>
      <c r="C116" s="240" t="s">
        <v>54</v>
      </c>
      <c r="D116" s="240"/>
      <c r="E116" s="240"/>
      <c r="F116" s="260" t="s">
        <v>313</v>
      </c>
      <c r="G116" s="240"/>
      <c r="H116" s="240" t="s">
        <v>358</v>
      </c>
      <c r="I116" s="240" t="s">
        <v>348</v>
      </c>
      <c r="J116" s="240"/>
      <c r="K116" s="252"/>
    </row>
    <row r="117" spans="2:11" ht="15" customHeight="1">
      <c r="B117" s="261"/>
      <c r="C117" s="240" t="s">
        <v>63</v>
      </c>
      <c r="D117" s="240"/>
      <c r="E117" s="240"/>
      <c r="F117" s="260" t="s">
        <v>313</v>
      </c>
      <c r="G117" s="240"/>
      <c r="H117" s="240" t="s">
        <v>359</v>
      </c>
      <c r="I117" s="240" t="s">
        <v>360</v>
      </c>
      <c r="J117" s="240"/>
      <c r="K117" s="252"/>
    </row>
    <row r="118" spans="2:1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ht="18.75" customHeight="1">
      <c r="B119" s="271"/>
      <c r="C119" s="237"/>
      <c r="D119" s="237"/>
      <c r="E119" s="237"/>
      <c r="F119" s="272"/>
      <c r="G119" s="237"/>
      <c r="H119" s="237"/>
      <c r="I119" s="237"/>
      <c r="J119" s="237"/>
      <c r="K119" s="271"/>
    </row>
    <row r="120" spans="2:11" ht="18.75" customHeigh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</row>
    <row r="121" spans="2:1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pans="2:11" ht="45" customHeight="1">
      <c r="B122" s="276"/>
      <c r="C122" s="359" t="s">
        <v>361</v>
      </c>
      <c r="D122" s="359"/>
      <c r="E122" s="359"/>
      <c r="F122" s="359"/>
      <c r="G122" s="359"/>
      <c r="H122" s="359"/>
      <c r="I122" s="359"/>
      <c r="J122" s="359"/>
      <c r="K122" s="277"/>
    </row>
    <row r="123" spans="2:11" ht="17.25" customHeight="1">
      <c r="B123" s="278"/>
      <c r="C123" s="253" t="s">
        <v>307</v>
      </c>
      <c r="D123" s="253"/>
      <c r="E123" s="253"/>
      <c r="F123" s="253" t="s">
        <v>308</v>
      </c>
      <c r="G123" s="254"/>
      <c r="H123" s="253" t="s">
        <v>60</v>
      </c>
      <c r="I123" s="253" t="s">
        <v>63</v>
      </c>
      <c r="J123" s="253" t="s">
        <v>309</v>
      </c>
      <c r="K123" s="279"/>
    </row>
    <row r="124" spans="2:11" ht="17.25" customHeight="1">
      <c r="B124" s="278"/>
      <c r="C124" s="255" t="s">
        <v>310</v>
      </c>
      <c r="D124" s="255"/>
      <c r="E124" s="255"/>
      <c r="F124" s="256" t="s">
        <v>311</v>
      </c>
      <c r="G124" s="257"/>
      <c r="H124" s="255"/>
      <c r="I124" s="255"/>
      <c r="J124" s="255" t="s">
        <v>312</v>
      </c>
      <c r="K124" s="279"/>
    </row>
    <row r="125" spans="2:11" ht="5.25" customHeight="1">
      <c r="B125" s="280"/>
      <c r="C125" s="258"/>
      <c r="D125" s="258"/>
      <c r="E125" s="258"/>
      <c r="F125" s="258"/>
      <c r="G125" s="240"/>
      <c r="H125" s="258"/>
      <c r="I125" s="258"/>
      <c r="J125" s="258"/>
      <c r="K125" s="281"/>
    </row>
    <row r="126" spans="2:11" ht="15" customHeight="1">
      <c r="B126" s="280"/>
      <c r="C126" s="240" t="s">
        <v>316</v>
      </c>
      <c r="D126" s="258"/>
      <c r="E126" s="258"/>
      <c r="F126" s="260" t="s">
        <v>313</v>
      </c>
      <c r="G126" s="240"/>
      <c r="H126" s="240" t="s">
        <v>353</v>
      </c>
      <c r="I126" s="240" t="s">
        <v>315</v>
      </c>
      <c r="J126" s="240">
        <v>120</v>
      </c>
      <c r="K126" s="282"/>
    </row>
    <row r="127" spans="2:11" ht="15" customHeight="1">
      <c r="B127" s="280"/>
      <c r="C127" s="240" t="s">
        <v>362</v>
      </c>
      <c r="D127" s="240"/>
      <c r="E127" s="240"/>
      <c r="F127" s="260" t="s">
        <v>313</v>
      </c>
      <c r="G127" s="240"/>
      <c r="H127" s="240" t="s">
        <v>363</v>
      </c>
      <c r="I127" s="240" t="s">
        <v>315</v>
      </c>
      <c r="J127" s="240" t="s">
        <v>364</v>
      </c>
      <c r="K127" s="282"/>
    </row>
    <row r="128" spans="2:11" ht="15" customHeight="1">
      <c r="B128" s="280"/>
      <c r="C128" s="240" t="s">
        <v>261</v>
      </c>
      <c r="D128" s="240"/>
      <c r="E128" s="240"/>
      <c r="F128" s="260" t="s">
        <v>313</v>
      </c>
      <c r="G128" s="240"/>
      <c r="H128" s="240" t="s">
        <v>365</v>
      </c>
      <c r="I128" s="240" t="s">
        <v>315</v>
      </c>
      <c r="J128" s="240" t="s">
        <v>364</v>
      </c>
      <c r="K128" s="282"/>
    </row>
    <row r="129" spans="2:11" ht="15" customHeight="1">
      <c r="B129" s="280"/>
      <c r="C129" s="240" t="s">
        <v>324</v>
      </c>
      <c r="D129" s="240"/>
      <c r="E129" s="240"/>
      <c r="F129" s="260" t="s">
        <v>319</v>
      </c>
      <c r="G129" s="240"/>
      <c r="H129" s="240" t="s">
        <v>325</v>
      </c>
      <c r="I129" s="240" t="s">
        <v>315</v>
      </c>
      <c r="J129" s="240">
        <v>15</v>
      </c>
      <c r="K129" s="282"/>
    </row>
    <row r="130" spans="2:11" ht="15" customHeight="1">
      <c r="B130" s="280"/>
      <c r="C130" s="262" t="s">
        <v>326</v>
      </c>
      <c r="D130" s="262"/>
      <c r="E130" s="262"/>
      <c r="F130" s="263" t="s">
        <v>319</v>
      </c>
      <c r="G130" s="262"/>
      <c r="H130" s="262" t="s">
        <v>327</v>
      </c>
      <c r="I130" s="262" t="s">
        <v>315</v>
      </c>
      <c r="J130" s="262">
        <v>15</v>
      </c>
      <c r="K130" s="282"/>
    </row>
    <row r="131" spans="2:11" ht="15" customHeight="1">
      <c r="B131" s="280"/>
      <c r="C131" s="262" t="s">
        <v>328</v>
      </c>
      <c r="D131" s="262"/>
      <c r="E131" s="262"/>
      <c r="F131" s="263" t="s">
        <v>319</v>
      </c>
      <c r="G131" s="262"/>
      <c r="H131" s="262" t="s">
        <v>329</v>
      </c>
      <c r="I131" s="262" t="s">
        <v>315</v>
      </c>
      <c r="J131" s="262">
        <v>20</v>
      </c>
      <c r="K131" s="282"/>
    </row>
    <row r="132" spans="2:11" ht="15" customHeight="1">
      <c r="B132" s="280"/>
      <c r="C132" s="262" t="s">
        <v>330</v>
      </c>
      <c r="D132" s="262"/>
      <c r="E132" s="262"/>
      <c r="F132" s="263" t="s">
        <v>319</v>
      </c>
      <c r="G132" s="262"/>
      <c r="H132" s="262" t="s">
        <v>331</v>
      </c>
      <c r="I132" s="262" t="s">
        <v>315</v>
      </c>
      <c r="J132" s="262">
        <v>20</v>
      </c>
      <c r="K132" s="282"/>
    </row>
    <row r="133" spans="2:11" ht="15" customHeight="1">
      <c r="B133" s="280"/>
      <c r="C133" s="240" t="s">
        <v>318</v>
      </c>
      <c r="D133" s="240"/>
      <c r="E133" s="240"/>
      <c r="F133" s="260" t="s">
        <v>319</v>
      </c>
      <c r="G133" s="240"/>
      <c r="H133" s="240" t="s">
        <v>353</v>
      </c>
      <c r="I133" s="240" t="s">
        <v>315</v>
      </c>
      <c r="J133" s="240">
        <v>50</v>
      </c>
      <c r="K133" s="282"/>
    </row>
    <row r="134" spans="2:11" ht="15" customHeight="1">
      <c r="B134" s="280"/>
      <c r="C134" s="240" t="s">
        <v>332</v>
      </c>
      <c r="D134" s="240"/>
      <c r="E134" s="240"/>
      <c r="F134" s="260" t="s">
        <v>319</v>
      </c>
      <c r="G134" s="240"/>
      <c r="H134" s="240" t="s">
        <v>353</v>
      </c>
      <c r="I134" s="240" t="s">
        <v>315</v>
      </c>
      <c r="J134" s="240">
        <v>50</v>
      </c>
      <c r="K134" s="282"/>
    </row>
    <row r="135" spans="2:11" ht="15" customHeight="1">
      <c r="B135" s="280"/>
      <c r="C135" s="240" t="s">
        <v>338</v>
      </c>
      <c r="D135" s="240"/>
      <c r="E135" s="240"/>
      <c r="F135" s="260" t="s">
        <v>319</v>
      </c>
      <c r="G135" s="240"/>
      <c r="H135" s="240" t="s">
        <v>353</v>
      </c>
      <c r="I135" s="240" t="s">
        <v>315</v>
      </c>
      <c r="J135" s="240">
        <v>50</v>
      </c>
      <c r="K135" s="282"/>
    </row>
    <row r="136" spans="2:11" ht="15" customHeight="1">
      <c r="B136" s="280"/>
      <c r="C136" s="240" t="s">
        <v>340</v>
      </c>
      <c r="D136" s="240"/>
      <c r="E136" s="240"/>
      <c r="F136" s="260" t="s">
        <v>319</v>
      </c>
      <c r="G136" s="240"/>
      <c r="H136" s="240" t="s">
        <v>353</v>
      </c>
      <c r="I136" s="240" t="s">
        <v>315</v>
      </c>
      <c r="J136" s="240">
        <v>50</v>
      </c>
      <c r="K136" s="282"/>
    </row>
    <row r="137" spans="2:11" ht="15" customHeight="1">
      <c r="B137" s="280"/>
      <c r="C137" s="240" t="s">
        <v>341</v>
      </c>
      <c r="D137" s="240"/>
      <c r="E137" s="240"/>
      <c r="F137" s="260" t="s">
        <v>319</v>
      </c>
      <c r="G137" s="240"/>
      <c r="H137" s="240" t="s">
        <v>366</v>
      </c>
      <c r="I137" s="240" t="s">
        <v>315</v>
      </c>
      <c r="J137" s="240">
        <v>255</v>
      </c>
      <c r="K137" s="282"/>
    </row>
    <row r="138" spans="2:11" ht="15" customHeight="1">
      <c r="B138" s="280"/>
      <c r="C138" s="240" t="s">
        <v>343</v>
      </c>
      <c r="D138" s="240"/>
      <c r="E138" s="240"/>
      <c r="F138" s="260" t="s">
        <v>313</v>
      </c>
      <c r="G138" s="240"/>
      <c r="H138" s="240" t="s">
        <v>367</v>
      </c>
      <c r="I138" s="240" t="s">
        <v>345</v>
      </c>
      <c r="J138" s="240"/>
      <c r="K138" s="282"/>
    </row>
    <row r="139" spans="2:11" ht="15" customHeight="1">
      <c r="B139" s="280"/>
      <c r="C139" s="240" t="s">
        <v>346</v>
      </c>
      <c r="D139" s="240"/>
      <c r="E139" s="240"/>
      <c r="F139" s="260" t="s">
        <v>313</v>
      </c>
      <c r="G139" s="240"/>
      <c r="H139" s="240" t="s">
        <v>368</v>
      </c>
      <c r="I139" s="240" t="s">
        <v>348</v>
      </c>
      <c r="J139" s="240"/>
      <c r="K139" s="282"/>
    </row>
    <row r="140" spans="2:11" ht="15" customHeight="1">
      <c r="B140" s="280"/>
      <c r="C140" s="240" t="s">
        <v>349</v>
      </c>
      <c r="D140" s="240"/>
      <c r="E140" s="240"/>
      <c r="F140" s="260" t="s">
        <v>313</v>
      </c>
      <c r="G140" s="240"/>
      <c r="H140" s="240" t="s">
        <v>349</v>
      </c>
      <c r="I140" s="240" t="s">
        <v>348</v>
      </c>
      <c r="J140" s="240"/>
      <c r="K140" s="282"/>
    </row>
    <row r="141" spans="2:11" ht="15" customHeight="1">
      <c r="B141" s="280"/>
      <c r="C141" s="240" t="s">
        <v>44</v>
      </c>
      <c r="D141" s="240"/>
      <c r="E141" s="240"/>
      <c r="F141" s="260" t="s">
        <v>313</v>
      </c>
      <c r="G141" s="240"/>
      <c r="H141" s="240" t="s">
        <v>369</v>
      </c>
      <c r="I141" s="240" t="s">
        <v>348</v>
      </c>
      <c r="J141" s="240"/>
      <c r="K141" s="282"/>
    </row>
    <row r="142" spans="2:11" ht="15" customHeight="1">
      <c r="B142" s="280"/>
      <c r="C142" s="240" t="s">
        <v>370</v>
      </c>
      <c r="D142" s="240"/>
      <c r="E142" s="240"/>
      <c r="F142" s="260" t="s">
        <v>313</v>
      </c>
      <c r="G142" s="240"/>
      <c r="H142" s="240" t="s">
        <v>371</v>
      </c>
      <c r="I142" s="240" t="s">
        <v>348</v>
      </c>
      <c r="J142" s="240"/>
      <c r="K142" s="282"/>
    </row>
    <row r="143" spans="2:1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ht="18.75" customHeight="1">
      <c r="B144" s="237"/>
      <c r="C144" s="237"/>
      <c r="D144" s="237"/>
      <c r="E144" s="237"/>
      <c r="F144" s="272"/>
      <c r="G144" s="237"/>
      <c r="H144" s="237"/>
      <c r="I144" s="237"/>
      <c r="J144" s="237"/>
      <c r="K144" s="237"/>
    </row>
    <row r="145" spans="2:11" ht="18.75" customHeigh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</row>
    <row r="146" spans="2:11" ht="7.5" customHeight="1">
      <c r="B146" s="248"/>
      <c r="C146" s="249"/>
      <c r="D146" s="249"/>
      <c r="E146" s="249"/>
      <c r="F146" s="249"/>
      <c r="G146" s="249"/>
      <c r="H146" s="249"/>
      <c r="I146" s="249"/>
      <c r="J146" s="249"/>
      <c r="K146" s="250"/>
    </row>
    <row r="147" spans="2:11" ht="45" customHeight="1">
      <c r="B147" s="251"/>
      <c r="C147" s="360" t="s">
        <v>372</v>
      </c>
      <c r="D147" s="360"/>
      <c r="E147" s="360"/>
      <c r="F147" s="360"/>
      <c r="G147" s="360"/>
      <c r="H147" s="360"/>
      <c r="I147" s="360"/>
      <c r="J147" s="360"/>
      <c r="K147" s="252"/>
    </row>
    <row r="148" spans="2:11" ht="17.25" customHeight="1">
      <c r="B148" s="251"/>
      <c r="C148" s="253" t="s">
        <v>307</v>
      </c>
      <c r="D148" s="253"/>
      <c r="E148" s="253"/>
      <c r="F148" s="253" t="s">
        <v>308</v>
      </c>
      <c r="G148" s="254"/>
      <c r="H148" s="253" t="s">
        <v>60</v>
      </c>
      <c r="I148" s="253" t="s">
        <v>63</v>
      </c>
      <c r="J148" s="253" t="s">
        <v>309</v>
      </c>
      <c r="K148" s="252"/>
    </row>
    <row r="149" spans="2:11" ht="17.25" customHeight="1">
      <c r="B149" s="251"/>
      <c r="C149" s="255" t="s">
        <v>310</v>
      </c>
      <c r="D149" s="255"/>
      <c r="E149" s="255"/>
      <c r="F149" s="256" t="s">
        <v>311</v>
      </c>
      <c r="G149" s="257"/>
      <c r="H149" s="255"/>
      <c r="I149" s="255"/>
      <c r="J149" s="255" t="s">
        <v>312</v>
      </c>
      <c r="K149" s="252"/>
    </row>
    <row r="150" spans="2:11" ht="5.25" customHeight="1">
      <c r="B150" s="261"/>
      <c r="C150" s="258"/>
      <c r="D150" s="258"/>
      <c r="E150" s="258"/>
      <c r="F150" s="258"/>
      <c r="G150" s="259"/>
      <c r="H150" s="258"/>
      <c r="I150" s="258"/>
      <c r="J150" s="258"/>
      <c r="K150" s="282"/>
    </row>
    <row r="151" spans="2:11" ht="15" customHeight="1">
      <c r="B151" s="261"/>
      <c r="C151" s="286" t="s">
        <v>316</v>
      </c>
      <c r="D151" s="240"/>
      <c r="E151" s="240"/>
      <c r="F151" s="287" t="s">
        <v>313</v>
      </c>
      <c r="G151" s="240"/>
      <c r="H151" s="286" t="s">
        <v>353</v>
      </c>
      <c r="I151" s="286" t="s">
        <v>315</v>
      </c>
      <c r="J151" s="286">
        <v>120</v>
      </c>
      <c r="K151" s="282"/>
    </row>
    <row r="152" spans="2:11" ht="15" customHeight="1">
      <c r="B152" s="261"/>
      <c r="C152" s="286" t="s">
        <v>362</v>
      </c>
      <c r="D152" s="240"/>
      <c r="E152" s="240"/>
      <c r="F152" s="287" t="s">
        <v>313</v>
      </c>
      <c r="G152" s="240"/>
      <c r="H152" s="286" t="s">
        <v>373</v>
      </c>
      <c r="I152" s="286" t="s">
        <v>315</v>
      </c>
      <c r="J152" s="286" t="s">
        <v>364</v>
      </c>
      <c r="K152" s="282"/>
    </row>
    <row r="153" spans="2:11" ht="15" customHeight="1">
      <c r="B153" s="261"/>
      <c r="C153" s="286" t="s">
        <v>261</v>
      </c>
      <c r="D153" s="240"/>
      <c r="E153" s="240"/>
      <c r="F153" s="287" t="s">
        <v>313</v>
      </c>
      <c r="G153" s="240"/>
      <c r="H153" s="286" t="s">
        <v>374</v>
      </c>
      <c r="I153" s="286" t="s">
        <v>315</v>
      </c>
      <c r="J153" s="286" t="s">
        <v>364</v>
      </c>
      <c r="K153" s="282"/>
    </row>
    <row r="154" spans="2:11" ht="15" customHeight="1">
      <c r="B154" s="261"/>
      <c r="C154" s="286" t="s">
        <v>318</v>
      </c>
      <c r="D154" s="240"/>
      <c r="E154" s="240"/>
      <c r="F154" s="287" t="s">
        <v>319</v>
      </c>
      <c r="G154" s="240"/>
      <c r="H154" s="286" t="s">
        <v>353</v>
      </c>
      <c r="I154" s="286" t="s">
        <v>315</v>
      </c>
      <c r="J154" s="286">
        <v>50</v>
      </c>
      <c r="K154" s="282"/>
    </row>
    <row r="155" spans="2:11" ht="15" customHeight="1">
      <c r="B155" s="261"/>
      <c r="C155" s="286" t="s">
        <v>321</v>
      </c>
      <c r="D155" s="240"/>
      <c r="E155" s="240"/>
      <c r="F155" s="287" t="s">
        <v>313</v>
      </c>
      <c r="G155" s="240"/>
      <c r="H155" s="286" t="s">
        <v>353</v>
      </c>
      <c r="I155" s="286" t="s">
        <v>323</v>
      </c>
      <c r="J155" s="286"/>
      <c r="K155" s="282"/>
    </row>
    <row r="156" spans="2:11" ht="15" customHeight="1">
      <c r="B156" s="261"/>
      <c r="C156" s="286" t="s">
        <v>332</v>
      </c>
      <c r="D156" s="240"/>
      <c r="E156" s="240"/>
      <c r="F156" s="287" t="s">
        <v>319</v>
      </c>
      <c r="G156" s="240"/>
      <c r="H156" s="286" t="s">
        <v>353</v>
      </c>
      <c r="I156" s="286" t="s">
        <v>315</v>
      </c>
      <c r="J156" s="286">
        <v>50</v>
      </c>
      <c r="K156" s="282"/>
    </row>
    <row r="157" spans="2:11" ht="15" customHeight="1">
      <c r="B157" s="261"/>
      <c r="C157" s="286" t="s">
        <v>340</v>
      </c>
      <c r="D157" s="240"/>
      <c r="E157" s="240"/>
      <c r="F157" s="287" t="s">
        <v>319</v>
      </c>
      <c r="G157" s="240"/>
      <c r="H157" s="286" t="s">
        <v>353</v>
      </c>
      <c r="I157" s="286" t="s">
        <v>315</v>
      </c>
      <c r="J157" s="286">
        <v>50</v>
      </c>
      <c r="K157" s="282"/>
    </row>
    <row r="158" spans="2:11" ht="15" customHeight="1">
      <c r="B158" s="261"/>
      <c r="C158" s="286" t="s">
        <v>338</v>
      </c>
      <c r="D158" s="240"/>
      <c r="E158" s="240"/>
      <c r="F158" s="287" t="s">
        <v>319</v>
      </c>
      <c r="G158" s="240"/>
      <c r="H158" s="286" t="s">
        <v>353</v>
      </c>
      <c r="I158" s="286" t="s">
        <v>315</v>
      </c>
      <c r="J158" s="286">
        <v>50</v>
      </c>
      <c r="K158" s="282"/>
    </row>
    <row r="159" spans="2:11" ht="15" customHeight="1">
      <c r="B159" s="261"/>
      <c r="C159" s="286" t="s">
        <v>93</v>
      </c>
      <c r="D159" s="240"/>
      <c r="E159" s="240"/>
      <c r="F159" s="287" t="s">
        <v>313</v>
      </c>
      <c r="G159" s="240"/>
      <c r="H159" s="286" t="s">
        <v>375</v>
      </c>
      <c r="I159" s="286" t="s">
        <v>315</v>
      </c>
      <c r="J159" s="286" t="s">
        <v>376</v>
      </c>
      <c r="K159" s="282"/>
    </row>
    <row r="160" spans="2:11" ht="15" customHeight="1">
      <c r="B160" s="261"/>
      <c r="C160" s="286" t="s">
        <v>377</v>
      </c>
      <c r="D160" s="240"/>
      <c r="E160" s="240"/>
      <c r="F160" s="287" t="s">
        <v>313</v>
      </c>
      <c r="G160" s="240"/>
      <c r="H160" s="286" t="s">
        <v>378</v>
      </c>
      <c r="I160" s="286" t="s">
        <v>348</v>
      </c>
      <c r="J160" s="286"/>
      <c r="K160" s="282"/>
    </row>
    <row r="161" spans="2:11" ht="15" customHeight="1">
      <c r="B161" s="288"/>
      <c r="C161" s="270"/>
      <c r="D161" s="270"/>
      <c r="E161" s="270"/>
      <c r="F161" s="270"/>
      <c r="G161" s="270"/>
      <c r="H161" s="270"/>
      <c r="I161" s="270"/>
      <c r="J161" s="270"/>
      <c r="K161" s="289"/>
    </row>
    <row r="162" spans="2:11" ht="18.75" customHeight="1">
      <c r="B162" s="237"/>
      <c r="C162" s="240"/>
      <c r="D162" s="240"/>
      <c r="E162" s="240"/>
      <c r="F162" s="260"/>
      <c r="G162" s="240"/>
      <c r="H162" s="240"/>
      <c r="I162" s="240"/>
      <c r="J162" s="240"/>
      <c r="K162" s="237"/>
    </row>
    <row r="163" spans="2:11" ht="18.75" customHeigh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</row>
    <row r="164" spans="2:11" ht="7.5" customHeight="1">
      <c r="B164" s="229"/>
      <c r="C164" s="230"/>
      <c r="D164" s="230"/>
      <c r="E164" s="230"/>
      <c r="F164" s="230"/>
      <c r="G164" s="230"/>
      <c r="H164" s="230"/>
      <c r="I164" s="230"/>
      <c r="J164" s="230"/>
      <c r="K164" s="231"/>
    </row>
    <row r="165" spans="2:11" ht="45" customHeight="1">
      <c r="B165" s="232"/>
      <c r="C165" s="359" t="s">
        <v>379</v>
      </c>
      <c r="D165" s="359"/>
      <c r="E165" s="359"/>
      <c r="F165" s="359"/>
      <c r="G165" s="359"/>
      <c r="H165" s="359"/>
      <c r="I165" s="359"/>
      <c r="J165" s="359"/>
      <c r="K165" s="233"/>
    </row>
    <row r="166" spans="2:11" ht="17.25" customHeight="1">
      <c r="B166" s="232"/>
      <c r="C166" s="253" t="s">
        <v>307</v>
      </c>
      <c r="D166" s="253"/>
      <c r="E166" s="253"/>
      <c r="F166" s="253" t="s">
        <v>308</v>
      </c>
      <c r="G166" s="290"/>
      <c r="H166" s="291" t="s">
        <v>60</v>
      </c>
      <c r="I166" s="291" t="s">
        <v>63</v>
      </c>
      <c r="J166" s="253" t="s">
        <v>309</v>
      </c>
      <c r="K166" s="233"/>
    </row>
    <row r="167" spans="2:11" ht="17.25" customHeight="1">
      <c r="B167" s="234"/>
      <c r="C167" s="255" t="s">
        <v>310</v>
      </c>
      <c r="D167" s="255"/>
      <c r="E167" s="255"/>
      <c r="F167" s="256" t="s">
        <v>311</v>
      </c>
      <c r="G167" s="292"/>
      <c r="H167" s="293"/>
      <c r="I167" s="293"/>
      <c r="J167" s="255" t="s">
        <v>312</v>
      </c>
      <c r="K167" s="235"/>
    </row>
    <row r="168" spans="2:11" ht="5.25" customHeight="1">
      <c r="B168" s="261"/>
      <c r="C168" s="258"/>
      <c r="D168" s="258"/>
      <c r="E168" s="258"/>
      <c r="F168" s="258"/>
      <c r="G168" s="259"/>
      <c r="H168" s="258"/>
      <c r="I168" s="258"/>
      <c r="J168" s="258"/>
      <c r="K168" s="282"/>
    </row>
    <row r="169" spans="2:11" ht="15" customHeight="1">
      <c r="B169" s="261"/>
      <c r="C169" s="240" t="s">
        <v>316</v>
      </c>
      <c r="D169" s="240"/>
      <c r="E169" s="240"/>
      <c r="F169" s="260" t="s">
        <v>313</v>
      </c>
      <c r="G169" s="240"/>
      <c r="H169" s="240" t="s">
        <v>353</v>
      </c>
      <c r="I169" s="240" t="s">
        <v>315</v>
      </c>
      <c r="J169" s="240">
        <v>120</v>
      </c>
      <c r="K169" s="282"/>
    </row>
    <row r="170" spans="2:11" ht="15" customHeight="1">
      <c r="B170" s="261"/>
      <c r="C170" s="240" t="s">
        <v>362</v>
      </c>
      <c r="D170" s="240"/>
      <c r="E170" s="240"/>
      <c r="F170" s="260" t="s">
        <v>313</v>
      </c>
      <c r="G170" s="240"/>
      <c r="H170" s="240" t="s">
        <v>363</v>
      </c>
      <c r="I170" s="240" t="s">
        <v>315</v>
      </c>
      <c r="J170" s="240" t="s">
        <v>364</v>
      </c>
      <c r="K170" s="282"/>
    </row>
    <row r="171" spans="2:11" ht="15" customHeight="1">
      <c r="B171" s="261"/>
      <c r="C171" s="240" t="s">
        <v>261</v>
      </c>
      <c r="D171" s="240"/>
      <c r="E171" s="240"/>
      <c r="F171" s="260" t="s">
        <v>313</v>
      </c>
      <c r="G171" s="240"/>
      <c r="H171" s="240" t="s">
        <v>380</v>
      </c>
      <c r="I171" s="240" t="s">
        <v>315</v>
      </c>
      <c r="J171" s="240" t="s">
        <v>364</v>
      </c>
      <c r="K171" s="282"/>
    </row>
    <row r="172" spans="2:11" ht="15" customHeight="1">
      <c r="B172" s="261"/>
      <c r="C172" s="240" t="s">
        <v>318</v>
      </c>
      <c r="D172" s="240"/>
      <c r="E172" s="240"/>
      <c r="F172" s="260" t="s">
        <v>319</v>
      </c>
      <c r="G172" s="240"/>
      <c r="H172" s="240" t="s">
        <v>380</v>
      </c>
      <c r="I172" s="240" t="s">
        <v>315</v>
      </c>
      <c r="J172" s="240">
        <v>50</v>
      </c>
      <c r="K172" s="282"/>
    </row>
    <row r="173" spans="2:11" ht="15" customHeight="1">
      <c r="B173" s="261"/>
      <c r="C173" s="240" t="s">
        <v>321</v>
      </c>
      <c r="D173" s="240"/>
      <c r="E173" s="240"/>
      <c r="F173" s="260" t="s">
        <v>313</v>
      </c>
      <c r="G173" s="240"/>
      <c r="H173" s="240" t="s">
        <v>380</v>
      </c>
      <c r="I173" s="240" t="s">
        <v>323</v>
      </c>
      <c r="J173" s="240"/>
      <c r="K173" s="282"/>
    </row>
    <row r="174" spans="2:11" ht="15" customHeight="1">
      <c r="B174" s="261"/>
      <c r="C174" s="240" t="s">
        <v>332</v>
      </c>
      <c r="D174" s="240"/>
      <c r="E174" s="240"/>
      <c r="F174" s="260" t="s">
        <v>319</v>
      </c>
      <c r="G174" s="240"/>
      <c r="H174" s="240" t="s">
        <v>380</v>
      </c>
      <c r="I174" s="240" t="s">
        <v>315</v>
      </c>
      <c r="J174" s="240">
        <v>50</v>
      </c>
      <c r="K174" s="282"/>
    </row>
    <row r="175" spans="2:11" ht="15" customHeight="1">
      <c r="B175" s="261"/>
      <c r="C175" s="240" t="s">
        <v>340</v>
      </c>
      <c r="D175" s="240"/>
      <c r="E175" s="240"/>
      <c r="F175" s="260" t="s">
        <v>319</v>
      </c>
      <c r="G175" s="240"/>
      <c r="H175" s="240" t="s">
        <v>380</v>
      </c>
      <c r="I175" s="240" t="s">
        <v>315</v>
      </c>
      <c r="J175" s="240">
        <v>50</v>
      </c>
      <c r="K175" s="282"/>
    </row>
    <row r="176" spans="2:11" ht="15" customHeight="1">
      <c r="B176" s="261"/>
      <c r="C176" s="240" t="s">
        <v>338</v>
      </c>
      <c r="D176" s="240"/>
      <c r="E176" s="240"/>
      <c r="F176" s="260" t="s">
        <v>319</v>
      </c>
      <c r="G176" s="240"/>
      <c r="H176" s="240" t="s">
        <v>380</v>
      </c>
      <c r="I176" s="240" t="s">
        <v>315</v>
      </c>
      <c r="J176" s="240">
        <v>50</v>
      </c>
      <c r="K176" s="282"/>
    </row>
    <row r="177" spans="2:11" ht="15" customHeight="1">
      <c r="B177" s="261"/>
      <c r="C177" s="240" t="s">
        <v>99</v>
      </c>
      <c r="D177" s="240"/>
      <c r="E177" s="240"/>
      <c r="F177" s="260" t="s">
        <v>313</v>
      </c>
      <c r="G177" s="240"/>
      <c r="H177" s="240" t="s">
        <v>381</v>
      </c>
      <c r="I177" s="240" t="s">
        <v>382</v>
      </c>
      <c r="J177" s="240"/>
      <c r="K177" s="282"/>
    </row>
    <row r="178" spans="2:11" ht="15" customHeight="1">
      <c r="B178" s="261"/>
      <c r="C178" s="240" t="s">
        <v>63</v>
      </c>
      <c r="D178" s="240"/>
      <c r="E178" s="240"/>
      <c r="F178" s="260" t="s">
        <v>313</v>
      </c>
      <c r="G178" s="240"/>
      <c r="H178" s="240" t="s">
        <v>383</v>
      </c>
      <c r="I178" s="240" t="s">
        <v>384</v>
      </c>
      <c r="J178" s="240">
        <v>1</v>
      </c>
      <c r="K178" s="282"/>
    </row>
    <row r="179" spans="2:11" ht="15" customHeight="1">
      <c r="B179" s="261"/>
      <c r="C179" s="240" t="s">
        <v>59</v>
      </c>
      <c r="D179" s="240"/>
      <c r="E179" s="240"/>
      <c r="F179" s="260" t="s">
        <v>313</v>
      </c>
      <c r="G179" s="240"/>
      <c r="H179" s="240" t="s">
        <v>385</v>
      </c>
      <c r="I179" s="240" t="s">
        <v>315</v>
      </c>
      <c r="J179" s="240">
        <v>20</v>
      </c>
      <c r="K179" s="282"/>
    </row>
    <row r="180" spans="2:11" ht="15" customHeight="1">
      <c r="B180" s="261"/>
      <c r="C180" s="240" t="s">
        <v>60</v>
      </c>
      <c r="D180" s="240"/>
      <c r="E180" s="240"/>
      <c r="F180" s="260" t="s">
        <v>313</v>
      </c>
      <c r="G180" s="240"/>
      <c r="H180" s="240" t="s">
        <v>386</v>
      </c>
      <c r="I180" s="240" t="s">
        <v>315</v>
      </c>
      <c r="J180" s="240">
        <v>255</v>
      </c>
      <c r="K180" s="282"/>
    </row>
    <row r="181" spans="2:11" ht="15" customHeight="1">
      <c r="B181" s="261"/>
      <c r="C181" s="240" t="s">
        <v>100</v>
      </c>
      <c r="D181" s="240"/>
      <c r="E181" s="240"/>
      <c r="F181" s="260" t="s">
        <v>313</v>
      </c>
      <c r="G181" s="240"/>
      <c r="H181" s="240" t="s">
        <v>277</v>
      </c>
      <c r="I181" s="240" t="s">
        <v>315</v>
      </c>
      <c r="J181" s="240">
        <v>10</v>
      </c>
      <c r="K181" s="282"/>
    </row>
    <row r="182" spans="2:11" ht="15" customHeight="1">
      <c r="B182" s="261"/>
      <c r="C182" s="240" t="s">
        <v>101</v>
      </c>
      <c r="D182" s="240"/>
      <c r="E182" s="240"/>
      <c r="F182" s="260" t="s">
        <v>313</v>
      </c>
      <c r="G182" s="240"/>
      <c r="H182" s="240" t="s">
        <v>387</v>
      </c>
      <c r="I182" s="240" t="s">
        <v>348</v>
      </c>
      <c r="J182" s="240"/>
      <c r="K182" s="282"/>
    </row>
    <row r="183" spans="2:11" ht="15" customHeight="1">
      <c r="B183" s="261"/>
      <c r="C183" s="240" t="s">
        <v>388</v>
      </c>
      <c r="D183" s="240"/>
      <c r="E183" s="240"/>
      <c r="F183" s="260" t="s">
        <v>313</v>
      </c>
      <c r="G183" s="240"/>
      <c r="H183" s="240" t="s">
        <v>389</v>
      </c>
      <c r="I183" s="240" t="s">
        <v>348</v>
      </c>
      <c r="J183" s="240"/>
      <c r="K183" s="282"/>
    </row>
    <row r="184" spans="2:11" ht="15" customHeight="1">
      <c r="B184" s="261"/>
      <c r="C184" s="240" t="s">
        <v>377</v>
      </c>
      <c r="D184" s="240"/>
      <c r="E184" s="240"/>
      <c r="F184" s="260" t="s">
        <v>313</v>
      </c>
      <c r="G184" s="240"/>
      <c r="H184" s="240" t="s">
        <v>390</v>
      </c>
      <c r="I184" s="240" t="s">
        <v>348</v>
      </c>
      <c r="J184" s="240"/>
      <c r="K184" s="282"/>
    </row>
    <row r="185" spans="2:11" ht="15" customHeight="1">
      <c r="B185" s="261"/>
      <c r="C185" s="240" t="s">
        <v>103</v>
      </c>
      <c r="D185" s="240"/>
      <c r="E185" s="240"/>
      <c r="F185" s="260" t="s">
        <v>319</v>
      </c>
      <c r="G185" s="240"/>
      <c r="H185" s="240" t="s">
        <v>391</v>
      </c>
      <c r="I185" s="240" t="s">
        <v>315</v>
      </c>
      <c r="J185" s="240">
        <v>50</v>
      </c>
      <c r="K185" s="282"/>
    </row>
    <row r="186" spans="2:11" ht="15" customHeight="1">
      <c r="B186" s="261"/>
      <c r="C186" s="240" t="s">
        <v>392</v>
      </c>
      <c r="D186" s="240"/>
      <c r="E186" s="240"/>
      <c r="F186" s="260" t="s">
        <v>319</v>
      </c>
      <c r="G186" s="240"/>
      <c r="H186" s="240" t="s">
        <v>393</v>
      </c>
      <c r="I186" s="240" t="s">
        <v>394</v>
      </c>
      <c r="J186" s="240"/>
      <c r="K186" s="282"/>
    </row>
    <row r="187" spans="2:11" ht="15" customHeight="1">
      <c r="B187" s="261"/>
      <c r="C187" s="240" t="s">
        <v>395</v>
      </c>
      <c r="D187" s="240"/>
      <c r="E187" s="240"/>
      <c r="F187" s="260" t="s">
        <v>319</v>
      </c>
      <c r="G187" s="240"/>
      <c r="H187" s="240" t="s">
        <v>396</v>
      </c>
      <c r="I187" s="240" t="s">
        <v>394</v>
      </c>
      <c r="J187" s="240"/>
      <c r="K187" s="282"/>
    </row>
    <row r="188" spans="2:11" ht="15" customHeight="1">
      <c r="B188" s="261"/>
      <c r="C188" s="240" t="s">
        <v>397</v>
      </c>
      <c r="D188" s="240"/>
      <c r="E188" s="240"/>
      <c r="F188" s="260" t="s">
        <v>319</v>
      </c>
      <c r="G188" s="240"/>
      <c r="H188" s="240" t="s">
        <v>398</v>
      </c>
      <c r="I188" s="240" t="s">
        <v>394</v>
      </c>
      <c r="J188" s="240"/>
      <c r="K188" s="282"/>
    </row>
    <row r="189" spans="2:11" ht="15" customHeight="1">
      <c r="B189" s="261"/>
      <c r="C189" s="294" t="s">
        <v>399</v>
      </c>
      <c r="D189" s="240"/>
      <c r="E189" s="240"/>
      <c r="F189" s="260" t="s">
        <v>319</v>
      </c>
      <c r="G189" s="240"/>
      <c r="H189" s="240" t="s">
        <v>400</v>
      </c>
      <c r="I189" s="240" t="s">
        <v>401</v>
      </c>
      <c r="J189" s="295" t="s">
        <v>402</v>
      </c>
      <c r="K189" s="282"/>
    </row>
    <row r="190" spans="2:11" ht="15" customHeight="1">
      <c r="B190" s="261"/>
      <c r="C190" s="246" t="s">
        <v>48</v>
      </c>
      <c r="D190" s="240"/>
      <c r="E190" s="240"/>
      <c r="F190" s="260" t="s">
        <v>313</v>
      </c>
      <c r="G190" s="240"/>
      <c r="H190" s="237" t="s">
        <v>403</v>
      </c>
      <c r="I190" s="240" t="s">
        <v>404</v>
      </c>
      <c r="J190" s="240"/>
      <c r="K190" s="282"/>
    </row>
    <row r="191" spans="2:11" ht="15" customHeight="1">
      <c r="B191" s="261"/>
      <c r="C191" s="246" t="s">
        <v>405</v>
      </c>
      <c r="D191" s="240"/>
      <c r="E191" s="240"/>
      <c r="F191" s="260" t="s">
        <v>313</v>
      </c>
      <c r="G191" s="240"/>
      <c r="H191" s="240" t="s">
        <v>406</v>
      </c>
      <c r="I191" s="240" t="s">
        <v>348</v>
      </c>
      <c r="J191" s="240"/>
      <c r="K191" s="282"/>
    </row>
    <row r="192" spans="2:11" ht="15" customHeight="1">
      <c r="B192" s="261"/>
      <c r="C192" s="246" t="s">
        <v>407</v>
      </c>
      <c r="D192" s="240"/>
      <c r="E192" s="240"/>
      <c r="F192" s="260" t="s">
        <v>313</v>
      </c>
      <c r="G192" s="240"/>
      <c r="H192" s="240" t="s">
        <v>408</v>
      </c>
      <c r="I192" s="240" t="s">
        <v>348</v>
      </c>
      <c r="J192" s="240"/>
      <c r="K192" s="282"/>
    </row>
    <row r="193" spans="2:11" ht="15" customHeight="1">
      <c r="B193" s="261"/>
      <c r="C193" s="246" t="s">
        <v>409</v>
      </c>
      <c r="D193" s="240"/>
      <c r="E193" s="240"/>
      <c r="F193" s="260" t="s">
        <v>319</v>
      </c>
      <c r="G193" s="240"/>
      <c r="H193" s="240" t="s">
        <v>410</v>
      </c>
      <c r="I193" s="240" t="s">
        <v>348</v>
      </c>
      <c r="J193" s="240"/>
      <c r="K193" s="282"/>
    </row>
    <row r="194" spans="2:11" ht="15" customHeight="1">
      <c r="B194" s="288"/>
      <c r="C194" s="296"/>
      <c r="D194" s="270"/>
      <c r="E194" s="270"/>
      <c r="F194" s="270"/>
      <c r="G194" s="270"/>
      <c r="H194" s="270"/>
      <c r="I194" s="270"/>
      <c r="J194" s="270"/>
      <c r="K194" s="289"/>
    </row>
    <row r="195" spans="2:11" ht="18.75" customHeight="1">
      <c r="B195" s="237"/>
      <c r="C195" s="240"/>
      <c r="D195" s="240"/>
      <c r="E195" s="240"/>
      <c r="F195" s="260"/>
      <c r="G195" s="240"/>
      <c r="H195" s="240"/>
      <c r="I195" s="240"/>
      <c r="J195" s="240"/>
      <c r="K195" s="237"/>
    </row>
    <row r="196" spans="2:11" ht="18.75" customHeight="1">
      <c r="B196" s="237"/>
      <c r="C196" s="240"/>
      <c r="D196" s="240"/>
      <c r="E196" s="240"/>
      <c r="F196" s="260"/>
      <c r="G196" s="240"/>
      <c r="H196" s="240"/>
      <c r="I196" s="240"/>
      <c r="J196" s="240"/>
      <c r="K196" s="237"/>
    </row>
    <row r="197" spans="2:11" ht="18.75" customHeight="1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</row>
    <row r="198" spans="2:11" ht="13.5">
      <c r="B198" s="229"/>
      <c r="C198" s="230"/>
      <c r="D198" s="230"/>
      <c r="E198" s="230"/>
      <c r="F198" s="230"/>
      <c r="G198" s="230"/>
      <c r="H198" s="230"/>
      <c r="I198" s="230"/>
      <c r="J198" s="230"/>
      <c r="K198" s="231"/>
    </row>
    <row r="199" spans="2:11" ht="21">
      <c r="B199" s="232"/>
      <c r="C199" s="359" t="s">
        <v>411</v>
      </c>
      <c r="D199" s="359"/>
      <c r="E199" s="359"/>
      <c r="F199" s="359"/>
      <c r="G199" s="359"/>
      <c r="H199" s="359"/>
      <c r="I199" s="359"/>
      <c r="J199" s="359"/>
      <c r="K199" s="233"/>
    </row>
    <row r="200" spans="2:11" ht="25.5" customHeight="1">
      <c r="B200" s="232"/>
      <c r="C200" s="297" t="s">
        <v>412</v>
      </c>
      <c r="D200" s="297"/>
      <c r="E200" s="297"/>
      <c r="F200" s="297" t="s">
        <v>413</v>
      </c>
      <c r="G200" s="298"/>
      <c r="H200" s="358" t="s">
        <v>414</v>
      </c>
      <c r="I200" s="358"/>
      <c r="J200" s="358"/>
      <c r="K200" s="233"/>
    </row>
    <row r="201" spans="2:11" ht="5.25" customHeight="1">
      <c r="B201" s="261"/>
      <c r="C201" s="258"/>
      <c r="D201" s="258"/>
      <c r="E201" s="258"/>
      <c r="F201" s="258"/>
      <c r="G201" s="240"/>
      <c r="H201" s="258"/>
      <c r="I201" s="258"/>
      <c r="J201" s="258"/>
      <c r="K201" s="282"/>
    </row>
    <row r="202" spans="2:11" ht="15" customHeight="1">
      <c r="B202" s="261"/>
      <c r="C202" s="240" t="s">
        <v>404</v>
      </c>
      <c r="D202" s="240"/>
      <c r="E202" s="240"/>
      <c r="F202" s="260" t="s">
        <v>49</v>
      </c>
      <c r="G202" s="240"/>
      <c r="H202" s="357" t="s">
        <v>415</v>
      </c>
      <c r="I202" s="357"/>
      <c r="J202" s="357"/>
      <c r="K202" s="282"/>
    </row>
    <row r="203" spans="2:11" ht="15" customHeight="1">
      <c r="B203" s="261"/>
      <c r="C203" s="267"/>
      <c r="D203" s="240"/>
      <c r="E203" s="240"/>
      <c r="F203" s="260" t="s">
        <v>50</v>
      </c>
      <c r="G203" s="240"/>
      <c r="H203" s="357" t="s">
        <v>416</v>
      </c>
      <c r="I203" s="357"/>
      <c r="J203" s="357"/>
      <c r="K203" s="282"/>
    </row>
    <row r="204" spans="2:11" ht="15" customHeight="1">
      <c r="B204" s="261"/>
      <c r="C204" s="267"/>
      <c r="D204" s="240"/>
      <c r="E204" s="240"/>
      <c r="F204" s="260" t="s">
        <v>53</v>
      </c>
      <c r="G204" s="240"/>
      <c r="H204" s="357" t="s">
        <v>417</v>
      </c>
      <c r="I204" s="357"/>
      <c r="J204" s="357"/>
      <c r="K204" s="282"/>
    </row>
    <row r="205" spans="2:11" ht="15" customHeight="1">
      <c r="B205" s="261"/>
      <c r="C205" s="240"/>
      <c r="D205" s="240"/>
      <c r="E205" s="240"/>
      <c r="F205" s="260" t="s">
        <v>51</v>
      </c>
      <c r="G205" s="240"/>
      <c r="H205" s="357" t="s">
        <v>418</v>
      </c>
      <c r="I205" s="357"/>
      <c r="J205" s="357"/>
      <c r="K205" s="282"/>
    </row>
    <row r="206" spans="2:11" ht="15" customHeight="1">
      <c r="B206" s="261"/>
      <c r="C206" s="240"/>
      <c r="D206" s="240"/>
      <c r="E206" s="240"/>
      <c r="F206" s="260" t="s">
        <v>52</v>
      </c>
      <c r="G206" s="240"/>
      <c r="H206" s="357" t="s">
        <v>419</v>
      </c>
      <c r="I206" s="357"/>
      <c r="J206" s="357"/>
      <c r="K206" s="282"/>
    </row>
    <row r="207" spans="2:11" ht="15" customHeight="1">
      <c r="B207" s="261"/>
      <c r="C207" s="240"/>
      <c r="D207" s="240"/>
      <c r="E207" s="240"/>
      <c r="F207" s="260"/>
      <c r="G207" s="240"/>
      <c r="H207" s="240"/>
      <c r="I207" s="240"/>
      <c r="J207" s="240"/>
      <c r="K207" s="282"/>
    </row>
    <row r="208" spans="2:11" ht="15" customHeight="1">
      <c r="B208" s="261"/>
      <c r="C208" s="240" t="s">
        <v>360</v>
      </c>
      <c r="D208" s="240"/>
      <c r="E208" s="240"/>
      <c r="F208" s="260" t="s">
        <v>85</v>
      </c>
      <c r="G208" s="240"/>
      <c r="H208" s="357" t="s">
        <v>420</v>
      </c>
      <c r="I208" s="357"/>
      <c r="J208" s="357"/>
      <c r="K208" s="282"/>
    </row>
    <row r="209" spans="2:11" ht="15" customHeight="1">
      <c r="B209" s="261"/>
      <c r="C209" s="267"/>
      <c r="D209" s="240"/>
      <c r="E209" s="240"/>
      <c r="F209" s="260" t="s">
        <v>255</v>
      </c>
      <c r="G209" s="240"/>
      <c r="H209" s="357" t="s">
        <v>256</v>
      </c>
      <c r="I209" s="357"/>
      <c r="J209" s="357"/>
      <c r="K209" s="282"/>
    </row>
    <row r="210" spans="2:11" ht="15" customHeight="1">
      <c r="B210" s="261"/>
      <c r="C210" s="240"/>
      <c r="D210" s="240"/>
      <c r="E210" s="240"/>
      <c r="F210" s="260" t="s">
        <v>253</v>
      </c>
      <c r="G210" s="240"/>
      <c r="H210" s="357" t="s">
        <v>421</v>
      </c>
      <c r="I210" s="357"/>
      <c r="J210" s="357"/>
      <c r="K210" s="282"/>
    </row>
    <row r="211" spans="2:11" ht="15" customHeight="1">
      <c r="B211" s="299"/>
      <c r="C211" s="267"/>
      <c r="D211" s="267"/>
      <c r="E211" s="267"/>
      <c r="F211" s="260" t="s">
        <v>257</v>
      </c>
      <c r="G211" s="246"/>
      <c r="H211" s="356" t="s">
        <v>258</v>
      </c>
      <c r="I211" s="356"/>
      <c r="J211" s="356"/>
      <c r="K211" s="300"/>
    </row>
    <row r="212" spans="2:11" ht="15" customHeight="1">
      <c r="B212" s="299"/>
      <c r="C212" s="267"/>
      <c r="D212" s="267"/>
      <c r="E212" s="267"/>
      <c r="F212" s="260" t="s">
        <v>259</v>
      </c>
      <c r="G212" s="246"/>
      <c r="H212" s="356" t="s">
        <v>422</v>
      </c>
      <c r="I212" s="356"/>
      <c r="J212" s="356"/>
      <c r="K212" s="300"/>
    </row>
    <row r="213" spans="2:11" ht="15" customHeight="1">
      <c r="B213" s="299"/>
      <c r="C213" s="267"/>
      <c r="D213" s="267"/>
      <c r="E213" s="267"/>
      <c r="F213" s="301"/>
      <c r="G213" s="246"/>
      <c r="H213" s="302"/>
      <c r="I213" s="302"/>
      <c r="J213" s="302"/>
      <c r="K213" s="300"/>
    </row>
    <row r="214" spans="2:11" ht="15" customHeight="1">
      <c r="B214" s="299"/>
      <c r="C214" s="240" t="s">
        <v>384</v>
      </c>
      <c r="D214" s="267"/>
      <c r="E214" s="267"/>
      <c r="F214" s="260">
        <v>1</v>
      </c>
      <c r="G214" s="246"/>
      <c r="H214" s="356" t="s">
        <v>423</v>
      </c>
      <c r="I214" s="356"/>
      <c r="J214" s="356"/>
      <c r="K214" s="300"/>
    </row>
    <row r="215" spans="2:11" ht="15" customHeight="1">
      <c r="B215" s="299"/>
      <c r="C215" s="267"/>
      <c r="D215" s="267"/>
      <c r="E215" s="267"/>
      <c r="F215" s="260">
        <v>2</v>
      </c>
      <c r="G215" s="246"/>
      <c r="H215" s="356" t="s">
        <v>424</v>
      </c>
      <c r="I215" s="356"/>
      <c r="J215" s="356"/>
      <c r="K215" s="300"/>
    </row>
    <row r="216" spans="2:11" ht="15" customHeight="1">
      <c r="B216" s="299"/>
      <c r="C216" s="267"/>
      <c r="D216" s="267"/>
      <c r="E216" s="267"/>
      <c r="F216" s="260">
        <v>3</v>
      </c>
      <c r="G216" s="246"/>
      <c r="H216" s="356" t="s">
        <v>425</v>
      </c>
      <c r="I216" s="356"/>
      <c r="J216" s="356"/>
      <c r="K216" s="300"/>
    </row>
    <row r="217" spans="2:11" ht="15" customHeight="1">
      <c r="B217" s="299"/>
      <c r="C217" s="267"/>
      <c r="D217" s="267"/>
      <c r="E217" s="267"/>
      <c r="F217" s="260">
        <v>4</v>
      </c>
      <c r="G217" s="246"/>
      <c r="H217" s="356" t="s">
        <v>426</v>
      </c>
      <c r="I217" s="356"/>
      <c r="J217" s="356"/>
      <c r="K217" s="300"/>
    </row>
    <row r="218" spans="2:11" ht="12.75" customHeight="1">
      <c r="B218" s="303"/>
      <c r="C218" s="304"/>
      <c r="D218" s="304"/>
      <c r="E218" s="304"/>
      <c r="F218" s="304"/>
      <c r="G218" s="304"/>
      <c r="H218" s="304"/>
      <c r="I218" s="304"/>
      <c r="J218" s="304"/>
      <c r="K218" s="305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D.2 - Úprava zeleně na p....</vt:lpstr>
      <vt:lpstr>Pokyny pro vyplnění</vt:lpstr>
      <vt:lpstr>'D.2 - Úprava zeleně na p....'!Názvy_tisku</vt:lpstr>
      <vt:lpstr>'Rekapitulace stavby'!Názvy_tisku</vt:lpstr>
      <vt:lpstr>'D.2 - Úprava zeleně na p....'!Oblast_tisku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DESKTOP-OOCDR7B\user</dc:creator>
  <cp:lastModifiedBy>Miroslav Kroupa</cp:lastModifiedBy>
  <cp:lastPrinted>2019-04-15T15:36:49Z</cp:lastPrinted>
  <dcterms:created xsi:type="dcterms:W3CDTF">2019-04-15T14:18:26Z</dcterms:created>
  <dcterms:modified xsi:type="dcterms:W3CDTF">2019-04-15T15:37:58Z</dcterms:modified>
</cp:coreProperties>
</file>