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6480" tabRatio="896" activeTab="0"/>
  </bookViews>
  <sheets>
    <sheet name="Rekapitulace" sheetId="1" r:id="rId1"/>
    <sheet name="Zař. č. 4" sheetId="2" r:id="rId2"/>
    <sheet name="Zař. č. 5" sheetId="3" r:id="rId3"/>
    <sheet name="Zař. č. 6" sheetId="4" r:id="rId4"/>
    <sheet name="Zař. č. 7" sheetId="5" r:id="rId5"/>
  </sheets>
  <definedNames/>
  <calcPr fullCalcOnLoad="1"/>
</workbook>
</file>

<file path=xl/sharedStrings.xml><?xml version="1.0" encoding="utf-8"?>
<sst xmlns="http://schemas.openxmlformats.org/spreadsheetml/2006/main" count="519" uniqueCount="112">
  <si>
    <t>Akce:</t>
  </si>
  <si>
    <t>Název, popis</t>
  </si>
  <si>
    <t>Jednotka</t>
  </si>
  <si>
    <t>Množství</t>
  </si>
  <si>
    <t xml:space="preserve">      Rekapitulace nákladů</t>
  </si>
  <si>
    <t>Č. zař.</t>
  </si>
  <si>
    <t>Název zařízení</t>
  </si>
  <si>
    <t>Náklady</t>
  </si>
  <si>
    <t>1.</t>
  </si>
  <si>
    <t>2.</t>
  </si>
  <si>
    <t>3.</t>
  </si>
  <si>
    <t>4.</t>
  </si>
  <si>
    <t>5.</t>
  </si>
  <si>
    <t>Náklady celkem:</t>
  </si>
  <si>
    <t>6.</t>
  </si>
  <si>
    <t>7.</t>
  </si>
  <si>
    <t>Zařízení č. 4 - Celkem:</t>
  </si>
  <si>
    <t>Zařízení č. 5 - Celkem:</t>
  </si>
  <si>
    <t>Zařízení č. 6 - Celkem:</t>
  </si>
  <si>
    <t>Zařízení č. 7 - Celkem:</t>
  </si>
  <si>
    <t>VZDUCHOTECHNIKA</t>
  </si>
  <si>
    <t xml:space="preserve">Montážní materiál: </t>
  </si>
  <si>
    <t>Náklady celkem - Celkem včetně DPH:</t>
  </si>
  <si>
    <t>Spojovací materiál - šrouby, matice, podložky, C-lišty, závěsy, závitové tyče,</t>
  </si>
  <si>
    <t>ocelové hmoždinky, pomocné konstrukce, samolepící pásky, těsnící materiál.</t>
  </si>
  <si>
    <t>DPH (Daň z přidané hodnoty) - 21 %</t>
  </si>
  <si>
    <t>Kg.</t>
  </si>
  <si>
    <t>-</t>
  </si>
  <si>
    <t>celkem</t>
  </si>
  <si>
    <t>Dodávková cena:</t>
  </si>
  <si>
    <t>jedn.</t>
  </si>
  <si>
    <t>Montážní cena:</t>
  </si>
  <si>
    <t>Pozice</t>
  </si>
  <si>
    <t>Mezisoučty:</t>
  </si>
  <si>
    <t>Doprava:</t>
  </si>
  <si>
    <t>Zařízení č. 7 - Dodávka / Montáž</t>
  </si>
  <si>
    <t>Zařízení č. 6 - Dodávka / Montáž</t>
  </si>
  <si>
    <t>Zařízení č. 5 - Dodávka / Montáž</t>
  </si>
  <si>
    <t>Zařízení č. 4 - Dodávka / Montáž</t>
  </si>
  <si>
    <t>Zaregulování, provozní zkoušky, spuštění zařízení:</t>
  </si>
  <si>
    <t>Snížení energetické náročnosti objektu Klub "Lesánek", 2084 ul. Tylova v Litvínově</t>
  </si>
  <si>
    <r>
      <t xml:space="preserve">Zařízení č. :  </t>
    </r>
    <r>
      <rPr>
        <b/>
        <sz val="14"/>
        <rFont val="Times New Roman CE"/>
        <family val="0"/>
      </rPr>
      <t>7 - Nucené větrání - Lektoři 1.12</t>
    </r>
  </si>
  <si>
    <r>
      <t xml:space="preserve">Zařízení č. :  </t>
    </r>
    <r>
      <rPr>
        <b/>
        <sz val="14"/>
        <rFont val="Times New Roman CE"/>
        <family val="0"/>
      </rPr>
      <t>4 - Nucené větrání - Učebna 1.02</t>
    </r>
  </si>
  <si>
    <r>
      <t xml:space="preserve">Zařízení č. :  </t>
    </r>
    <r>
      <rPr>
        <b/>
        <sz val="14"/>
        <rFont val="Times New Roman CE"/>
        <family val="0"/>
      </rPr>
      <t>5 - Nucené větrání - Učebna 1.03</t>
    </r>
  </si>
  <si>
    <r>
      <t xml:space="preserve">Zařízení č. :  </t>
    </r>
    <r>
      <rPr>
        <b/>
        <sz val="14"/>
        <rFont val="Times New Roman CE"/>
        <family val="0"/>
      </rPr>
      <t>6 - Nucené větrání - Učebna 1.04</t>
    </r>
  </si>
  <si>
    <t>Soubor</t>
  </si>
  <si>
    <t>Při externí tlakové ztrátě: p = 150 Pa</t>
  </si>
  <si>
    <t>Filtrace: přívod M5, odtah G4</t>
  </si>
  <si>
    <t>1A</t>
  </si>
  <si>
    <t>Kompletní zařízení Měření a regulace</t>
  </si>
  <si>
    <t>Zařízení obsahuje: Rozvaděč MaR, řídící jednotku, veškerá čidla a servopohony,</t>
  </si>
  <si>
    <t>kompletní kabeláž a dálkový ovladač s dotykovým displejem</t>
  </si>
  <si>
    <t>Ks.</t>
  </si>
  <si>
    <t>typ: MAA 125 / 900</t>
  </si>
  <si>
    <t>typ: PRG 160 W</t>
  </si>
  <si>
    <t>typ: RSK -160 ED</t>
  </si>
  <si>
    <t>Kruhové potrubí:</t>
  </si>
  <si>
    <t>Kruhové potrubí Spiro zhotovené z ocelového pozinkovaného plechu.</t>
  </si>
  <si>
    <t>m.</t>
  </si>
  <si>
    <t>Izolace tepelné čtyřhranného a kruhového potrubí:</t>
  </si>
  <si>
    <t>Materiál - černý elastomer s povrchovou úpravou hliníkovou fólíí, samolepící</t>
  </si>
  <si>
    <t>Včetně lepidla na spoje a krycí hliníkové pásky šířky 50 mm</t>
  </si>
  <si>
    <t>Nahrazuje klasickou izolaci z minerální vlny o tloušťce 60 mm</t>
  </si>
  <si>
    <t xml:space="preserve">Souhrnem včetně 20 % prořezu </t>
  </si>
  <si>
    <r>
      <t>m</t>
    </r>
    <r>
      <rPr>
        <b/>
        <vertAlign val="superscript"/>
        <sz val="11"/>
        <rFont val="Times New Roman CE"/>
        <family val="1"/>
      </rPr>
      <t>2</t>
    </r>
  </si>
  <si>
    <t>Čtyřhranné potrubí:</t>
  </si>
  <si>
    <t>Čtyřhranné potrubí skupiny I. zhotovené z ocelového pozinkovaného plechu,</t>
  </si>
  <si>
    <t>Spojovaného přírubami zhotovenými přírubovými lištami, rohovníky a C lištami.</t>
  </si>
  <si>
    <t>Souhrnem:</t>
  </si>
  <si>
    <r>
      <t xml:space="preserve">Rovné potrubí: max. </t>
    </r>
    <r>
      <rPr>
        <sz val="11"/>
        <rFont val="Symbol"/>
        <family val="1"/>
      </rPr>
      <t>Ć</t>
    </r>
    <r>
      <rPr>
        <sz val="11"/>
        <rFont val="Times New Roman CE"/>
        <family val="1"/>
      </rPr>
      <t xml:space="preserve"> 160</t>
    </r>
  </si>
  <si>
    <r>
      <t xml:space="preserve">Tvarovka: max. </t>
    </r>
    <r>
      <rPr>
        <sz val="11"/>
        <rFont val="Symbol"/>
        <family val="1"/>
      </rPr>
      <t>Ć</t>
    </r>
    <r>
      <rPr>
        <sz val="11"/>
        <rFont val="Times New Roman CE"/>
        <family val="1"/>
      </rPr>
      <t xml:space="preserve"> 160</t>
    </r>
  </si>
  <si>
    <t>Provedení: vnitřní, podstropní</t>
  </si>
  <si>
    <r>
      <t>Množství přívodního vzduchu: Q = 150 m</t>
    </r>
    <r>
      <rPr>
        <vertAlign val="superscript"/>
        <sz val="11"/>
        <rFont val="Times New Roman CE"/>
        <family val="1"/>
      </rPr>
      <t>3</t>
    </r>
    <r>
      <rPr>
        <sz val="11"/>
        <rFont val="Times New Roman CE"/>
        <family val="1"/>
      </rPr>
      <t>/hod.</t>
    </r>
  </si>
  <si>
    <r>
      <t>Množství odváděného vzduchu: Q = 150 m</t>
    </r>
    <r>
      <rPr>
        <vertAlign val="superscript"/>
        <sz val="11"/>
        <rFont val="Times New Roman CE"/>
        <family val="1"/>
      </rPr>
      <t>3</t>
    </r>
    <r>
      <rPr>
        <sz val="11"/>
        <rFont val="Times New Roman CE"/>
        <family val="1"/>
      </rPr>
      <t>/hod.</t>
    </r>
  </si>
  <si>
    <r>
      <t>Elektrický příkon pro dimenzování připojení: P</t>
    </r>
    <r>
      <rPr>
        <vertAlign val="subscript"/>
        <sz val="11"/>
        <rFont val="Times New Roman CE"/>
        <family val="1"/>
      </rPr>
      <t>E</t>
    </r>
    <r>
      <rPr>
        <sz val="11"/>
        <rFont val="Times New Roman CE"/>
        <family val="1"/>
      </rPr>
      <t xml:space="preserve"> = 0,052+0,052=0,104 KW (230 V)</t>
    </r>
  </si>
  <si>
    <r>
      <t>Elektrický příkon v pracovním bodě: P</t>
    </r>
    <r>
      <rPr>
        <vertAlign val="subscript"/>
        <sz val="11"/>
        <rFont val="Times New Roman CE"/>
        <family val="1"/>
      </rPr>
      <t>E</t>
    </r>
    <r>
      <rPr>
        <sz val="11"/>
        <rFont val="Times New Roman CE"/>
        <family val="1"/>
      </rPr>
      <t xml:space="preserve"> = 0,027 + 0,028 = 0,055 KW (230 V) </t>
    </r>
  </si>
  <si>
    <t>Ventilátory - EC motory:</t>
  </si>
  <si>
    <r>
      <t>Elektrický příkon pro dimenzování připojení: P</t>
    </r>
    <r>
      <rPr>
        <vertAlign val="subscript"/>
        <sz val="11"/>
        <rFont val="Times New Roman CE"/>
        <family val="1"/>
      </rPr>
      <t>E</t>
    </r>
    <r>
      <rPr>
        <sz val="11"/>
        <rFont val="Times New Roman CE"/>
        <family val="1"/>
      </rPr>
      <t xml:space="preserve"> = 0,25 KW (230 V)</t>
    </r>
  </si>
  <si>
    <r>
      <t>Elektrický příkon v pracovním bodě: P</t>
    </r>
    <r>
      <rPr>
        <vertAlign val="subscript"/>
        <sz val="11"/>
        <rFont val="Times New Roman CE"/>
        <family val="1"/>
      </rPr>
      <t>E</t>
    </r>
    <r>
      <rPr>
        <sz val="11"/>
        <rFont val="Times New Roman CE"/>
        <family val="1"/>
      </rPr>
      <t xml:space="preserve"> = 0,16 KW (230 V) </t>
    </r>
  </si>
  <si>
    <t>Elektrický ohřívač:</t>
  </si>
  <si>
    <t>Provedení - rozvaděč v jednotce</t>
  </si>
  <si>
    <t>součástí</t>
  </si>
  <si>
    <t>jednotky</t>
  </si>
  <si>
    <t>Tkanina PMS - 100 % polyester, nekonečné vlákno (multifilament),</t>
  </si>
  <si>
    <t>Dodávka včetně montážního materálu pro kompletní montáž a instalaci výústí.</t>
  </si>
  <si>
    <t>hmotnost 200 g/m², tloušťka 0,30 mm, prodyšnost min. 100 m³/h/m² při 100 Pa</t>
  </si>
  <si>
    <r>
      <t xml:space="preserve">Tkaninová celoplošná výusť </t>
    </r>
    <r>
      <rPr>
        <sz val="11"/>
        <rFont val="Symbol"/>
        <family val="1"/>
      </rPr>
      <t>Ć</t>
    </r>
    <r>
      <rPr>
        <sz val="11"/>
        <rFont val="Times New Roman CE"/>
        <family val="1"/>
      </rPr>
      <t xml:space="preserve"> 125, mikroperforace, L = 4.000 mm</t>
    </r>
  </si>
  <si>
    <t>Rekuperace: Deskový křížový protiproudý výměník ( účinnost 92,3 % )</t>
  </si>
  <si>
    <t>Čidlo CO2 - provedení „monitorování infračerveného záření molekul CO2“</t>
  </si>
  <si>
    <t>(podmínka SFŽP)</t>
  </si>
  <si>
    <r>
      <t xml:space="preserve">Tkaninová celoplošná výúsť: </t>
    </r>
    <r>
      <rPr>
        <sz val="11"/>
        <rFont val="Times New Roman CE"/>
        <family val="0"/>
      </rPr>
      <t>(přívod vzduchu v učebně)</t>
    </r>
  </si>
  <si>
    <t>Způsob instalace - lanko (1)</t>
  </si>
  <si>
    <t>Výústka obdélníková hliníková komfortní jednořadá s regulací průtoku vzduchu</t>
  </si>
  <si>
    <t>typ: VK 1 - R1, rozměr 325 x 125 (odtahová)</t>
  </si>
  <si>
    <t>Cena je</t>
  </si>
  <si>
    <t>Celé přívodní a odtahové potrubí.</t>
  </si>
  <si>
    <r>
      <t>Množství přívodního vzduchu: Q = 175 m</t>
    </r>
    <r>
      <rPr>
        <vertAlign val="superscript"/>
        <sz val="11"/>
        <rFont val="Times New Roman CE"/>
        <family val="1"/>
      </rPr>
      <t>3</t>
    </r>
    <r>
      <rPr>
        <sz val="11"/>
        <rFont val="Times New Roman CE"/>
        <family val="1"/>
      </rPr>
      <t>/hod.</t>
    </r>
  </si>
  <si>
    <r>
      <t>Množství odváděného vzduchu: Q = 175 m</t>
    </r>
    <r>
      <rPr>
        <vertAlign val="superscript"/>
        <sz val="11"/>
        <rFont val="Times New Roman CE"/>
        <family val="1"/>
      </rPr>
      <t>3</t>
    </r>
    <r>
      <rPr>
        <sz val="11"/>
        <rFont val="Times New Roman CE"/>
        <family val="1"/>
      </rPr>
      <t>/hod.</t>
    </r>
  </si>
  <si>
    <t>B1613b - Snížení energetické náročnosti objektu</t>
  </si>
  <si>
    <t>Klub "Lesánek", 2084 ul. Tylova v Litvínově</t>
  </si>
  <si>
    <t>Nucené větrání - Učebna 1.02</t>
  </si>
  <si>
    <t>Nucené větrání - Učebna 1.03</t>
  </si>
  <si>
    <t>Nucené větrání - Učebna 1.04</t>
  </si>
  <si>
    <t>Nucené větrání - Lektoři 1.12</t>
  </si>
  <si>
    <t xml:space="preserve">Tlumič hluku do kruhového potrubí </t>
  </si>
  <si>
    <t xml:space="preserve">Protidešťová žaluzie plastová - pevné listy </t>
  </si>
  <si>
    <t xml:space="preserve">Zpětná klapka těsná do kruhového potrubí </t>
  </si>
  <si>
    <t>Tloušťka 15 mm</t>
  </si>
  <si>
    <t xml:space="preserve">Přívodní a odtahová VZT jednotka </t>
  </si>
  <si>
    <t>Přívodní a odtahová VZT jednotka</t>
  </si>
  <si>
    <t>ROZPOČET - VZDUCHOTECHNIKA</t>
  </si>
  <si>
    <t>VÝKAZ VÝMĚR - VZDUCHOTECHNIKA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</si>
</sst>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.00\ &quot;Kč&quot;"/>
    <numFmt numFmtId="167" formatCode="#,##0.000\ &quot;Kč&quot;"/>
    <numFmt numFmtId="168" formatCode="#,##0.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b/>
      <sz val="16"/>
      <name val="Times New Roman CE"/>
      <family val="0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i/>
      <sz val="14"/>
      <name val="Times New Roman CE"/>
      <family val="1"/>
    </font>
    <font>
      <sz val="16"/>
      <name val="Times New Roman CE"/>
      <family val="1"/>
    </font>
    <font>
      <b/>
      <i/>
      <sz val="28"/>
      <name val="Times New Roman CE"/>
      <family val="1"/>
    </font>
    <font>
      <b/>
      <sz val="18"/>
      <name val="Times New Roman CE"/>
      <family val="1"/>
    </font>
    <font>
      <sz val="11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b/>
      <sz val="20"/>
      <name val="Times New Roman CE"/>
      <family val="1"/>
    </font>
    <font>
      <sz val="20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vertAlign val="superscript"/>
      <sz val="11"/>
      <name val="Times New Roman CE"/>
      <family val="1"/>
    </font>
    <font>
      <vertAlign val="subscript"/>
      <sz val="11"/>
      <name val="Times New Roman CE"/>
      <family val="1"/>
    </font>
    <font>
      <sz val="11"/>
      <name val="Symbol"/>
      <family val="1"/>
    </font>
    <font>
      <b/>
      <vertAlign val="superscript"/>
      <sz val="11"/>
      <name val="Times New Roman CE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49" fontId="7" fillId="0" borderId="14" xfId="0" applyNumberFormat="1" applyFont="1" applyBorder="1" applyAlignment="1">
      <alignment horizontal="left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42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2" fontId="6" fillId="0" borderId="18" xfId="0" applyNumberFormat="1" applyFont="1" applyBorder="1" applyAlignment="1">
      <alignment horizontal="center"/>
    </xf>
    <xf numFmtId="42" fontId="8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42" fontId="5" fillId="0" borderId="24" xfId="0" applyNumberFormat="1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42" fontId="7" fillId="0" borderId="30" xfId="0" applyNumberFormat="1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42" fontId="7" fillId="0" borderId="33" xfId="0" applyNumberFormat="1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42" fontId="14" fillId="0" borderId="38" xfId="0" applyNumberFormat="1" applyFont="1" applyBorder="1" applyAlignment="1">
      <alignment horizontal="center"/>
    </xf>
    <xf numFmtId="3" fontId="14" fillId="0" borderId="39" xfId="0" applyNumberFormat="1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42" fontId="14" fillId="0" borderId="42" xfId="0" applyNumberFormat="1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42" fontId="14" fillId="0" borderId="44" xfId="0" applyNumberFormat="1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3" fontId="14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42" fontId="14" fillId="0" borderId="5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42" fontId="14" fillId="0" borderId="52" xfId="0" applyNumberFormat="1" applyFont="1" applyBorder="1" applyAlignment="1">
      <alignment horizontal="center"/>
    </xf>
    <xf numFmtId="0" fontId="14" fillId="0" borderId="53" xfId="0" applyFont="1" applyBorder="1" applyAlignment="1">
      <alignment horizontal="right"/>
    </xf>
    <xf numFmtId="0" fontId="14" fillId="0" borderId="39" xfId="0" applyFont="1" applyBorder="1" applyAlignment="1">
      <alignment horizontal="left"/>
    </xf>
    <xf numFmtId="0" fontId="15" fillId="0" borderId="37" xfId="0" applyFont="1" applyBorder="1" applyAlignment="1">
      <alignment/>
    </xf>
    <xf numFmtId="0" fontId="15" fillId="0" borderId="40" xfId="0" applyFont="1" applyBorder="1" applyAlignment="1">
      <alignment/>
    </xf>
    <xf numFmtId="0" fontId="14" fillId="0" borderId="54" xfId="0" applyFont="1" applyBorder="1" applyAlignment="1">
      <alignment horizontal="right"/>
    </xf>
    <xf numFmtId="0" fontId="14" fillId="0" borderId="55" xfId="0" applyFont="1" applyBorder="1" applyAlignment="1">
      <alignment horizontal="left"/>
    </xf>
    <xf numFmtId="0" fontId="14" fillId="0" borderId="43" xfId="0" applyFont="1" applyBorder="1" applyAlignment="1">
      <alignment/>
    </xf>
    <xf numFmtId="0" fontId="15" fillId="0" borderId="53" xfId="0" applyFont="1" applyBorder="1" applyAlignment="1">
      <alignment horizontal="right"/>
    </xf>
    <xf numFmtId="49" fontId="15" fillId="0" borderId="39" xfId="0" applyNumberFormat="1" applyFont="1" applyBorder="1" applyAlignment="1">
      <alignment horizontal="left"/>
    </xf>
    <xf numFmtId="0" fontId="15" fillId="0" borderId="22" xfId="0" applyFont="1" applyBorder="1" applyAlignment="1">
      <alignment horizontal="right"/>
    </xf>
    <xf numFmtId="49" fontId="15" fillId="0" borderId="56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42" fontId="14" fillId="0" borderId="60" xfId="0" applyNumberFormat="1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3" fontId="14" fillId="0" borderId="62" xfId="0" applyNumberFormat="1" applyFont="1" applyBorder="1" applyAlignment="1">
      <alignment horizontal="center"/>
    </xf>
    <xf numFmtId="0" fontId="15" fillId="0" borderId="51" xfId="0" applyFont="1" applyBorder="1" applyAlignment="1">
      <alignment/>
    </xf>
    <xf numFmtId="0" fontId="15" fillId="0" borderId="48" xfId="0" applyFont="1" applyBorder="1" applyAlignment="1">
      <alignment/>
    </xf>
    <xf numFmtId="0" fontId="15" fillId="0" borderId="63" xfId="0" applyFont="1" applyBorder="1" applyAlignment="1">
      <alignment horizontal="right"/>
    </xf>
    <xf numFmtId="3" fontId="14" fillId="0" borderId="64" xfId="0" applyNumberFormat="1" applyFont="1" applyBorder="1" applyAlignment="1">
      <alignment horizontal="center"/>
    </xf>
    <xf numFmtId="49" fontId="15" fillId="0" borderId="65" xfId="0" applyNumberFormat="1" applyFont="1" applyBorder="1" applyAlignment="1">
      <alignment horizontal="left"/>
    </xf>
    <xf numFmtId="0" fontId="14" fillId="0" borderId="49" xfId="0" applyFont="1" applyBorder="1" applyAlignment="1">
      <alignment horizontal="center"/>
    </xf>
    <xf numFmtId="3" fontId="14" fillId="0" borderId="56" xfId="0" applyNumberFormat="1" applyFont="1" applyBorder="1" applyAlignment="1">
      <alignment horizontal="center"/>
    </xf>
    <xf numFmtId="0" fontId="15" fillId="0" borderId="66" xfId="0" applyFont="1" applyBorder="1" applyAlignment="1">
      <alignment horizontal="right"/>
    </xf>
    <xf numFmtId="0" fontId="15" fillId="0" borderId="67" xfId="0" applyFont="1" applyBorder="1" applyAlignment="1">
      <alignment horizontal="left"/>
    </xf>
    <xf numFmtId="0" fontId="14" fillId="0" borderId="68" xfId="0" applyFont="1" applyBorder="1" applyAlignment="1">
      <alignment horizontal="center"/>
    </xf>
    <xf numFmtId="42" fontId="14" fillId="0" borderId="47" xfId="0" applyNumberFormat="1" applyFont="1" applyBorder="1" applyAlignment="1">
      <alignment horizontal="center"/>
    </xf>
    <xf numFmtId="42" fontId="14" fillId="0" borderId="45" xfId="0" applyNumberFormat="1" applyFont="1" applyBorder="1" applyAlignment="1">
      <alignment horizontal="center"/>
    </xf>
    <xf numFmtId="42" fontId="14" fillId="0" borderId="49" xfId="0" applyNumberFormat="1" applyFont="1" applyBorder="1" applyAlignment="1">
      <alignment horizontal="center"/>
    </xf>
    <xf numFmtId="3" fontId="14" fillId="0" borderId="69" xfId="0" applyNumberFormat="1" applyFont="1" applyBorder="1" applyAlignment="1">
      <alignment horizontal="center"/>
    </xf>
    <xf numFmtId="3" fontId="14" fillId="0" borderId="69" xfId="0" applyNumberFormat="1" applyFont="1" applyBorder="1" applyAlignment="1">
      <alignment horizontal="center"/>
    </xf>
    <xf numFmtId="3" fontId="14" fillId="0" borderId="62" xfId="0" applyNumberFormat="1" applyFont="1" applyBorder="1" applyAlignment="1">
      <alignment horizontal="center"/>
    </xf>
    <xf numFmtId="42" fontId="14" fillId="0" borderId="68" xfId="0" applyNumberFormat="1" applyFont="1" applyBorder="1" applyAlignment="1">
      <alignment horizontal="center"/>
    </xf>
    <xf numFmtId="3" fontId="14" fillId="0" borderId="70" xfId="0" applyNumberFormat="1" applyFont="1" applyBorder="1" applyAlignment="1">
      <alignment horizontal="center"/>
    </xf>
    <xf numFmtId="42" fontId="6" fillId="0" borderId="11" xfId="0" applyNumberFormat="1" applyFont="1" applyBorder="1" applyAlignment="1">
      <alignment horizontal="center"/>
    </xf>
    <xf numFmtId="3" fontId="6" fillId="0" borderId="71" xfId="0" applyNumberFormat="1" applyFont="1" applyBorder="1" applyAlignment="1">
      <alignment horizontal="center"/>
    </xf>
    <xf numFmtId="42" fontId="6" fillId="0" borderId="72" xfId="0" applyNumberFormat="1" applyFont="1" applyBorder="1" applyAlignment="1">
      <alignment horizontal="center"/>
    </xf>
    <xf numFmtId="0" fontId="7" fillId="0" borderId="73" xfId="0" applyFont="1" applyBorder="1" applyAlignment="1">
      <alignment horizontal="right"/>
    </xf>
    <xf numFmtId="49" fontId="7" fillId="0" borderId="74" xfId="0" applyNumberFormat="1" applyFont="1" applyBorder="1" applyAlignment="1">
      <alignment horizontal="left"/>
    </xf>
    <xf numFmtId="0" fontId="8" fillId="0" borderId="75" xfId="0" applyFont="1" applyBorder="1" applyAlignment="1">
      <alignment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3" fontId="8" fillId="0" borderId="74" xfId="0" applyNumberFormat="1" applyFont="1" applyBorder="1" applyAlignment="1">
      <alignment horizontal="center"/>
    </xf>
    <xf numFmtId="42" fontId="6" fillId="0" borderId="76" xfId="0" applyNumberFormat="1" applyFont="1" applyBorder="1" applyAlignment="1">
      <alignment horizontal="center"/>
    </xf>
    <xf numFmtId="3" fontId="6" fillId="0" borderId="77" xfId="0" applyNumberFormat="1" applyFont="1" applyBorder="1" applyAlignment="1">
      <alignment horizontal="center"/>
    </xf>
    <xf numFmtId="42" fontId="6" fillId="0" borderId="78" xfId="0" applyNumberFormat="1" applyFont="1" applyBorder="1" applyAlignment="1">
      <alignment horizontal="center"/>
    </xf>
    <xf numFmtId="0" fontId="14" fillId="0" borderId="79" xfId="0" applyFont="1" applyBorder="1" applyAlignment="1">
      <alignment horizontal="right"/>
    </xf>
    <xf numFmtId="0" fontId="14" fillId="0" borderId="80" xfId="0" applyFont="1" applyBorder="1" applyAlignment="1">
      <alignment horizontal="left"/>
    </xf>
    <xf numFmtId="0" fontId="15" fillId="0" borderId="81" xfId="0" applyFont="1" applyBorder="1" applyAlignment="1">
      <alignment/>
    </xf>
    <xf numFmtId="0" fontId="14" fillId="0" borderId="81" xfId="0" applyFont="1" applyBorder="1" applyAlignment="1">
      <alignment horizontal="center"/>
    </xf>
    <xf numFmtId="3" fontId="14" fillId="0" borderId="80" xfId="0" applyNumberFormat="1" applyFont="1" applyBorder="1" applyAlignment="1">
      <alignment horizontal="center"/>
    </xf>
    <xf numFmtId="42" fontId="14" fillId="0" borderId="82" xfId="0" applyNumberFormat="1" applyFont="1" applyBorder="1" applyAlignment="1">
      <alignment horizontal="center"/>
    </xf>
    <xf numFmtId="3" fontId="14" fillId="0" borderId="67" xfId="0" applyNumberFormat="1" applyFont="1" applyBorder="1" applyAlignment="1">
      <alignment horizontal="center"/>
    </xf>
    <xf numFmtId="0" fontId="14" fillId="0" borderId="63" xfId="0" applyFont="1" applyBorder="1" applyAlignment="1">
      <alignment horizontal="right"/>
    </xf>
    <xf numFmtId="0" fontId="14" fillId="0" borderId="65" xfId="0" applyFont="1" applyBorder="1" applyAlignment="1">
      <alignment horizontal="left"/>
    </xf>
    <xf numFmtId="3" fontId="14" fillId="0" borderId="65" xfId="0" applyNumberFormat="1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3" fontId="14" fillId="0" borderId="83" xfId="0" applyNumberFormat="1" applyFont="1" applyBorder="1" applyAlignment="1">
      <alignment horizontal="center"/>
    </xf>
    <xf numFmtId="3" fontId="14" fillId="0" borderId="8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8" fillId="0" borderId="0" xfId="0" applyFont="1" applyAlignment="1">
      <alignment horizontal="left"/>
    </xf>
    <xf numFmtId="0" fontId="19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49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42" fontId="14" fillId="0" borderId="0" xfId="0" applyNumberFormat="1" applyFont="1" applyBorder="1" applyAlignment="1">
      <alignment horizontal="center"/>
    </xf>
    <xf numFmtId="42" fontId="14" fillId="0" borderId="85" xfId="0" applyNumberFormat="1" applyFont="1" applyBorder="1" applyAlignment="1">
      <alignment horizontal="center"/>
    </xf>
    <xf numFmtId="42" fontId="14" fillId="0" borderId="86" xfId="0" applyNumberFormat="1" applyFont="1" applyBorder="1" applyAlignment="1">
      <alignment horizontal="center"/>
    </xf>
    <xf numFmtId="42" fontId="14" fillId="0" borderId="87" xfId="0" applyNumberFormat="1" applyFont="1" applyBorder="1" applyAlignment="1">
      <alignment horizontal="center"/>
    </xf>
    <xf numFmtId="3" fontId="14" fillId="0" borderId="88" xfId="0" applyNumberFormat="1" applyFont="1" applyBorder="1" applyAlignment="1">
      <alignment horizontal="center"/>
    </xf>
    <xf numFmtId="3" fontId="14" fillId="0" borderId="89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6" fillId="0" borderId="17" xfId="0" applyFont="1" applyBorder="1" applyAlignment="1">
      <alignment/>
    </xf>
    <xf numFmtId="49" fontId="15" fillId="0" borderId="67" xfId="0" applyNumberFormat="1" applyFont="1" applyBorder="1" applyAlignment="1">
      <alignment horizontal="left"/>
    </xf>
    <xf numFmtId="0" fontId="14" fillId="0" borderId="68" xfId="0" applyFont="1" applyBorder="1" applyAlignment="1">
      <alignment horizontal="center"/>
    </xf>
    <xf numFmtId="42" fontId="14" fillId="0" borderId="90" xfId="0" applyNumberFormat="1" applyFont="1" applyBorder="1" applyAlignment="1">
      <alignment horizontal="center"/>
    </xf>
    <xf numFmtId="42" fontId="14" fillId="0" borderId="91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4" fillId="0" borderId="90" xfId="0" applyFont="1" applyBorder="1" applyAlignment="1">
      <alignment horizontal="center"/>
    </xf>
    <xf numFmtId="42" fontId="14" fillId="0" borderId="92" xfId="0" applyNumberFormat="1" applyFont="1" applyBorder="1" applyAlignment="1">
      <alignment horizontal="center"/>
    </xf>
    <xf numFmtId="0" fontId="22" fillId="0" borderId="43" xfId="0" applyFont="1" applyBorder="1" applyAlignment="1">
      <alignment/>
    </xf>
    <xf numFmtId="0" fontId="14" fillId="0" borderId="45" xfId="0" applyFont="1" applyBorder="1" applyAlignment="1">
      <alignment horizontal="center"/>
    </xf>
    <xf numFmtId="3" fontId="14" fillId="0" borderId="55" xfId="0" applyNumberFormat="1" applyFont="1" applyBorder="1" applyAlignment="1">
      <alignment horizontal="center"/>
    </xf>
    <xf numFmtId="42" fontId="14" fillId="0" borderId="93" xfId="0" applyNumberFormat="1" applyFont="1" applyBorder="1" applyAlignment="1">
      <alignment horizontal="center"/>
    </xf>
    <xf numFmtId="3" fontId="14" fillId="0" borderId="94" xfId="0" applyNumberFormat="1" applyFont="1" applyBorder="1" applyAlignment="1">
      <alignment horizontal="center"/>
    </xf>
    <xf numFmtId="3" fontId="23" fillId="0" borderId="39" xfId="0" applyNumberFormat="1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3" fontId="15" fillId="0" borderId="39" xfId="0" applyNumberFormat="1" applyFont="1" applyBorder="1" applyAlignment="1">
      <alignment horizontal="center"/>
    </xf>
    <xf numFmtId="4" fontId="15" fillId="0" borderId="39" xfId="0" applyNumberFormat="1" applyFont="1" applyBorder="1" applyAlignment="1">
      <alignment horizontal="center"/>
    </xf>
    <xf numFmtId="0" fontId="15" fillId="0" borderId="95" xfId="0" applyFont="1" applyBorder="1" applyAlignment="1">
      <alignment horizontal="right"/>
    </xf>
    <xf numFmtId="49" fontId="15" fillId="0" borderId="96" xfId="0" applyNumberFormat="1" applyFont="1" applyBorder="1" applyAlignment="1">
      <alignment horizontal="left"/>
    </xf>
    <xf numFmtId="0" fontId="14" fillId="0" borderId="97" xfId="0" applyFont="1" applyBorder="1" applyAlignment="1">
      <alignment horizontal="center"/>
    </xf>
    <xf numFmtId="0" fontId="14" fillId="0" borderId="98" xfId="0" applyFont="1" applyBorder="1" applyAlignment="1">
      <alignment horizontal="center"/>
    </xf>
    <xf numFmtId="3" fontId="14" fillId="0" borderId="96" xfId="0" applyNumberFormat="1" applyFont="1" applyBorder="1" applyAlignment="1">
      <alignment horizontal="center"/>
    </xf>
    <xf numFmtId="42" fontId="14" fillId="0" borderId="98" xfId="0" applyNumberFormat="1" applyFont="1" applyBorder="1" applyAlignment="1">
      <alignment horizontal="center"/>
    </xf>
    <xf numFmtId="49" fontId="14" fillId="0" borderId="55" xfId="0" applyNumberFormat="1" applyFont="1" applyBorder="1" applyAlignment="1">
      <alignment horizontal="left"/>
    </xf>
    <xf numFmtId="0" fontId="15" fillId="0" borderId="43" xfId="0" applyFont="1" applyBorder="1" applyAlignment="1">
      <alignment/>
    </xf>
    <xf numFmtId="3" fontId="14" fillId="0" borderId="64" xfId="0" applyNumberFormat="1" applyFont="1" applyBorder="1" applyAlignment="1">
      <alignment horizontal="center"/>
    </xf>
    <xf numFmtId="49" fontId="14" fillId="0" borderId="80" xfId="0" applyNumberFormat="1" applyFont="1" applyBorder="1" applyAlignment="1">
      <alignment horizontal="left"/>
    </xf>
    <xf numFmtId="49" fontId="14" fillId="0" borderId="39" xfId="0" applyNumberFormat="1" applyFont="1" applyBorder="1" applyAlignment="1">
      <alignment horizontal="left"/>
    </xf>
    <xf numFmtId="49" fontId="14" fillId="0" borderId="65" xfId="0" applyNumberFormat="1" applyFont="1" applyBorder="1" applyAlignment="1">
      <alignment horizontal="left"/>
    </xf>
    <xf numFmtId="42" fontId="14" fillId="0" borderId="41" xfId="0" applyNumberFormat="1" applyFont="1" applyBorder="1" applyAlignment="1">
      <alignment horizontal="center"/>
    </xf>
    <xf numFmtId="3" fontId="14" fillId="0" borderId="84" xfId="0" applyNumberFormat="1" applyFont="1" applyBorder="1" applyAlignment="1">
      <alignment horizontal="center"/>
    </xf>
    <xf numFmtId="0" fontId="15" fillId="0" borderId="97" xfId="0" applyFont="1" applyBorder="1" applyAlignment="1">
      <alignment/>
    </xf>
    <xf numFmtId="0" fontId="15" fillId="0" borderId="43" xfId="0" applyFont="1" applyBorder="1" applyAlignment="1">
      <alignment/>
    </xf>
    <xf numFmtId="3" fontId="14" fillId="0" borderId="46" xfId="0" applyNumberFormat="1" applyFont="1" applyBorder="1" applyAlignment="1">
      <alignment horizontal="center"/>
    </xf>
    <xf numFmtId="0" fontId="15" fillId="0" borderId="40" xfId="0" applyFont="1" applyBorder="1" applyAlignment="1">
      <alignment/>
    </xf>
    <xf numFmtId="3" fontId="14" fillId="0" borderId="99" xfId="0" applyNumberFormat="1" applyFont="1" applyBorder="1" applyAlignment="1">
      <alignment horizontal="center"/>
    </xf>
    <xf numFmtId="42" fontId="14" fillId="0" borderId="100" xfId="0" applyNumberFormat="1" applyFont="1" applyBorder="1" applyAlignment="1">
      <alignment horizontal="center"/>
    </xf>
    <xf numFmtId="0" fontId="15" fillId="0" borderId="37" xfId="0" applyFont="1" applyBorder="1" applyAlignment="1">
      <alignment/>
    </xf>
    <xf numFmtId="0" fontId="15" fillId="0" borderId="56" xfId="0" applyFont="1" applyBorder="1" applyAlignment="1">
      <alignment horizontal="left"/>
    </xf>
    <xf numFmtId="0" fontId="14" fillId="0" borderId="55" xfId="0" applyNumberFormat="1" applyFont="1" applyBorder="1" applyAlignment="1">
      <alignment horizontal="left"/>
    </xf>
    <xf numFmtId="3" fontId="14" fillId="0" borderId="101" xfId="0" applyNumberFormat="1" applyFont="1" applyBorder="1" applyAlignment="1">
      <alignment horizontal="center"/>
    </xf>
    <xf numFmtId="3" fontId="14" fillId="0" borderId="101" xfId="0" applyNumberFormat="1" applyFont="1" applyBorder="1" applyAlignment="1">
      <alignment horizontal="center"/>
    </xf>
    <xf numFmtId="3" fontId="14" fillId="0" borderId="102" xfId="0" applyNumberFormat="1" applyFont="1" applyBorder="1" applyAlignment="1">
      <alignment horizontal="center"/>
    </xf>
    <xf numFmtId="0" fontId="23" fillId="0" borderId="81" xfId="0" applyFont="1" applyBorder="1" applyAlignment="1">
      <alignment/>
    </xf>
    <xf numFmtId="0" fontId="14" fillId="0" borderId="95" xfId="0" applyFont="1" applyBorder="1" applyAlignment="1">
      <alignment horizontal="right"/>
    </xf>
    <xf numFmtId="0" fontId="14" fillId="0" borderId="96" xfId="0" applyFont="1" applyBorder="1" applyAlignment="1">
      <alignment horizontal="left"/>
    </xf>
    <xf numFmtId="3" fontId="14" fillId="0" borderId="103" xfId="0" applyNumberFormat="1" applyFont="1" applyBorder="1" applyAlignment="1">
      <alignment horizontal="center"/>
    </xf>
    <xf numFmtId="0" fontId="15" fillId="0" borderId="97" xfId="0" applyFont="1" applyBorder="1" applyAlignment="1">
      <alignment/>
    </xf>
    <xf numFmtId="3" fontId="14" fillId="0" borderId="103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42" fontId="14" fillId="0" borderId="104" xfId="0" applyNumberFormat="1" applyFont="1" applyBorder="1" applyAlignment="1">
      <alignment horizontal="center"/>
    </xf>
    <xf numFmtId="0" fontId="23" fillId="0" borderId="37" xfId="0" applyFont="1" applyBorder="1" applyAlignment="1">
      <alignment/>
    </xf>
    <xf numFmtId="0" fontId="23" fillId="0" borderId="97" xfId="0" applyFont="1" applyBorder="1" applyAlignment="1">
      <alignment/>
    </xf>
    <xf numFmtId="3" fontId="15" fillId="0" borderId="55" xfId="0" applyNumberFormat="1" applyFont="1" applyBorder="1" applyAlignment="1">
      <alignment horizontal="center"/>
    </xf>
    <xf numFmtId="3" fontId="15" fillId="0" borderId="80" xfId="0" applyNumberFormat="1" applyFont="1" applyBorder="1" applyAlignment="1">
      <alignment horizontal="center"/>
    </xf>
    <xf numFmtId="3" fontId="15" fillId="0" borderId="39" xfId="0" applyNumberFormat="1" applyFont="1" applyBorder="1" applyAlignment="1">
      <alignment horizontal="center"/>
    </xf>
    <xf numFmtId="0" fontId="14" fillId="0" borderId="80" xfId="0" applyNumberFormat="1" applyFont="1" applyBorder="1" applyAlignment="1">
      <alignment horizontal="left"/>
    </xf>
    <xf numFmtId="0" fontId="15" fillId="0" borderId="81" xfId="0" applyNumberFormat="1" applyFont="1" applyBorder="1" applyAlignment="1">
      <alignment/>
    </xf>
    <xf numFmtId="3" fontId="14" fillId="0" borderId="89" xfId="0" applyNumberFormat="1" applyFont="1" applyBorder="1" applyAlignment="1">
      <alignment horizontal="center"/>
    </xf>
    <xf numFmtId="0" fontId="15" fillId="0" borderId="79" xfId="0" applyFont="1" applyBorder="1" applyAlignment="1">
      <alignment horizontal="right"/>
    </xf>
    <xf numFmtId="49" fontId="15" fillId="0" borderId="80" xfId="0" applyNumberFormat="1" applyFont="1" applyBorder="1" applyAlignment="1">
      <alignment horizontal="left"/>
    </xf>
    <xf numFmtId="0" fontId="14" fillId="0" borderId="22" xfId="0" applyFont="1" applyBorder="1" applyAlignment="1">
      <alignment horizontal="right"/>
    </xf>
    <xf numFmtId="0" fontId="14" fillId="0" borderId="56" xfId="0" applyFont="1" applyBorder="1" applyAlignment="1">
      <alignment horizontal="left"/>
    </xf>
    <xf numFmtId="3" fontId="14" fillId="0" borderId="105" xfId="0" applyNumberFormat="1" applyFont="1" applyBorder="1" applyAlignment="1">
      <alignment horizontal="center"/>
    </xf>
    <xf numFmtId="0" fontId="28" fillId="0" borderId="63" xfId="0" applyFont="1" applyBorder="1" applyAlignment="1">
      <alignment horizontal="right"/>
    </xf>
    <xf numFmtId="0" fontId="28" fillId="0" borderId="65" xfId="0" applyNumberFormat="1" applyFont="1" applyBorder="1" applyAlignment="1">
      <alignment horizontal="left"/>
    </xf>
    <xf numFmtId="164" fontId="8" fillId="0" borderId="106" xfId="0" applyNumberFormat="1" applyFont="1" applyBorder="1" applyAlignment="1">
      <alignment horizontal="center"/>
    </xf>
    <xf numFmtId="164" fontId="8" fillId="0" borderId="107" xfId="0" applyNumberFormat="1" applyFont="1" applyBorder="1" applyAlignment="1">
      <alignment horizontal="center"/>
    </xf>
    <xf numFmtId="164" fontId="8" fillId="0" borderId="108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109" xfId="0" applyFont="1" applyFill="1" applyBorder="1" applyAlignment="1">
      <alignment horizontal="center" vertical="center"/>
    </xf>
    <xf numFmtId="0" fontId="14" fillId="0" borderId="110" xfId="0" applyFont="1" applyFill="1" applyBorder="1" applyAlignment="1">
      <alignment horizontal="center" vertical="center"/>
    </xf>
    <xf numFmtId="0" fontId="14" fillId="0" borderId="111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/>
    </xf>
    <xf numFmtId="0" fontId="16" fillId="0" borderId="114" xfId="0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/>
    </xf>
    <xf numFmtId="0" fontId="14" fillId="0" borderId="1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9.75390625" style="15" customWidth="1"/>
    <col min="2" max="2" width="8.75390625" style="15" customWidth="1"/>
    <col min="3" max="3" width="41.00390625" style="15" customWidth="1"/>
    <col min="4" max="4" width="26.125" style="15" customWidth="1"/>
    <col min="5" max="6" width="1.75390625" style="15" customWidth="1"/>
    <col min="7" max="16384" width="9.125" style="15" customWidth="1"/>
  </cols>
  <sheetData>
    <row r="1" ht="12.75" customHeight="1"/>
    <row r="2" ht="34.5">
      <c r="B2" s="27" t="s">
        <v>4</v>
      </c>
    </row>
    <row r="3" ht="10.5" customHeight="1">
      <c r="B3" s="27"/>
    </row>
    <row r="4" spans="2:3" ht="30" customHeight="1">
      <c r="B4" s="27"/>
      <c r="C4" s="28" t="s">
        <v>20</v>
      </c>
    </row>
    <row r="5" spans="1:3" ht="30" customHeight="1">
      <c r="A5" s="15" t="s">
        <v>0</v>
      </c>
      <c r="B5" s="16" t="s">
        <v>98</v>
      </c>
      <c r="C5" s="28"/>
    </row>
    <row r="6" spans="1:3" s="25" customFormat="1" ht="30.75" customHeight="1">
      <c r="A6" s="15"/>
      <c r="B6" s="16" t="s">
        <v>99</v>
      </c>
      <c r="C6" s="26"/>
    </row>
    <row r="7" ht="10.5" customHeight="1" thickBot="1"/>
    <row r="8" spans="2:6" s="18" customFormat="1" ht="19.5">
      <c r="B8" s="36" t="s">
        <v>5</v>
      </c>
      <c r="C8" s="37" t="s">
        <v>6</v>
      </c>
      <c r="D8" s="38" t="s">
        <v>7</v>
      </c>
      <c r="E8" s="17"/>
      <c r="F8" s="17"/>
    </row>
    <row r="9" spans="2:4" ht="18.75">
      <c r="B9" s="39" t="s">
        <v>8</v>
      </c>
      <c r="C9" s="40" t="s">
        <v>100</v>
      </c>
      <c r="D9" s="41">
        <f>'Zař. č. 4'!F78</f>
        <v>0</v>
      </c>
    </row>
    <row r="10" spans="2:4" ht="18.75">
      <c r="B10" s="42" t="s">
        <v>9</v>
      </c>
      <c r="C10" s="43" t="s">
        <v>101</v>
      </c>
      <c r="D10" s="44">
        <f>'Zař. č. 5'!F78</f>
        <v>0</v>
      </c>
    </row>
    <row r="11" spans="2:4" ht="18.75">
      <c r="B11" s="42" t="s">
        <v>10</v>
      </c>
      <c r="C11" s="43" t="s">
        <v>102</v>
      </c>
      <c r="D11" s="44">
        <f>'Zař. č. 6'!F78</f>
        <v>0</v>
      </c>
    </row>
    <row r="12" spans="2:4" ht="18.75">
      <c r="B12" s="45" t="s">
        <v>11</v>
      </c>
      <c r="C12" s="46" t="s">
        <v>103</v>
      </c>
      <c r="D12" s="44">
        <f>'Zař. č. 7'!F78</f>
        <v>0</v>
      </c>
    </row>
    <row r="13" spans="2:4" ht="21" thickBot="1">
      <c r="B13" s="19"/>
      <c r="C13" s="47" t="s">
        <v>13</v>
      </c>
      <c r="D13" s="35">
        <f>SUM(D9:D12)</f>
        <v>0</v>
      </c>
    </row>
    <row r="14" spans="2:4" ht="18.75">
      <c r="B14" s="31" t="s">
        <v>25</v>
      </c>
      <c r="C14" s="32"/>
      <c r="D14" s="29">
        <f>PRODUCT(D13,0.21)</f>
        <v>0</v>
      </c>
    </row>
    <row r="15" spans="2:4" ht="19.5" thickBot="1">
      <c r="B15" s="33" t="s">
        <v>22</v>
      </c>
      <c r="C15" s="34"/>
      <c r="D15" s="30">
        <f>SUM(D13:D14)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 xml:space="preserve">&amp;C&amp;"Times New Roman,Obyčejné"List číslo:&amp;"Times New Roman,Tučné"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showZeros="0" zoomScalePageLayoutView="0" workbookViewId="0" topLeftCell="A1">
      <selection activeCell="A2" sqref="A2"/>
    </sheetView>
  </sheetViews>
  <sheetFormatPr defaultColWidth="9.125" defaultRowHeight="12.75"/>
  <cols>
    <col min="1" max="1" width="4.00390625" style="0" customWidth="1"/>
    <col min="2" max="2" width="4.00390625" style="11" customWidth="1"/>
    <col min="3" max="3" width="67.125" style="0" customWidth="1"/>
    <col min="4" max="5" width="9.375" style="12" customWidth="1"/>
    <col min="6" max="6" width="8.625" style="12" customWidth="1"/>
    <col min="7" max="7" width="12.875" style="12" customWidth="1"/>
    <col min="8" max="8" width="8.625" style="12" customWidth="1"/>
    <col min="9" max="9" width="12.875" style="12" customWidth="1"/>
    <col min="10" max="10" width="1.37890625" style="0" customWidth="1"/>
    <col min="11" max="11" width="9.625" style="0" bestFit="1" customWidth="1"/>
  </cols>
  <sheetData>
    <row r="1" spans="1:9" s="127" customFormat="1" ht="26.25" customHeight="1">
      <c r="A1" s="215" t="s">
        <v>111</v>
      </c>
      <c r="B1" s="215"/>
      <c r="C1" s="215"/>
      <c r="D1" s="215"/>
      <c r="E1" s="215"/>
      <c r="F1" s="215"/>
      <c r="G1" s="215"/>
      <c r="H1" s="215"/>
      <c r="I1" s="215"/>
    </row>
    <row r="2" spans="1:9" s="129" customFormat="1" ht="18.75">
      <c r="A2" s="1" t="s">
        <v>0</v>
      </c>
      <c r="B2" s="13"/>
      <c r="C2" s="128" t="s">
        <v>40</v>
      </c>
      <c r="D2" s="14"/>
      <c r="E2" s="14"/>
      <c r="F2" s="14"/>
      <c r="G2" s="14"/>
      <c r="H2" s="1"/>
      <c r="I2" s="1"/>
    </row>
    <row r="3" spans="1:9" s="129" customFormat="1" ht="18.75">
      <c r="A3" s="1" t="s">
        <v>42</v>
      </c>
      <c r="B3" s="13"/>
      <c r="C3" s="128"/>
      <c r="D3" s="14"/>
      <c r="E3" s="14"/>
      <c r="F3" s="14"/>
      <c r="G3" s="14"/>
      <c r="H3" s="1"/>
      <c r="I3" s="1"/>
    </row>
    <row r="4" spans="1:9" ht="7.5" customHeight="1" thickBot="1">
      <c r="A4" s="1"/>
      <c r="B4" s="13"/>
      <c r="C4" s="1"/>
      <c r="D4" s="14"/>
      <c r="E4" s="14"/>
      <c r="F4" s="14"/>
      <c r="G4" s="14"/>
      <c r="H4" s="1"/>
      <c r="I4" s="1"/>
    </row>
    <row r="5" spans="1:11" s="77" customFormat="1" ht="15.75" customHeight="1">
      <c r="A5" s="216" t="s">
        <v>32</v>
      </c>
      <c r="B5" s="217"/>
      <c r="C5" s="220" t="s">
        <v>1</v>
      </c>
      <c r="D5" s="222" t="s">
        <v>2</v>
      </c>
      <c r="E5" s="224" t="s">
        <v>3</v>
      </c>
      <c r="F5" s="226" t="s">
        <v>29</v>
      </c>
      <c r="G5" s="227"/>
      <c r="H5" s="226" t="s">
        <v>31</v>
      </c>
      <c r="I5" s="228"/>
      <c r="J5" s="76"/>
      <c r="K5" s="76"/>
    </row>
    <row r="6" spans="1:11" s="77" customFormat="1" ht="15.75" thickBot="1">
      <c r="A6" s="218"/>
      <c r="B6" s="219"/>
      <c r="C6" s="221"/>
      <c r="D6" s="223"/>
      <c r="E6" s="225"/>
      <c r="F6" s="78" t="s">
        <v>30</v>
      </c>
      <c r="G6" s="80" t="s">
        <v>28</v>
      </c>
      <c r="H6" s="82" t="s">
        <v>30</v>
      </c>
      <c r="I6" s="79" t="s">
        <v>28</v>
      </c>
      <c r="J6" s="76"/>
      <c r="K6" s="76"/>
    </row>
    <row r="7" spans="1:11" s="3" customFormat="1" ht="15" customHeight="1">
      <c r="A7" s="69" t="s">
        <v>11</v>
      </c>
      <c r="B7" s="70">
        <v>1</v>
      </c>
      <c r="C7" s="152" t="s">
        <v>108</v>
      </c>
      <c r="D7" s="54" t="s">
        <v>45</v>
      </c>
      <c r="E7" s="153">
        <v>1</v>
      </c>
      <c r="F7" s="154"/>
      <c r="G7" s="155">
        <f>E7*F7</f>
        <v>0</v>
      </c>
      <c r="H7" s="156">
        <f>F7*0.2</f>
        <v>0</v>
      </c>
      <c r="I7" s="49">
        <f>PRODUCT(E7,H7)</f>
        <v>0</v>
      </c>
      <c r="J7" s="2"/>
      <c r="K7" s="2"/>
    </row>
    <row r="8" spans="1:11" s="3" customFormat="1" ht="15.75">
      <c r="A8" s="65"/>
      <c r="B8" s="66"/>
      <c r="C8" s="67" t="s">
        <v>71</v>
      </c>
      <c r="D8" s="48"/>
      <c r="E8" s="58"/>
      <c r="F8" s="157"/>
      <c r="G8" s="94"/>
      <c r="H8" s="83"/>
      <c r="I8" s="49"/>
      <c r="J8" s="2"/>
      <c r="K8" s="2"/>
    </row>
    <row r="9" spans="1:11" s="3" customFormat="1" ht="18">
      <c r="A9" s="65"/>
      <c r="B9" s="66"/>
      <c r="C9" s="67" t="s">
        <v>72</v>
      </c>
      <c r="D9" s="158"/>
      <c r="E9" s="159"/>
      <c r="F9" s="160"/>
      <c r="G9" s="94"/>
      <c r="H9" s="83"/>
      <c r="I9" s="49"/>
      <c r="J9" s="2"/>
      <c r="K9" s="2"/>
    </row>
    <row r="10" spans="1:11" s="3" customFormat="1" ht="15.75">
      <c r="A10" s="65"/>
      <c r="B10" s="66"/>
      <c r="C10" s="67" t="s">
        <v>46</v>
      </c>
      <c r="D10" s="158"/>
      <c r="E10" s="159"/>
      <c r="F10" s="161"/>
      <c r="G10" s="94"/>
      <c r="H10" s="83"/>
      <c r="I10" s="49"/>
      <c r="J10" s="2"/>
      <c r="K10" s="2"/>
    </row>
    <row r="11" spans="1:11" s="3" customFormat="1" ht="18">
      <c r="A11" s="72"/>
      <c r="B11" s="73"/>
      <c r="C11" s="67" t="s">
        <v>73</v>
      </c>
      <c r="D11" s="48"/>
      <c r="E11" s="58"/>
      <c r="F11" s="50"/>
      <c r="G11" s="94"/>
      <c r="H11" s="83"/>
      <c r="I11" s="49"/>
      <c r="J11" s="2"/>
      <c r="K11" s="2"/>
    </row>
    <row r="12" spans="1:11" s="3" customFormat="1" ht="15.75">
      <c r="A12" s="72"/>
      <c r="B12" s="73"/>
      <c r="C12" s="67" t="s">
        <v>46</v>
      </c>
      <c r="D12" s="48"/>
      <c r="E12" s="58"/>
      <c r="F12" s="50"/>
      <c r="G12" s="94"/>
      <c r="H12" s="83"/>
      <c r="I12" s="49"/>
      <c r="J12" s="2"/>
      <c r="K12" s="2"/>
    </row>
    <row r="13" spans="1:11" s="3" customFormat="1" ht="15.75">
      <c r="A13" s="72"/>
      <c r="B13" s="73"/>
      <c r="C13" s="197" t="s">
        <v>76</v>
      </c>
      <c r="D13" s="48"/>
      <c r="E13" s="58"/>
      <c r="F13" s="50"/>
      <c r="G13" s="94"/>
      <c r="H13" s="83"/>
      <c r="I13" s="49"/>
      <c r="J13" s="2"/>
      <c r="K13" s="2"/>
    </row>
    <row r="14" spans="1:11" s="3" customFormat="1" ht="16.5">
      <c r="A14" s="72"/>
      <c r="B14" s="73"/>
      <c r="C14" s="67" t="s">
        <v>74</v>
      </c>
      <c r="D14" s="48"/>
      <c r="E14" s="58"/>
      <c r="F14" s="50"/>
      <c r="G14" s="94"/>
      <c r="H14" s="83"/>
      <c r="I14" s="49"/>
      <c r="J14" s="2"/>
      <c r="K14" s="2"/>
    </row>
    <row r="15" spans="1:11" s="3" customFormat="1" ht="16.5">
      <c r="A15" s="72"/>
      <c r="B15" s="73"/>
      <c r="C15" s="67" t="s">
        <v>75</v>
      </c>
      <c r="D15" s="48"/>
      <c r="E15" s="58"/>
      <c r="F15" s="50"/>
      <c r="G15" s="94"/>
      <c r="H15" s="83"/>
      <c r="I15" s="49"/>
      <c r="J15" s="2"/>
      <c r="K15" s="2"/>
    </row>
    <row r="16" spans="1:11" s="3" customFormat="1" ht="15.75">
      <c r="A16" s="72"/>
      <c r="B16" s="73"/>
      <c r="C16" s="198" t="s">
        <v>79</v>
      </c>
      <c r="D16" s="48"/>
      <c r="E16" s="58"/>
      <c r="F16" s="50"/>
      <c r="G16" s="94"/>
      <c r="H16" s="83"/>
      <c r="I16" s="49"/>
      <c r="J16" s="2"/>
      <c r="K16" s="2"/>
    </row>
    <row r="17" spans="1:11" s="3" customFormat="1" ht="16.5">
      <c r="A17" s="72"/>
      <c r="B17" s="73"/>
      <c r="C17" s="67" t="s">
        <v>77</v>
      </c>
      <c r="D17" s="48"/>
      <c r="E17" s="58"/>
      <c r="F17" s="50"/>
      <c r="G17" s="94"/>
      <c r="H17" s="83"/>
      <c r="I17" s="49"/>
      <c r="J17" s="2"/>
      <c r="K17" s="2"/>
    </row>
    <row r="18" spans="1:11" s="3" customFormat="1" ht="16.5">
      <c r="A18" s="72"/>
      <c r="B18" s="73"/>
      <c r="C18" s="67" t="s">
        <v>78</v>
      </c>
      <c r="D18" s="48"/>
      <c r="E18" s="58"/>
      <c r="F18" s="50"/>
      <c r="G18" s="94"/>
      <c r="H18" s="83"/>
      <c r="I18" s="49"/>
      <c r="J18" s="2"/>
      <c r="K18" s="2"/>
    </row>
    <row r="19" spans="1:11" s="3" customFormat="1" ht="15.75">
      <c r="A19" s="72"/>
      <c r="B19" s="73"/>
      <c r="C19" s="67" t="s">
        <v>87</v>
      </c>
      <c r="D19" s="48"/>
      <c r="E19" s="58"/>
      <c r="F19" s="50"/>
      <c r="G19" s="94"/>
      <c r="H19" s="83"/>
      <c r="I19" s="49"/>
      <c r="J19" s="2"/>
      <c r="K19" s="2"/>
    </row>
    <row r="20" spans="1:11" s="3" customFormat="1" ht="15.75">
      <c r="A20" s="162"/>
      <c r="B20" s="163"/>
      <c r="C20" s="68" t="s">
        <v>47</v>
      </c>
      <c r="D20" s="164"/>
      <c r="E20" s="165"/>
      <c r="F20" s="166"/>
      <c r="G20" s="167"/>
      <c r="H20" s="125"/>
      <c r="I20" s="53"/>
      <c r="J20" s="2"/>
      <c r="K20" s="2"/>
    </row>
    <row r="21" spans="1:11" s="3" customFormat="1" ht="15.75">
      <c r="A21" s="69" t="s">
        <v>11</v>
      </c>
      <c r="B21" s="168" t="s">
        <v>48</v>
      </c>
      <c r="C21" s="169" t="s">
        <v>49</v>
      </c>
      <c r="D21" s="54" t="s">
        <v>45</v>
      </c>
      <c r="E21" s="153">
        <v>1</v>
      </c>
      <c r="F21" s="199" t="s">
        <v>94</v>
      </c>
      <c r="G21" s="95"/>
      <c r="H21" s="170"/>
      <c r="I21" s="55"/>
      <c r="J21" s="2"/>
      <c r="K21" s="2"/>
    </row>
    <row r="22" spans="1:11" s="3" customFormat="1" ht="15.75">
      <c r="A22" s="114"/>
      <c r="B22" s="171"/>
      <c r="C22" s="116" t="s">
        <v>80</v>
      </c>
      <c r="D22" s="117"/>
      <c r="E22" s="150"/>
      <c r="F22" s="200" t="s">
        <v>81</v>
      </c>
      <c r="G22" s="146"/>
      <c r="H22" s="83"/>
      <c r="I22" s="49"/>
      <c r="J22" s="2"/>
      <c r="K22" s="2"/>
    </row>
    <row r="23" spans="1:11" s="3" customFormat="1" ht="15.75">
      <c r="A23" s="65"/>
      <c r="B23" s="172"/>
      <c r="C23" s="67" t="s">
        <v>50</v>
      </c>
      <c r="D23" s="48"/>
      <c r="E23" s="58"/>
      <c r="F23" s="201" t="s">
        <v>82</v>
      </c>
      <c r="G23" s="94"/>
      <c r="H23" s="83"/>
      <c r="I23" s="49"/>
      <c r="J23" s="2"/>
      <c r="K23" s="2"/>
    </row>
    <row r="24" spans="1:11" s="3" customFormat="1" ht="15.75">
      <c r="A24" s="65"/>
      <c r="B24" s="172"/>
      <c r="C24" s="67" t="s">
        <v>51</v>
      </c>
      <c r="D24" s="48"/>
      <c r="E24" s="58"/>
      <c r="F24" s="201"/>
      <c r="G24" s="94"/>
      <c r="H24" s="83"/>
      <c r="I24" s="49"/>
      <c r="J24" s="2"/>
      <c r="K24" s="2"/>
    </row>
    <row r="25" spans="1:11" s="3" customFormat="1" ht="15.75">
      <c r="A25" s="65"/>
      <c r="B25" s="172"/>
      <c r="C25" s="67" t="s">
        <v>88</v>
      </c>
      <c r="D25" s="48"/>
      <c r="E25" s="58"/>
      <c r="F25" s="50"/>
      <c r="G25" s="94"/>
      <c r="H25" s="83"/>
      <c r="I25" s="49"/>
      <c r="J25" s="2"/>
      <c r="K25" s="2"/>
    </row>
    <row r="26" spans="1:11" s="3" customFormat="1" ht="15.75">
      <c r="A26" s="121"/>
      <c r="B26" s="173"/>
      <c r="C26" s="68" t="s">
        <v>89</v>
      </c>
      <c r="D26" s="51"/>
      <c r="E26" s="124"/>
      <c r="F26" s="123"/>
      <c r="G26" s="174"/>
      <c r="H26" s="125"/>
      <c r="I26" s="53"/>
      <c r="J26" s="2"/>
      <c r="K26" s="2"/>
    </row>
    <row r="27" spans="1:11" s="3" customFormat="1" ht="15.75">
      <c r="A27" s="65" t="s">
        <v>11</v>
      </c>
      <c r="B27" s="115">
        <v>2</v>
      </c>
      <c r="C27" s="116" t="s">
        <v>104</v>
      </c>
      <c r="D27" s="117"/>
      <c r="E27" s="150"/>
      <c r="F27" s="118"/>
      <c r="G27" s="137"/>
      <c r="H27" s="170"/>
      <c r="I27" s="55"/>
      <c r="J27" s="2"/>
      <c r="K27" s="2"/>
    </row>
    <row r="28" spans="1:11" s="3" customFormat="1" ht="15.75">
      <c r="A28" s="121"/>
      <c r="B28" s="122"/>
      <c r="C28" s="68" t="s">
        <v>53</v>
      </c>
      <c r="D28" s="51" t="s">
        <v>52</v>
      </c>
      <c r="E28" s="124">
        <v>4</v>
      </c>
      <c r="F28" s="175"/>
      <c r="G28" s="138">
        <f>E28*F28</f>
        <v>0</v>
      </c>
      <c r="H28" s="125">
        <f>F28*0.2</f>
        <v>0</v>
      </c>
      <c r="I28" s="53">
        <f>PRODUCT(E28,H28)</f>
        <v>0</v>
      </c>
      <c r="J28" s="2"/>
      <c r="K28" s="2"/>
    </row>
    <row r="29" spans="1:11" s="3" customFormat="1" ht="15.75">
      <c r="A29" s="69" t="s">
        <v>11</v>
      </c>
      <c r="B29" s="70">
        <v>3</v>
      </c>
      <c r="C29" s="169" t="s">
        <v>105</v>
      </c>
      <c r="D29" s="54"/>
      <c r="E29" s="153"/>
      <c r="F29" s="154"/>
      <c r="G29" s="139"/>
      <c r="H29" s="170"/>
      <c r="I29" s="55"/>
      <c r="J29" s="2"/>
      <c r="K29" s="2"/>
    </row>
    <row r="30" spans="1:11" s="3" customFormat="1" ht="16.5" thickBot="1">
      <c r="A30" s="207"/>
      <c r="B30" s="208"/>
      <c r="C30" s="85" t="s">
        <v>54</v>
      </c>
      <c r="D30" s="59" t="s">
        <v>52</v>
      </c>
      <c r="E30" s="60">
        <v>2</v>
      </c>
      <c r="F30" s="97"/>
      <c r="G30" s="151">
        <f>E30*F30</f>
        <v>0</v>
      </c>
      <c r="H30" s="97">
        <f>F30*0.3</f>
        <v>0</v>
      </c>
      <c r="I30" s="61">
        <f>PRODUCT(E30,H30)</f>
        <v>0</v>
      </c>
      <c r="J30" s="2"/>
      <c r="K30" s="2"/>
    </row>
    <row r="31" spans="1:11" s="77" customFormat="1" ht="15" customHeight="1">
      <c r="A31" s="130"/>
      <c r="B31" s="131"/>
      <c r="C31" s="132"/>
      <c r="D31" s="133"/>
      <c r="E31" s="134"/>
      <c r="F31" s="135"/>
      <c r="G31" s="136"/>
      <c r="H31" s="21"/>
      <c r="I31" s="20"/>
      <c r="J31" s="76"/>
      <c r="K31" s="76"/>
    </row>
    <row r="32" spans="1:11" s="77" customFormat="1" ht="15" customHeight="1">
      <c r="A32" s="130"/>
      <c r="B32" s="131"/>
      <c r="C32" s="132"/>
      <c r="D32" s="133"/>
      <c r="E32" s="134"/>
      <c r="F32" s="135"/>
      <c r="G32" s="136"/>
      <c r="H32" s="21"/>
      <c r="I32" s="20"/>
      <c r="J32" s="76"/>
      <c r="K32" s="76"/>
    </row>
    <row r="33" spans="1:11" s="3" customFormat="1" ht="26.25" customHeight="1">
      <c r="A33" s="215" t="str">
        <f>A1</f>
        <v>VÝKAZ VÝMĚR - VZDUCHOTECHNIKA</v>
      </c>
      <c r="B33" s="215"/>
      <c r="C33" s="215"/>
      <c r="D33" s="215"/>
      <c r="E33" s="215"/>
      <c r="F33" s="215"/>
      <c r="G33" s="215"/>
      <c r="H33" s="215"/>
      <c r="I33" s="215"/>
      <c r="J33" s="2"/>
      <c r="K33" s="2"/>
    </row>
    <row r="34" spans="1:11" s="3" customFormat="1" ht="25.5" customHeight="1">
      <c r="A34" s="1" t="s">
        <v>0</v>
      </c>
      <c r="B34" s="13"/>
      <c r="C34" s="128" t="str">
        <f>C2</f>
        <v>Snížení energetické náročnosti objektu Klub "Lesánek", 2084 ul. Tylova v Litvínově</v>
      </c>
      <c r="D34" s="14"/>
      <c r="E34" s="14"/>
      <c r="F34" s="14"/>
      <c r="G34" s="14"/>
      <c r="H34" s="1"/>
      <c r="I34" s="1"/>
      <c r="J34" s="2"/>
      <c r="K34" s="2"/>
    </row>
    <row r="35" spans="1:11" s="3" customFormat="1" ht="18.75">
      <c r="A35" s="1" t="s">
        <v>42</v>
      </c>
      <c r="B35" s="13"/>
      <c r="C35" s="128"/>
      <c r="D35" s="14"/>
      <c r="E35" s="14"/>
      <c r="F35" s="14"/>
      <c r="G35" s="14"/>
      <c r="H35" s="1"/>
      <c r="I35" s="1"/>
      <c r="J35" s="2"/>
      <c r="K35" s="2"/>
    </row>
    <row r="36" spans="1:11" s="3" customFormat="1" ht="7.5" customHeight="1" thickBot="1">
      <c r="A36" s="1"/>
      <c r="B36" s="13"/>
      <c r="C36" s="1"/>
      <c r="D36" s="14"/>
      <c r="E36" s="14"/>
      <c r="F36" s="14"/>
      <c r="G36" s="14"/>
      <c r="H36" s="1"/>
      <c r="I36" s="1"/>
      <c r="J36" s="2"/>
      <c r="K36" s="2"/>
    </row>
    <row r="37" spans="1:11" s="3" customFormat="1" ht="15.75">
      <c r="A37" s="216" t="s">
        <v>32</v>
      </c>
      <c r="B37" s="217"/>
      <c r="C37" s="220" t="s">
        <v>1</v>
      </c>
      <c r="D37" s="222" t="s">
        <v>2</v>
      </c>
      <c r="E37" s="224" t="s">
        <v>3</v>
      </c>
      <c r="F37" s="226" t="s">
        <v>29</v>
      </c>
      <c r="G37" s="227"/>
      <c r="H37" s="226" t="s">
        <v>31</v>
      </c>
      <c r="I37" s="228"/>
      <c r="J37" s="2"/>
      <c r="K37" s="2"/>
    </row>
    <row r="38" spans="1:11" s="3" customFormat="1" ht="16.5" thickBot="1">
      <c r="A38" s="218"/>
      <c r="B38" s="219"/>
      <c r="C38" s="221"/>
      <c r="D38" s="223"/>
      <c r="E38" s="225"/>
      <c r="F38" s="78" t="s">
        <v>30</v>
      </c>
      <c r="G38" s="80" t="s">
        <v>28</v>
      </c>
      <c r="H38" s="82" t="s">
        <v>30</v>
      </c>
      <c r="I38" s="79" t="s">
        <v>28</v>
      </c>
      <c r="J38" s="2"/>
      <c r="K38" s="2"/>
    </row>
    <row r="39" spans="1:11" s="3" customFormat="1" ht="15.75">
      <c r="A39" s="69" t="s">
        <v>11</v>
      </c>
      <c r="B39" s="70">
        <v>4</v>
      </c>
      <c r="C39" s="177" t="s">
        <v>106</v>
      </c>
      <c r="D39" s="54"/>
      <c r="E39" s="56"/>
      <c r="F39" s="178"/>
      <c r="G39" s="139"/>
      <c r="H39" s="170"/>
      <c r="I39" s="55"/>
      <c r="J39" s="2"/>
      <c r="K39" s="2"/>
    </row>
    <row r="40" spans="1:11" s="3" customFormat="1" ht="15.75">
      <c r="A40" s="121"/>
      <c r="B40" s="122"/>
      <c r="C40" s="179" t="s">
        <v>55</v>
      </c>
      <c r="D40" s="51" t="s">
        <v>52</v>
      </c>
      <c r="E40" s="52">
        <v>2</v>
      </c>
      <c r="F40" s="126"/>
      <c r="G40" s="138">
        <f>E40*F40</f>
        <v>0</v>
      </c>
      <c r="H40" s="125">
        <f>F40*0.3</f>
        <v>0</v>
      </c>
      <c r="I40" s="53">
        <f>PRODUCT(E40,H40)</f>
        <v>0</v>
      </c>
      <c r="J40" s="2"/>
      <c r="K40" s="2"/>
    </row>
    <row r="41" spans="1:11" s="3" customFormat="1" ht="15.75">
      <c r="A41" s="69" t="s">
        <v>11</v>
      </c>
      <c r="B41" s="184">
        <v>5</v>
      </c>
      <c r="C41" s="71" t="s">
        <v>90</v>
      </c>
      <c r="D41" s="54"/>
      <c r="E41" s="153"/>
      <c r="F41" s="57"/>
      <c r="G41" s="139"/>
      <c r="H41" s="170"/>
      <c r="I41" s="55"/>
      <c r="J41" s="2"/>
      <c r="K41" s="2"/>
    </row>
    <row r="42" spans="1:11" s="3" customFormat="1" ht="15.75">
      <c r="A42" s="114"/>
      <c r="B42" s="202"/>
      <c r="C42" s="203" t="s">
        <v>83</v>
      </c>
      <c r="D42" s="117"/>
      <c r="E42" s="150"/>
      <c r="F42" s="204"/>
      <c r="G42" s="137"/>
      <c r="H42" s="140"/>
      <c r="I42" s="119"/>
      <c r="J42" s="2"/>
      <c r="K42" s="2"/>
    </row>
    <row r="43" spans="1:11" s="3" customFormat="1" ht="15.75">
      <c r="A43" s="72"/>
      <c r="B43" s="73"/>
      <c r="C43" s="67" t="s">
        <v>85</v>
      </c>
      <c r="D43" s="48"/>
      <c r="E43" s="58"/>
      <c r="F43" s="185"/>
      <c r="G43" s="81"/>
      <c r="H43" s="83"/>
      <c r="I43" s="49"/>
      <c r="J43" s="2"/>
      <c r="K43" s="2"/>
    </row>
    <row r="44" spans="1:11" s="3" customFormat="1" ht="15.75">
      <c r="A44" s="205"/>
      <c r="B44" s="206"/>
      <c r="C44" s="116" t="s">
        <v>84</v>
      </c>
      <c r="D44" s="117"/>
      <c r="E44" s="150"/>
      <c r="F44" s="204"/>
      <c r="G44" s="137"/>
      <c r="H44" s="140"/>
      <c r="I44" s="119"/>
      <c r="J44" s="2"/>
      <c r="K44" s="1"/>
    </row>
    <row r="45" spans="1:11" s="3" customFormat="1" ht="15.75">
      <c r="A45" s="205"/>
      <c r="B45" s="206"/>
      <c r="C45" s="116" t="s">
        <v>91</v>
      </c>
      <c r="D45" s="117"/>
      <c r="E45" s="150"/>
      <c r="F45" s="204"/>
      <c r="G45" s="137"/>
      <c r="H45" s="140"/>
      <c r="I45" s="119"/>
      <c r="J45" s="2"/>
      <c r="K45" s="2"/>
    </row>
    <row r="46" spans="1:11" ht="15.75">
      <c r="A46" s="210"/>
      <c r="B46" s="211"/>
      <c r="C46" s="68" t="s">
        <v>86</v>
      </c>
      <c r="D46" s="51" t="s">
        <v>52</v>
      </c>
      <c r="E46" s="124">
        <v>1</v>
      </c>
      <c r="F46" s="175"/>
      <c r="G46" s="138">
        <f>E46*F46</f>
        <v>0</v>
      </c>
      <c r="H46" s="125">
        <f>F46*0.3</f>
        <v>0</v>
      </c>
      <c r="I46" s="53">
        <f>PRODUCT(E46,H46)</f>
        <v>0</v>
      </c>
      <c r="J46" s="1"/>
      <c r="K46" s="1"/>
    </row>
    <row r="47" spans="1:9" ht="15" customHeight="1">
      <c r="A47" s="69" t="s">
        <v>11</v>
      </c>
      <c r="B47" s="70">
        <v>6</v>
      </c>
      <c r="C47" s="177" t="s">
        <v>92</v>
      </c>
      <c r="D47" s="54"/>
      <c r="E47" s="56"/>
      <c r="F47" s="154"/>
      <c r="G47" s="95"/>
      <c r="H47" s="170"/>
      <c r="I47" s="55"/>
    </row>
    <row r="48" spans="1:11" s="77" customFormat="1" ht="15" customHeight="1">
      <c r="A48" s="121"/>
      <c r="B48" s="122"/>
      <c r="C48" s="179" t="s">
        <v>93</v>
      </c>
      <c r="D48" s="51" t="s">
        <v>52</v>
      </c>
      <c r="E48" s="52">
        <v>1</v>
      </c>
      <c r="F48" s="123"/>
      <c r="G48" s="138">
        <f>E48*F48</f>
        <v>0</v>
      </c>
      <c r="H48" s="125">
        <f>F48*0.3</f>
        <v>0</v>
      </c>
      <c r="I48" s="53">
        <f>PRODUCT(E48,H48)</f>
        <v>0</v>
      </c>
      <c r="J48" s="76"/>
      <c r="K48" s="76"/>
    </row>
    <row r="49" spans="1:11" s="3" customFormat="1" ht="15.75">
      <c r="A49" s="69" t="s">
        <v>11</v>
      </c>
      <c r="B49" s="184">
        <v>7</v>
      </c>
      <c r="C49" s="71" t="s">
        <v>56</v>
      </c>
      <c r="D49" s="54"/>
      <c r="E49" s="153"/>
      <c r="F49" s="57"/>
      <c r="G49" s="139"/>
      <c r="H49" s="170"/>
      <c r="I49" s="55"/>
      <c r="J49" s="2"/>
      <c r="K49" s="2"/>
    </row>
    <row r="50" spans="1:11" s="3" customFormat="1" ht="15.75">
      <c r="A50" s="72"/>
      <c r="B50" s="73"/>
      <c r="C50" s="182" t="s">
        <v>57</v>
      </c>
      <c r="D50" s="48" t="s">
        <v>45</v>
      </c>
      <c r="E50" s="58">
        <v>1</v>
      </c>
      <c r="F50" s="185"/>
      <c r="G50" s="81">
        <f>E50*F50</f>
        <v>0</v>
      </c>
      <c r="H50" s="83">
        <f>F50*0.3</f>
        <v>0</v>
      </c>
      <c r="I50" s="49">
        <f>PRODUCT(E50,H50)</f>
        <v>0</v>
      </c>
      <c r="J50" s="2"/>
      <c r="K50" s="2"/>
    </row>
    <row r="51" spans="1:11" s="3" customFormat="1" ht="15.75">
      <c r="A51" s="72"/>
      <c r="B51" s="73"/>
      <c r="C51" s="67" t="s">
        <v>69</v>
      </c>
      <c r="D51" s="48" t="s">
        <v>58</v>
      </c>
      <c r="E51" s="58">
        <v>16</v>
      </c>
      <c r="F51" s="186"/>
      <c r="G51" s="81"/>
      <c r="H51" s="83"/>
      <c r="I51" s="49"/>
      <c r="J51" s="2"/>
      <c r="K51" s="2"/>
    </row>
    <row r="52" spans="1:11" s="3" customFormat="1" ht="15.75">
      <c r="A52" s="86"/>
      <c r="B52" s="88"/>
      <c r="C52" s="179" t="s">
        <v>70</v>
      </c>
      <c r="D52" s="51" t="s">
        <v>52</v>
      </c>
      <c r="E52" s="124">
        <v>16</v>
      </c>
      <c r="F52" s="187"/>
      <c r="G52" s="138"/>
      <c r="H52" s="180"/>
      <c r="I52" s="181"/>
      <c r="J52" s="2"/>
      <c r="K52" s="2"/>
    </row>
    <row r="53" spans="1:11" s="3" customFormat="1" ht="15.75">
      <c r="A53" s="69" t="s">
        <v>11</v>
      </c>
      <c r="B53" s="184">
        <v>8</v>
      </c>
      <c r="C53" s="71" t="s">
        <v>65</v>
      </c>
      <c r="D53" s="54"/>
      <c r="E53" s="153"/>
      <c r="F53" s="57"/>
      <c r="G53" s="139"/>
      <c r="H53" s="170"/>
      <c r="I53" s="55"/>
      <c r="J53" s="2"/>
      <c r="K53" s="2"/>
    </row>
    <row r="54" spans="1:11" s="3" customFormat="1" ht="15.75">
      <c r="A54" s="72"/>
      <c r="B54" s="73"/>
      <c r="C54" s="182" t="s">
        <v>66</v>
      </c>
      <c r="D54" s="48"/>
      <c r="E54" s="58"/>
      <c r="F54" s="185"/>
      <c r="G54" s="81"/>
      <c r="H54" s="83"/>
      <c r="I54" s="49"/>
      <c r="J54" s="2"/>
      <c r="K54" s="2"/>
    </row>
    <row r="55" spans="1:11" s="3" customFormat="1" ht="15.75">
      <c r="A55" s="162"/>
      <c r="B55" s="163"/>
      <c r="C55" s="192" t="s">
        <v>67</v>
      </c>
      <c r="D55" s="164"/>
      <c r="E55" s="165"/>
      <c r="F55" s="193"/>
      <c r="G55" s="196"/>
      <c r="H55" s="83"/>
      <c r="I55" s="49"/>
      <c r="J55" s="2"/>
      <c r="K55" s="2"/>
    </row>
    <row r="56" spans="1:11" s="3" customFormat="1" ht="17.25">
      <c r="A56" s="86"/>
      <c r="B56" s="88"/>
      <c r="C56" s="68" t="s">
        <v>68</v>
      </c>
      <c r="D56" s="51" t="s">
        <v>64</v>
      </c>
      <c r="E56" s="124">
        <v>1</v>
      </c>
      <c r="F56" s="123"/>
      <c r="G56" s="138">
        <f>E56*F56</f>
        <v>0</v>
      </c>
      <c r="H56" s="125">
        <f>F56*0.3</f>
        <v>0</v>
      </c>
      <c r="I56" s="53">
        <f>PRODUCT(E56,H56)</f>
        <v>0</v>
      </c>
      <c r="J56" s="2"/>
      <c r="K56" s="2"/>
    </row>
    <row r="57" spans="1:11" s="3" customFormat="1" ht="15.75">
      <c r="A57" s="69" t="s">
        <v>11</v>
      </c>
      <c r="B57" s="70">
        <v>9</v>
      </c>
      <c r="C57" s="71" t="s">
        <v>59</v>
      </c>
      <c r="D57" s="54"/>
      <c r="E57" s="153"/>
      <c r="F57" s="178"/>
      <c r="G57" s="139"/>
      <c r="H57" s="170"/>
      <c r="I57" s="55"/>
      <c r="J57" s="2"/>
      <c r="K57" s="2"/>
    </row>
    <row r="58" spans="1:11" s="3" customFormat="1" ht="15.75">
      <c r="A58" s="114"/>
      <c r="B58" s="115"/>
      <c r="C58" s="188" t="s">
        <v>95</v>
      </c>
      <c r="D58" s="117"/>
      <c r="E58" s="150"/>
      <c r="F58" s="141"/>
      <c r="G58" s="137"/>
      <c r="H58" s="83"/>
      <c r="I58" s="49"/>
      <c r="J58" s="2"/>
      <c r="K58" s="2"/>
    </row>
    <row r="59" spans="1:11" s="3" customFormat="1" ht="15.75">
      <c r="A59" s="65"/>
      <c r="B59" s="66"/>
      <c r="C59" s="67" t="s">
        <v>107</v>
      </c>
      <c r="D59" s="48"/>
      <c r="E59" s="58"/>
      <c r="F59" s="186"/>
      <c r="G59" s="81"/>
      <c r="H59" s="83"/>
      <c r="I59" s="49"/>
      <c r="J59" s="2"/>
      <c r="K59" s="2"/>
    </row>
    <row r="60" spans="1:11" s="3" customFormat="1" ht="15.75">
      <c r="A60" s="65"/>
      <c r="B60" s="66"/>
      <c r="C60" s="67" t="s">
        <v>60</v>
      </c>
      <c r="D60" s="48"/>
      <c r="E60" s="58"/>
      <c r="F60" s="186"/>
      <c r="G60" s="81"/>
      <c r="H60" s="83"/>
      <c r="I60" s="49"/>
      <c r="J60" s="2"/>
      <c r="K60" s="2"/>
    </row>
    <row r="61" spans="1:11" s="3" customFormat="1" ht="15.75">
      <c r="A61" s="189"/>
      <c r="B61" s="190"/>
      <c r="C61" s="176" t="s">
        <v>61</v>
      </c>
      <c r="D61" s="164"/>
      <c r="E61" s="165"/>
      <c r="F61" s="191"/>
      <c r="G61" s="196"/>
      <c r="H61" s="83"/>
      <c r="I61" s="49"/>
      <c r="J61" s="2"/>
      <c r="K61" s="2"/>
    </row>
    <row r="62" spans="1:11" s="3" customFormat="1" ht="15.75">
      <c r="A62" s="189"/>
      <c r="B62" s="190"/>
      <c r="C62" s="176" t="s">
        <v>62</v>
      </c>
      <c r="D62" s="164"/>
      <c r="E62" s="165"/>
      <c r="F62" s="191"/>
      <c r="G62" s="196"/>
      <c r="H62" s="83"/>
      <c r="I62" s="49"/>
      <c r="J62" s="2"/>
      <c r="K62" s="2"/>
    </row>
    <row r="63" spans="1:11" s="3" customFormat="1" ht="18" thickBot="1">
      <c r="A63" s="74"/>
      <c r="B63" s="183"/>
      <c r="C63" s="85" t="s">
        <v>63</v>
      </c>
      <c r="D63" s="59" t="s">
        <v>64</v>
      </c>
      <c r="E63" s="60">
        <v>10</v>
      </c>
      <c r="F63" s="209"/>
      <c r="G63" s="151">
        <f>E63*F63</f>
        <v>0</v>
      </c>
      <c r="H63" s="97">
        <f>F63*0.3</f>
        <v>0</v>
      </c>
      <c r="I63" s="61">
        <f>PRODUCT(E63,H63)</f>
        <v>0</v>
      </c>
      <c r="J63" s="2"/>
      <c r="K63" s="2"/>
    </row>
    <row r="64" spans="1:9" ht="15.75" customHeight="1">
      <c r="A64" s="194"/>
      <c r="B64" s="195"/>
      <c r="C64" s="142"/>
      <c r="D64" s="133"/>
      <c r="E64" s="133"/>
      <c r="F64" s="135"/>
      <c r="G64" s="136"/>
      <c r="H64" s="135"/>
      <c r="I64" s="136"/>
    </row>
    <row r="65" spans="1:11" s="3" customFormat="1" ht="26.25" customHeight="1">
      <c r="A65" s="215" t="str">
        <f>A33</f>
        <v>VÝKAZ VÝMĚR - VZDUCHOTECHNIKA</v>
      </c>
      <c r="B65" s="215"/>
      <c r="C65" s="215"/>
      <c r="D65" s="215"/>
      <c r="E65" s="215"/>
      <c r="F65" s="215"/>
      <c r="G65" s="215"/>
      <c r="H65" s="215"/>
      <c r="I65" s="215"/>
      <c r="J65" s="2"/>
      <c r="K65" s="2"/>
    </row>
    <row r="66" spans="1:11" s="3" customFormat="1" ht="25.5" customHeight="1">
      <c r="A66" s="1" t="s">
        <v>0</v>
      </c>
      <c r="B66" s="13"/>
      <c r="C66" s="128" t="str">
        <f>C34</f>
        <v>Snížení energetické náročnosti objektu Klub "Lesánek", 2084 ul. Tylova v Litvínově</v>
      </c>
      <c r="D66" s="14"/>
      <c r="E66" s="14"/>
      <c r="F66" s="14"/>
      <c r="G66" s="14"/>
      <c r="H66" s="1"/>
      <c r="I66" s="1"/>
      <c r="J66" s="2"/>
      <c r="K66" s="2"/>
    </row>
    <row r="67" spans="1:11" s="3" customFormat="1" ht="18.75">
      <c r="A67" s="1" t="s">
        <v>42</v>
      </c>
      <c r="B67" s="13"/>
      <c r="C67" s="128"/>
      <c r="D67" s="14"/>
      <c r="E67" s="14"/>
      <c r="F67" s="14"/>
      <c r="G67" s="14"/>
      <c r="H67" s="1"/>
      <c r="I67" s="1"/>
      <c r="J67" s="2"/>
      <c r="K67" s="2"/>
    </row>
    <row r="68" spans="1:11" s="3" customFormat="1" ht="7.5" customHeight="1" thickBot="1">
      <c r="A68" s="1"/>
      <c r="B68" s="13"/>
      <c r="C68" s="1"/>
      <c r="D68" s="14"/>
      <c r="E68" s="14"/>
      <c r="F68" s="14"/>
      <c r="G68" s="14"/>
      <c r="H68" s="1"/>
      <c r="I68" s="1"/>
      <c r="J68" s="2"/>
      <c r="K68" s="2"/>
    </row>
    <row r="69" spans="1:9" s="77" customFormat="1" ht="14.25">
      <c r="A69" s="216" t="s">
        <v>32</v>
      </c>
      <c r="B69" s="217"/>
      <c r="C69" s="220" t="s">
        <v>1</v>
      </c>
      <c r="D69" s="222" t="s">
        <v>2</v>
      </c>
      <c r="E69" s="224" t="s">
        <v>3</v>
      </c>
      <c r="F69" s="226" t="s">
        <v>29</v>
      </c>
      <c r="G69" s="227"/>
      <c r="H69" s="226" t="s">
        <v>31</v>
      </c>
      <c r="I69" s="228"/>
    </row>
    <row r="70" spans="1:9" s="77" customFormat="1" ht="15" thickBot="1">
      <c r="A70" s="218"/>
      <c r="B70" s="219"/>
      <c r="C70" s="221"/>
      <c r="D70" s="223"/>
      <c r="E70" s="225"/>
      <c r="F70" s="78" t="s">
        <v>30</v>
      </c>
      <c r="G70" s="80" t="s">
        <v>28</v>
      </c>
      <c r="H70" s="82" t="s">
        <v>30</v>
      </c>
      <c r="I70" s="79" t="s">
        <v>28</v>
      </c>
    </row>
    <row r="71" spans="1:9" ht="14.25">
      <c r="A71" s="69" t="s">
        <v>11</v>
      </c>
      <c r="B71" s="70">
        <v>10</v>
      </c>
      <c r="C71" s="71" t="s">
        <v>21</v>
      </c>
      <c r="D71" s="54"/>
      <c r="E71" s="56"/>
      <c r="F71" s="57"/>
      <c r="G71" s="95"/>
      <c r="H71" s="87"/>
      <c r="I71" s="55"/>
    </row>
    <row r="72" spans="1:9" ht="15">
      <c r="A72" s="91"/>
      <c r="B72" s="92"/>
      <c r="C72" s="84" t="s">
        <v>23</v>
      </c>
      <c r="D72" s="63"/>
      <c r="E72" s="93"/>
      <c r="F72" s="62"/>
      <c r="G72" s="100"/>
      <c r="H72" s="101"/>
      <c r="I72" s="64"/>
    </row>
    <row r="73" spans="1:9" s="77" customFormat="1" ht="15.75" thickBot="1">
      <c r="A73" s="74"/>
      <c r="B73" s="75"/>
      <c r="C73" s="85" t="s">
        <v>24</v>
      </c>
      <c r="D73" s="59" t="s">
        <v>26</v>
      </c>
      <c r="E73" s="89">
        <v>8</v>
      </c>
      <c r="F73" s="90"/>
      <c r="G73" s="96">
        <f>E73*F73</f>
        <v>0</v>
      </c>
      <c r="H73" s="98">
        <f>F73*0.3</f>
        <v>0</v>
      </c>
      <c r="I73" s="61">
        <f>PRODUCT(E73,H73)</f>
        <v>0</v>
      </c>
    </row>
    <row r="74" spans="1:9" s="77" customFormat="1" ht="15.75">
      <c r="A74" s="4"/>
      <c r="B74" s="6"/>
      <c r="C74" s="143" t="s">
        <v>33</v>
      </c>
      <c r="D74" s="23"/>
      <c r="E74" s="5"/>
      <c r="F74" s="22"/>
      <c r="G74" s="102">
        <f>SUM(G7:G73)</f>
        <v>0</v>
      </c>
      <c r="H74" s="103"/>
      <c r="I74" s="104">
        <f>SUM(I7:I73)</f>
        <v>0</v>
      </c>
    </row>
    <row r="75" spans="1:9" ht="15">
      <c r="A75" s="72"/>
      <c r="B75" s="73"/>
      <c r="C75" s="67" t="s">
        <v>39</v>
      </c>
      <c r="D75" s="48"/>
      <c r="E75" s="58"/>
      <c r="F75" s="50"/>
      <c r="G75" s="94" t="s">
        <v>27</v>
      </c>
      <c r="H75" s="99"/>
      <c r="I75" s="49">
        <f>PRODUCT(G74,0.02)</f>
        <v>0</v>
      </c>
    </row>
    <row r="76" spans="1:9" ht="15">
      <c r="A76" s="91"/>
      <c r="B76" s="144"/>
      <c r="C76" s="84" t="s">
        <v>34</v>
      </c>
      <c r="D76" s="63"/>
      <c r="E76" s="145"/>
      <c r="F76" s="120"/>
      <c r="G76" s="146" t="s">
        <v>27</v>
      </c>
      <c r="H76" s="101"/>
      <c r="I76" s="147">
        <f>PRODUCT(G74,0.036)</f>
        <v>0</v>
      </c>
    </row>
    <row r="77" spans="1:9" ht="18.75">
      <c r="A77" s="105"/>
      <c r="B77" s="106"/>
      <c r="C77" s="107" t="s">
        <v>38</v>
      </c>
      <c r="D77" s="108"/>
      <c r="E77" s="109"/>
      <c r="F77" s="110"/>
      <c r="G77" s="111">
        <f>SUM(G74:G76)</f>
        <v>0</v>
      </c>
      <c r="H77" s="112"/>
      <c r="I77" s="113">
        <f>SUM(I74:I76)</f>
        <v>0</v>
      </c>
    </row>
    <row r="78" spans="1:9" ht="19.5" thickBot="1">
      <c r="A78" s="7"/>
      <c r="B78" s="8"/>
      <c r="C78" s="9" t="s">
        <v>16</v>
      </c>
      <c r="D78" s="24"/>
      <c r="E78" s="10"/>
      <c r="F78" s="212">
        <f>G77+I77</f>
        <v>0</v>
      </c>
      <c r="G78" s="213"/>
      <c r="H78" s="213"/>
      <c r="I78" s="214"/>
    </row>
    <row r="79" spans="1:9" ht="15">
      <c r="A79" s="77"/>
      <c r="B79" s="148"/>
      <c r="C79" s="77"/>
      <c r="D79" s="149"/>
      <c r="E79" s="149"/>
      <c r="F79" s="149"/>
      <c r="G79" s="149"/>
      <c r="H79" s="149"/>
      <c r="I79" s="149"/>
    </row>
    <row r="80" spans="1:9" ht="15">
      <c r="A80" s="77"/>
      <c r="B80" s="148"/>
      <c r="C80" s="77"/>
      <c r="D80" s="149"/>
      <c r="E80" s="149"/>
      <c r="F80" s="149"/>
      <c r="G80" s="149"/>
      <c r="H80" s="149"/>
      <c r="I80" s="149"/>
    </row>
  </sheetData>
  <sheetProtection/>
  <mergeCells count="22">
    <mergeCell ref="A1:I1"/>
    <mergeCell ref="A5:B6"/>
    <mergeCell ref="C5:C6"/>
    <mergeCell ref="D5:D6"/>
    <mergeCell ref="E5:E6"/>
    <mergeCell ref="F5:G5"/>
    <mergeCell ref="H5:I5"/>
    <mergeCell ref="A33:I33"/>
    <mergeCell ref="A37:B38"/>
    <mergeCell ref="C37:C38"/>
    <mergeCell ref="D37:D38"/>
    <mergeCell ref="E37:E38"/>
    <mergeCell ref="F37:G37"/>
    <mergeCell ref="H37:I37"/>
    <mergeCell ref="F78:I78"/>
    <mergeCell ref="A65:I65"/>
    <mergeCell ref="A69:B70"/>
    <mergeCell ref="C69:C70"/>
    <mergeCell ref="D69:D70"/>
    <mergeCell ref="E69:E70"/>
    <mergeCell ref="F69:G69"/>
    <mergeCell ref="H69:I6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 xml:space="preserve">&amp;C&amp;"Times New Roman CE,Obyčejné"List číslo: &amp;"Times New Roman CE,Tučné"&amp;P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showZeros="0" zoomScalePageLayoutView="0" workbookViewId="0" topLeftCell="A1">
      <selection activeCell="G17" sqref="G17"/>
    </sheetView>
  </sheetViews>
  <sheetFormatPr defaultColWidth="9.125" defaultRowHeight="12.75"/>
  <cols>
    <col min="1" max="1" width="4.00390625" style="0" customWidth="1"/>
    <col min="2" max="2" width="4.00390625" style="11" customWidth="1"/>
    <col min="3" max="3" width="67.125" style="0" customWidth="1"/>
    <col min="4" max="5" width="9.375" style="12" customWidth="1"/>
    <col min="6" max="6" width="8.625" style="12" customWidth="1"/>
    <col min="7" max="7" width="12.875" style="12" customWidth="1"/>
    <col min="8" max="8" width="8.625" style="12" customWidth="1"/>
    <col min="9" max="9" width="12.875" style="12" customWidth="1"/>
    <col min="10" max="10" width="1.37890625" style="0" customWidth="1"/>
    <col min="11" max="11" width="9.625" style="0" bestFit="1" customWidth="1"/>
  </cols>
  <sheetData>
    <row r="1" spans="1:9" s="127" customFormat="1" ht="26.25" customHeight="1">
      <c r="A1" s="215" t="s">
        <v>110</v>
      </c>
      <c r="B1" s="215"/>
      <c r="C1" s="215"/>
      <c r="D1" s="215"/>
      <c r="E1" s="215"/>
      <c r="F1" s="215"/>
      <c r="G1" s="215"/>
      <c r="H1" s="215"/>
      <c r="I1" s="215"/>
    </row>
    <row r="2" spans="1:9" s="129" customFormat="1" ht="18.75">
      <c r="A2" s="1" t="s">
        <v>0</v>
      </c>
      <c r="B2" s="13"/>
      <c r="C2" s="128" t="s">
        <v>40</v>
      </c>
      <c r="D2" s="14"/>
      <c r="E2" s="14"/>
      <c r="F2" s="14"/>
      <c r="G2" s="14"/>
      <c r="H2" s="1"/>
      <c r="I2" s="1"/>
    </row>
    <row r="3" spans="1:9" s="129" customFormat="1" ht="18.75">
      <c r="A3" s="1" t="s">
        <v>43</v>
      </c>
      <c r="B3" s="13"/>
      <c r="C3" s="128"/>
      <c r="D3" s="14"/>
      <c r="E3" s="14"/>
      <c r="F3" s="14"/>
      <c r="G3" s="14"/>
      <c r="H3" s="1"/>
      <c r="I3" s="1"/>
    </row>
    <row r="4" spans="1:9" ht="7.5" customHeight="1" thickBot="1">
      <c r="A4" s="1"/>
      <c r="B4" s="13"/>
      <c r="C4" s="1"/>
      <c r="D4" s="14"/>
      <c r="E4" s="14"/>
      <c r="F4" s="14"/>
      <c r="G4" s="14"/>
      <c r="H4" s="1"/>
      <c r="I4" s="1"/>
    </row>
    <row r="5" spans="1:11" s="77" customFormat="1" ht="15.75" customHeight="1">
      <c r="A5" s="216" t="s">
        <v>32</v>
      </c>
      <c r="B5" s="217"/>
      <c r="C5" s="220" t="s">
        <v>1</v>
      </c>
      <c r="D5" s="222" t="s">
        <v>2</v>
      </c>
      <c r="E5" s="224" t="s">
        <v>3</v>
      </c>
      <c r="F5" s="226" t="s">
        <v>29</v>
      </c>
      <c r="G5" s="227"/>
      <c r="H5" s="226" t="s">
        <v>31</v>
      </c>
      <c r="I5" s="228"/>
      <c r="J5" s="76"/>
      <c r="K5" s="76"/>
    </row>
    <row r="6" spans="1:11" s="77" customFormat="1" ht="15.75" thickBot="1">
      <c r="A6" s="218"/>
      <c r="B6" s="219"/>
      <c r="C6" s="221"/>
      <c r="D6" s="223"/>
      <c r="E6" s="225"/>
      <c r="F6" s="78" t="s">
        <v>30</v>
      </c>
      <c r="G6" s="80" t="s">
        <v>28</v>
      </c>
      <c r="H6" s="82" t="s">
        <v>30</v>
      </c>
      <c r="I6" s="79" t="s">
        <v>28</v>
      </c>
      <c r="J6" s="76"/>
      <c r="K6" s="76"/>
    </row>
    <row r="7" spans="1:11" s="3" customFormat="1" ht="15" customHeight="1">
      <c r="A7" s="69" t="s">
        <v>12</v>
      </c>
      <c r="B7" s="70">
        <v>1</v>
      </c>
      <c r="C7" s="152" t="s">
        <v>108</v>
      </c>
      <c r="D7" s="54" t="s">
        <v>45</v>
      </c>
      <c r="E7" s="153">
        <v>1</v>
      </c>
      <c r="F7" s="154"/>
      <c r="G7" s="155">
        <f>E7*F7</f>
        <v>0</v>
      </c>
      <c r="H7" s="156">
        <f>F7*0.2</f>
        <v>0</v>
      </c>
      <c r="I7" s="49">
        <f>PRODUCT(E7,H7)</f>
        <v>0</v>
      </c>
      <c r="J7" s="2"/>
      <c r="K7" s="2"/>
    </row>
    <row r="8" spans="1:11" s="3" customFormat="1" ht="15.75">
      <c r="A8" s="65"/>
      <c r="B8" s="66"/>
      <c r="C8" s="67" t="s">
        <v>71</v>
      </c>
      <c r="D8" s="48"/>
      <c r="E8" s="58"/>
      <c r="F8" s="157"/>
      <c r="G8" s="94"/>
      <c r="H8" s="83"/>
      <c r="I8" s="49"/>
      <c r="J8" s="2"/>
      <c r="K8" s="2"/>
    </row>
    <row r="9" spans="1:11" s="3" customFormat="1" ht="18">
      <c r="A9" s="65"/>
      <c r="B9" s="66"/>
      <c r="C9" s="67" t="s">
        <v>72</v>
      </c>
      <c r="D9" s="158"/>
      <c r="E9" s="159"/>
      <c r="F9" s="160"/>
      <c r="G9" s="94"/>
      <c r="H9" s="83"/>
      <c r="I9" s="49"/>
      <c r="J9" s="2"/>
      <c r="K9" s="2"/>
    </row>
    <row r="10" spans="1:11" s="3" customFormat="1" ht="15.75">
      <c r="A10" s="65"/>
      <c r="B10" s="66"/>
      <c r="C10" s="67" t="s">
        <v>46</v>
      </c>
      <c r="D10" s="158"/>
      <c r="E10" s="159"/>
      <c r="F10" s="161"/>
      <c r="G10" s="94"/>
      <c r="H10" s="83"/>
      <c r="I10" s="49"/>
      <c r="J10" s="2"/>
      <c r="K10" s="2"/>
    </row>
    <row r="11" spans="1:11" s="3" customFormat="1" ht="18">
      <c r="A11" s="72"/>
      <c r="B11" s="73"/>
      <c r="C11" s="67" t="s">
        <v>73</v>
      </c>
      <c r="D11" s="48"/>
      <c r="E11" s="58"/>
      <c r="F11" s="50"/>
      <c r="G11" s="94"/>
      <c r="H11" s="83"/>
      <c r="I11" s="49"/>
      <c r="J11" s="2"/>
      <c r="K11" s="2"/>
    </row>
    <row r="12" spans="1:11" s="3" customFormat="1" ht="15.75">
      <c r="A12" s="72"/>
      <c r="B12" s="73"/>
      <c r="C12" s="67" t="s">
        <v>46</v>
      </c>
      <c r="D12" s="48"/>
      <c r="E12" s="58"/>
      <c r="F12" s="50"/>
      <c r="G12" s="94"/>
      <c r="H12" s="83"/>
      <c r="I12" s="49"/>
      <c r="J12" s="2"/>
      <c r="K12" s="2"/>
    </row>
    <row r="13" spans="1:11" s="3" customFormat="1" ht="15.75">
      <c r="A13" s="72"/>
      <c r="B13" s="73"/>
      <c r="C13" s="197" t="s">
        <v>76</v>
      </c>
      <c r="D13" s="48"/>
      <c r="E13" s="58"/>
      <c r="F13" s="50"/>
      <c r="G13" s="94"/>
      <c r="H13" s="83"/>
      <c r="I13" s="49"/>
      <c r="J13" s="2"/>
      <c r="K13" s="2"/>
    </row>
    <row r="14" spans="1:11" s="3" customFormat="1" ht="16.5">
      <c r="A14" s="72"/>
      <c r="B14" s="73"/>
      <c r="C14" s="67" t="s">
        <v>74</v>
      </c>
      <c r="D14" s="48"/>
      <c r="E14" s="58"/>
      <c r="F14" s="50"/>
      <c r="G14" s="94"/>
      <c r="H14" s="83"/>
      <c r="I14" s="49"/>
      <c r="J14" s="2"/>
      <c r="K14" s="2"/>
    </row>
    <row r="15" spans="1:11" s="3" customFormat="1" ht="16.5">
      <c r="A15" s="72"/>
      <c r="B15" s="73"/>
      <c r="C15" s="67" t="s">
        <v>75</v>
      </c>
      <c r="D15" s="48"/>
      <c r="E15" s="58"/>
      <c r="F15" s="50"/>
      <c r="G15" s="94"/>
      <c r="H15" s="83"/>
      <c r="I15" s="49"/>
      <c r="J15" s="2"/>
      <c r="K15" s="2"/>
    </row>
    <row r="16" spans="1:11" s="3" customFormat="1" ht="15.75">
      <c r="A16" s="72"/>
      <c r="B16" s="73"/>
      <c r="C16" s="198" t="s">
        <v>79</v>
      </c>
      <c r="D16" s="48"/>
      <c r="E16" s="58"/>
      <c r="F16" s="50"/>
      <c r="G16" s="94"/>
      <c r="H16" s="83"/>
      <c r="I16" s="49"/>
      <c r="J16" s="2"/>
      <c r="K16" s="2"/>
    </row>
    <row r="17" spans="1:11" s="3" customFormat="1" ht="16.5">
      <c r="A17" s="72"/>
      <c r="B17" s="73"/>
      <c r="C17" s="67" t="s">
        <v>77</v>
      </c>
      <c r="D17" s="48"/>
      <c r="E17" s="58"/>
      <c r="F17" s="50"/>
      <c r="G17" s="94"/>
      <c r="H17" s="83"/>
      <c r="I17" s="49"/>
      <c r="J17" s="2"/>
      <c r="K17" s="2"/>
    </row>
    <row r="18" spans="1:11" s="3" customFormat="1" ht="16.5">
      <c r="A18" s="72"/>
      <c r="B18" s="73"/>
      <c r="C18" s="67" t="s">
        <v>78</v>
      </c>
      <c r="D18" s="48"/>
      <c r="E18" s="58"/>
      <c r="F18" s="50"/>
      <c r="G18" s="94"/>
      <c r="H18" s="83"/>
      <c r="I18" s="49"/>
      <c r="J18" s="2"/>
      <c r="K18" s="2"/>
    </row>
    <row r="19" spans="1:11" s="3" customFormat="1" ht="15.75">
      <c r="A19" s="72"/>
      <c r="B19" s="73"/>
      <c r="C19" s="67" t="s">
        <v>87</v>
      </c>
      <c r="D19" s="48"/>
      <c r="E19" s="58"/>
      <c r="F19" s="50"/>
      <c r="G19" s="94"/>
      <c r="H19" s="83"/>
      <c r="I19" s="49"/>
      <c r="J19" s="2"/>
      <c r="K19" s="2"/>
    </row>
    <row r="20" spans="1:11" s="3" customFormat="1" ht="15.75">
      <c r="A20" s="162"/>
      <c r="B20" s="163"/>
      <c r="C20" s="68" t="s">
        <v>47</v>
      </c>
      <c r="D20" s="164"/>
      <c r="E20" s="165"/>
      <c r="F20" s="166"/>
      <c r="G20" s="167"/>
      <c r="H20" s="125"/>
      <c r="I20" s="53"/>
      <c r="J20" s="2"/>
      <c r="K20" s="2"/>
    </row>
    <row r="21" spans="1:11" s="3" customFormat="1" ht="15.75">
      <c r="A21" s="69" t="s">
        <v>12</v>
      </c>
      <c r="B21" s="168" t="s">
        <v>48</v>
      </c>
      <c r="C21" s="169" t="s">
        <v>49</v>
      </c>
      <c r="D21" s="54" t="s">
        <v>45</v>
      </c>
      <c r="E21" s="153">
        <v>1</v>
      </c>
      <c r="F21" s="199" t="s">
        <v>94</v>
      </c>
      <c r="G21" s="95"/>
      <c r="H21" s="170"/>
      <c r="I21" s="55"/>
      <c r="J21" s="2"/>
      <c r="K21" s="2"/>
    </row>
    <row r="22" spans="1:11" s="3" customFormat="1" ht="15.75">
      <c r="A22" s="114"/>
      <c r="B22" s="171"/>
      <c r="C22" s="116" t="s">
        <v>80</v>
      </c>
      <c r="D22" s="117"/>
      <c r="E22" s="150"/>
      <c r="F22" s="200" t="s">
        <v>81</v>
      </c>
      <c r="G22" s="146"/>
      <c r="H22" s="83"/>
      <c r="I22" s="49"/>
      <c r="J22" s="2"/>
      <c r="K22" s="2"/>
    </row>
    <row r="23" spans="1:11" s="3" customFormat="1" ht="15.75">
      <c r="A23" s="65"/>
      <c r="B23" s="172"/>
      <c r="C23" s="67" t="s">
        <v>50</v>
      </c>
      <c r="D23" s="48"/>
      <c r="E23" s="58"/>
      <c r="F23" s="201" t="s">
        <v>82</v>
      </c>
      <c r="G23" s="94"/>
      <c r="H23" s="83"/>
      <c r="I23" s="49"/>
      <c r="J23" s="2"/>
      <c r="K23" s="2"/>
    </row>
    <row r="24" spans="1:11" s="3" customFormat="1" ht="15.75">
      <c r="A24" s="65"/>
      <c r="B24" s="172"/>
      <c r="C24" s="67" t="s">
        <v>51</v>
      </c>
      <c r="D24" s="48"/>
      <c r="E24" s="58"/>
      <c r="F24" s="201"/>
      <c r="G24" s="94"/>
      <c r="H24" s="83"/>
      <c r="I24" s="49"/>
      <c r="J24" s="2"/>
      <c r="K24" s="2"/>
    </row>
    <row r="25" spans="1:11" s="3" customFormat="1" ht="15.75">
      <c r="A25" s="65"/>
      <c r="B25" s="172"/>
      <c r="C25" s="67" t="s">
        <v>88</v>
      </c>
      <c r="D25" s="48"/>
      <c r="E25" s="58"/>
      <c r="F25" s="50"/>
      <c r="G25" s="94"/>
      <c r="H25" s="83"/>
      <c r="I25" s="49"/>
      <c r="J25" s="2"/>
      <c r="K25" s="2"/>
    </row>
    <row r="26" spans="1:11" s="3" customFormat="1" ht="15.75">
      <c r="A26" s="121"/>
      <c r="B26" s="173"/>
      <c r="C26" s="68" t="s">
        <v>89</v>
      </c>
      <c r="D26" s="51"/>
      <c r="E26" s="124"/>
      <c r="F26" s="123"/>
      <c r="G26" s="174"/>
      <c r="H26" s="125"/>
      <c r="I26" s="53"/>
      <c r="J26" s="2"/>
      <c r="K26" s="2"/>
    </row>
    <row r="27" spans="1:11" s="3" customFormat="1" ht="15.75">
      <c r="A27" s="65" t="s">
        <v>12</v>
      </c>
      <c r="B27" s="115">
        <v>2</v>
      </c>
      <c r="C27" s="116" t="s">
        <v>104</v>
      </c>
      <c r="D27" s="117"/>
      <c r="E27" s="150"/>
      <c r="F27" s="118"/>
      <c r="G27" s="95"/>
      <c r="H27" s="170"/>
      <c r="I27" s="55"/>
      <c r="J27" s="2"/>
      <c r="K27" s="2"/>
    </row>
    <row r="28" spans="1:11" s="3" customFormat="1" ht="15.75">
      <c r="A28" s="121"/>
      <c r="B28" s="122"/>
      <c r="C28" s="68" t="s">
        <v>53</v>
      </c>
      <c r="D28" s="51" t="s">
        <v>52</v>
      </c>
      <c r="E28" s="124">
        <v>4</v>
      </c>
      <c r="F28" s="175"/>
      <c r="G28" s="174">
        <f>E28*F28</f>
        <v>0</v>
      </c>
      <c r="H28" s="125">
        <f>F28*0.2</f>
        <v>0</v>
      </c>
      <c r="I28" s="53">
        <f>PRODUCT(E28,H28)</f>
        <v>0</v>
      </c>
      <c r="J28" s="2"/>
      <c r="K28" s="2"/>
    </row>
    <row r="29" spans="1:11" s="3" customFormat="1" ht="15.75">
      <c r="A29" s="69" t="s">
        <v>12</v>
      </c>
      <c r="B29" s="70">
        <v>3</v>
      </c>
      <c r="C29" s="169" t="s">
        <v>105</v>
      </c>
      <c r="D29" s="54"/>
      <c r="E29" s="153"/>
      <c r="F29" s="154"/>
      <c r="G29" s="139"/>
      <c r="H29" s="170"/>
      <c r="I29" s="55"/>
      <c r="J29" s="2"/>
      <c r="K29" s="2"/>
    </row>
    <row r="30" spans="1:11" s="3" customFormat="1" ht="16.5" thickBot="1">
      <c r="A30" s="207"/>
      <c r="B30" s="208"/>
      <c r="C30" s="85" t="s">
        <v>54</v>
      </c>
      <c r="D30" s="59" t="s">
        <v>52</v>
      </c>
      <c r="E30" s="60">
        <v>2</v>
      </c>
      <c r="F30" s="97"/>
      <c r="G30" s="96">
        <f>E30*F30</f>
        <v>0</v>
      </c>
      <c r="H30" s="97">
        <f>F30*0.3</f>
        <v>0</v>
      </c>
      <c r="I30" s="61">
        <f>PRODUCT(E30,H30)</f>
        <v>0</v>
      </c>
      <c r="J30" s="2"/>
      <c r="K30" s="2"/>
    </row>
    <row r="31" spans="1:11" s="77" customFormat="1" ht="15" customHeight="1">
      <c r="A31" s="130"/>
      <c r="B31" s="131"/>
      <c r="C31" s="132"/>
      <c r="D31" s="133"/>
      <c r="E31" s="134"/>
      <c r="F31" s="135"/>
      <c r="G31" s="136"/>
      <c r="H31" s="21"/>
      <c r="I31" s="20"/>
      <c r="J31" s="76"/>
      <c r="K31" s="76"/>
    </row>
    <row r="32" spans="1:11" s="77" customFormat="1" ht="15" customHeight="1">
      <c r="A32" s="130"/>
      <c r="B32" s="131"/>
      <c r="C32" s="132"/>
      <c r="D32" s="133"/>
      <c r="E32" s="134"/>
      <c r="F32" s="135"/>
      <c r="G32" s="136"/>
      <c r="H32" s="21"/>
      <c r="I32" s="20"/>
      <c r="J32" s="76"/>
      <c r="K32" s="76"/>
    </row>
    <row r="33" spans="1:11" s="3" customFormat="1" ht="26.25" customHeight="1">
      <c r="A33" s="215" t="str">
        <f>A1</f>
        <v>ROZPOČET - VZDUCHOTECHNIKA</v>
      </c>
      <c r="B33" s="215"/>
      <c r="C33" s="215"/>
      <c r="D33" s="215"/>
      <c r="E33" s="215"/>
      <c r="F33" s="215"/>
      <c r="G33" s="215"/>
      <c r="H33" s="215"/>
      <c r="I33" s="215"/>
      <c r="J33" s="2"/>
      <c r="K33" s="2"/>
    </row>
    <row r="34" spans="1:11" s="3" customFormat="1" ht="25.5" customHeight="1">
      <c r="A34" s="1" t="s">
        <v>0</v>
      </c>
      <c r="B34" s="13"/>
      <c r="C34" s="128" t="str">
        <f>C2</f>
        <v>Snížení energetické náročnosti objektu Klub "Lesánek", 2084 ul. Tylova v Litvínově</v>
      </c>
      <c r="D34" s="14"/>
      <c r="E34" s="14"/>
      <c r="F34" s="14"/>
      <c r="G34" s="14"/>
      <c r="H34" s="1"/>
      <c r="I34" s="1"/>
      <c r="J34" s="2"/>
      <c r="K34" s="2"/>
    </row>
    <row r="35" spans="1:11" s="3" customFormat="1" ht="18.75">
      <c r="A35" s="1" t="s">
        <v>43</v>
      </c>
      <c r="B35" s="13"/>
      <c r="C35" s="128"/>
      <c r="D35" s="14"/>
      <c r="E35" s="14"/>
      <c r="F35" s="14"/>
      <c r="G35" s="14"/>
      <c r="H35" s="1"/>
      <c r="I35" s="1"/>
      <c r="J35" s="2"/>
      <c r="K35" s="2"/>
    </row>
    <row r="36" spans="1:11" s="3" customFormat="1" ht="7.5" customHeight="1" thickBot="1">
      <c r="A36" s="1"/>
      <c r="B36" s="13"/>
      <c r="C36" s="1"/>
      <c r="D36" s="14"/>
      <c r="E36" s="14"/>
      <c r="F36" s="14"/>
      <c r="G36" s="14"/>
      <c r="H36" s="1"/>
      <c r="I36" s="1"/>
      <c r="J36" s="2"/>
      <c r="K36" s="2"/>
    </row>
    <row r="37" spans="1:11" s="3" customFormat="1" ht="15.75">
      <c r="A37" s="216" t="s">
        <v>32</v>
      </c>
      <c r="B37" s="217"/>
      <c r="C37" s="220" t="s">
        <v>1</v>
      </c>
      <c r="D37" s="222" t="s">
        <v>2</v>
      </c>
      <c r="E37" s="224" t="s">
        <v>3</v>
      </c>
      <c r="F37" s="226" t="s">
        <v>29</v>
      </c>
      <c r="G37" s="227"/>
      <c r="H37" s="226" t="s">
        <v>31</v>
      </c>
      <c r="I37" s="228"/>
      <c r="J37" s="2"/>
      <c r="K37" s="2"/>
    </row>
    <row r="38" spans="1:11" s="3" customFormat="1" ht="16.5" thickBot="1">
      <c r="A38" s="218"/>
      <c r="B38" s="219"/>
      <c r="C38" s="221"/>
      <c r="D38" s="223"/>
      <c r="E38" s="225"/>
      <c r="F38" s="78" t="s">
        <v>30</v>
      </c>
      <c r="G38" s="80" t="s">
        <v>28</v>
      </c>
      <c r="H38" s="82" t="s">
        <v>30</v>
      </c>
      <c r="I38" s="79" t="s">
        <v>28</v>
      </c>
      <c r="J38" s="2"/>
      <c r="K38" s="2"/>
    </row>
    <row r="39" spans="1:11" s="3" customFormat="1" ht="15.75">
      <c r="A39" s="69" t="s">
        <v>12</v>
      </c>
      <c r="B39" s="70">
        <v>4</v>
      </c>
      <c r="C39" s="177" t="s">
        <v>106</v>
      </c>
      <c r="D39" s="54"/>
      <c r="E39" s="56"/>
      <c r="F39" s="178"/>
      <c r="G39" s="139"/>
      <c r="H39" s="170"/>
      <c r="I39" s="55"/>
      <c r="J39" s="2"/>
      <c r="K39" s="2"/>
    </row>
    <row r="40" spans="1:11" s="3" customFormat="1" ht="15.75">
      <c r="A40" s="121"/>
      <c r="B40" s="122"/>
      <c r="C40" s="179" t="s">
        <v>55</v>
      </c>
      <c r="D40" s="51" t="s">
        <v>52</v>
      </c>
      <c r="E40" s="52">
        <v>2</v>
      </c>
      <c r="F40" s="126"/>
      <c r="G40" s="174">
        <f>E40*F40</f>
        <v>0</v>
      </c>
      <c r="H40" s="125">
        <f>F40*0.3</f>
        <v>0</v>
      </c>
      <c r="I40" s="53">
        <f>PRODUCT(E40,H40)</f>
        <v>0</v>
      </c>
      <c r="J40" s="2"/>
      <c r="K40" s="2"/>
    </row>
    <row r="41" spans="1:11" s="3" customFormat="1" ht="15.75">
      <c r="A41" s="69" t="s">
        <v>12</v>
      </c>
      <c r="B41" s="184">
        <v>5</v>
      </c>
      <c r="C41" s="71" t="s">
        <v>90</v>
      </c>
      <c r="D41" s="54"/>
      <c r="E41" s="153"/>
      <c r="F41" s="57"/>
      <c r="G41" s="139"/>
      <c r="H41" s="170"/>
      <c r="I41" s="55"/>
      <c r="J41" s="2"/>
      <c r="K41" s="2"/>
    </row>
    <row r="42" spans="1:11" s="3" customFormat="1" ht="15.75">
      <c r="A42" s="114"/>
      <c r="B42" s="202"/>
      <c r="C42" s="203" t="s">
        <v>83</v>
      </c>
      <c r="D42" s="117"/>
      <c r="E42" s="150"/>
      <c r="F42" s="204"/>
      <c r="G42" s="137"/>
      <c r="H42" s="140"/>
      <c r="I42" s="119"/>
      <c r="J42" s="2"/>
      <c r="K42" s="2"/>
    </row>
    <row r="43" spans="1:11" s="3" customFormat="1" ht="15.75">
      <c r="A43" s="72"/>
      <c r="B43" s="73"/>
      <c r="C43" s="67" t="s">
        <v>85</v>
      </c>
      <c r="D43" s="48"/>
      <c r="E43" s="58"/>
      <c r="F43" s="185"/>
      <c r="G43" s="81"/>
      <c r="H43" s="83"/>
      <c r="I43" s="49"/>
      <c r="J43" s="2"/>
      <c r="K43" s="2"/>
    </row>
    <row r="44" spans="1:11" s="3" customFormat="1" ht="15.75">
      <c r="A44" s="205"/>
      <c r="B44" s="206"/>
      <c r="C44" s="116" t="s">
        <v>84</v>
      </c>
      <c r="D44" s="117"/>
      <c r="E44" s="150"/>
      <c r="F44" s="204"/>
      <c r="G44" s="137"/>
      <c r="H44" s="140"/>
      <c r="I44" s="119"/>
      <c r="J44" s="2"/>
      <c r="K44" s="1"/>
    </row>
    <row r="45" spans="1:11" s="3" customFormat="1" ht="15.75">
      <c r="A45" s="205"/>
      <c r="B45" s="206"/>
      <c r="C45" s="116" t="s">
        <v>91</v>
      </c>
      <c r="D45" s="117"/>
      <c r="E45" s="150"/>
      <c r="F45" s="204"/>
      <c r="G45" s="137"/>
      <c r="H45" s="140"/>
      <c r="I45" s="119"/>
      <c r="J45" s="2"/>
      <c r="K45" s="2"/>
    </row>
    <row r="46" spans="1:11" ht="15.75">
      <c r="A46" s="210"/>
      <c r="B46" s="211"/>
      <c r="C46" s="68" t="s">
        <v>86</v>
      </c>
      <c r="D46" s="51" t="s">
        <v>52</v>
      </c>
      <c r="E46" s="124">
        <v>1</v>
      </c>
      <c r="F46" s="175"/>
      <c r="G46" s="174">
        <f>E46*F46</f>
        <v>0</v>
      </c>
      <c r="H46" s="125">
        <f>F46*0.3</f>
        <v>0</v>
      </c>
      <c r="I46" s="53">
        <f>PRODUCT(E46,H46)</f>
        <v>0</v>
      </c>
      <c r="J46" s="1"/>
      <c r="K46" s="1"/>
    </row>
    <row r="47" spans="1:9" ht="15" customHeight="1">
      <c r="A47" s="69" t="s">
        <v>12</v>
      </c>
      <c r="B47" s="70">
        <v>6</v>
      </c>
      <c r="C47" s="177" t="s">
        <v>92</v>
      </c>
      <c r="D47" s="54"/>
      <c r="E47" s="56"/>
      <c r="F47" s="154"/>
      <c r="G47" s="95"/>
      <c r="H47" s="170"/>
      <c r="I47" s="55"/>
    </row>
    <row r="48" spans="1:11" s="77" customFormat="1" ht="15" customHeight="1">
      <c r="A48" s="121"/>
      <c r="B48" s="122"/>
      <c r="C48" s="179" t="s">
        <v>93</v>
      </c>
      <c r="D48" s="51" t="s">
        <v>52</v>
      </c>
      <c r="E48" s="52">
        <v>1</v>
      </c>
      <c r="F48" s="123"/>
      <c r="G48" s="174">
        <f>E48*F48</f>
        <v>0</v>
      </c>
      <c r="H48" s="125">
        <f>F48*0.3</f>
        <v>0</v>
      </c>
      <c r="I48" s="53">
        <f>PRODUCT(E48,H48)</f>
        <v>0</v>
      </c>
      <c r="J48" s="76"/>
      <c r="K48" s="76"/>
    </row>
    <row r="49" spans="1:11" s="3" customFormat="1" ht="15.75">
      <c r="A49" s="69" t="s">
        <v>12</v>
      </c>
      <c r="B49" s="184">
        <v>7</v>
      </c>
      <c r="C49" s="71" t="s">
        <v>56</v>
      </c>
      <c r="D49" s="54"/>
      <c r="E49" s="153"/>
      <c r="F49" s="57"/>
      <c r="G49" s="139"/>
      <c r="H49" s="170"/>
      <c r="I49" s="55"/>
      <c r="J49" s="2"/>
      <c r="K49" s="2"/>
    </row>
    <row r="50" spans="1:11" s="3" customFormat="1" ht="15.75">
      <c r="A50" s="72"/>
      <c r="B50" s="73"/>
      <c r="C50" s="182" t="s">
        <v>57</v>
      </c>
      <c r="D50" s="48" t="s">
        <v>45</v>
      </c>
      <c r="E50" s="58">
        <v>1</v>
      </c>
      <c r="F50" s="185"/>
      <c r="G50" s="81">
        <f>E50*F50</f>
        <v>0</v>
      </c>
      <c r="H50" s="83">
        <f>F50*0.3</f>
        <v>0</v>
      </c>
      <c r="I50" s="49">
        <f>PRODUCT(E50,H50)</f>
        <v>0</v>
      </c>
      <c r="J50" s="2"/>
      <c r="K50" s="2"/>
    </row>
    <row r="51" spans="1:11" s="3" customFormat="1" ht="15.75">
      <c r="A51" s="72"/>
      <c r="B51" s="73"/>
      <c r="C51" s="67" t="s">
        <v>69</v>
      </c>
      <c r="D51" s="48" t="s">
        <v>58</v>
      </c>
      <c r="E51" s="58">
        <v>18</v>
      </c>
      <c r="F51" s="186"/>
      <c r="G51" s="81"/>
      <c r="H51" s="83"/>
      <c r="I51" s="49"/>
      <c r="J51" s="2"/>
      <c r="K51" s="2"/>
    </row>
    <row r="52" spans="1:11" s="3" customFormat="1" ht="15.75">
      <c r="A52" s="86"/>
      <c r="B52" s="88"/>
      <c r="C52" s="179" t="s">
        <v>70</v>
      </c>
      <c r="D52" s="51" t="s">
        <v>52</v>
      </c>
      <c r="E52" s="124">
        <v>17</v>
      </c>
      <c r="F52" s="187"/>
      <c r="G52" s="138"/>
      <c r="H52" s="180"/>
      <c r="I52" s="181"/>
      <c r="J52" s="2"/>
      <c r="K52" s="2"/>
    </row>
    <row r="53" spans="1:11" s="3" customFormat="1" ht="15.75">
      <c r="A53" s="69" t="s">
        <v>12</v>
      </c>
      <c r="B53" s="184">
        <v>8</v>
      </c>
      <c r="C53" s="71" t="s">
        <v>65</v>
      </c>
      <c r="D53" s="54"/>
      <c r="E53" s="153"/>
      <c r="F53" s="57"/>
      <c r="G53" s="139"/>
      <c r="H53" s="170"/>
      <c r="I53" s="55"/>
      <c r="J53" s="2"/>
      <c r="K53" s="2"/>
    </row>
    <row r="54" spans="1:11" s="3" customFormat="1" ht="15.75">
      <c r="A54" s="72"/>
      <c r="B54" s="73"/>
      <c r="C54" s="182" t="s">
        <v>66</v>
      </c>
      <c r="D54" s="48"/>
      <c r="E54" s="58"/>
      <c r="F54" s="185"/>
      <c r="G54" s="81"/>
      <c r="H54" s="83"/>
      <c r="I54" s="49"/>
      <c r="J54" s="2"/>
      <c r="K54" s="2"/>
    </row>
    <row r="55" spans="1:11" s="3" customFormat="1" ht="15.75">
      <c r="A55" s="162"/>
      <c r="B55" s="163"/>
      <c r="C55" s="192" t="s">
        <v>67</v>
      </c>
      <c r="D55" s="164"/>
      <c r="E55" s="165"/>
      <c r="F55" s="193"/>
      <c r="G55" s="196"/>
      <c r="H55" s="83"/>
      <c r="I55" s="49"/>
      <c r="J55" s="2"/>
      <c r="K55" s="2"/>
    </row>
    <row r="56" spans="1:11" s="3" customFormat="1" ht="17.25">
      <c r="A56" s="86"/>
      <c r="B56" s="88"/>
      <c r="C56" s="68" t="s">
        <v>68</v>
      </c>
      <c r="D56" s="51" t="s">
        <v>64</v>
      </c>
      <c r="E56" s="124">
        <v>1</v>
      </c>
      <c r="F56" s="123"/>
      <c r="G56" s="174">
        <f>E56*F56</f>
        <v>0</v>
      </c>
      <c r="H56" s="125">
        <f>F56*0.3</f>
        <v>0</v>
      </c>
      <c r="I56" s="53">
        <f>PRODUCT(E56,H56)</f>
        <v>0</v>
      </c>
      <c r="J56" s="2"/>
      <c r="K56" s="2"/>
    </row>
    <row r="57" spans="1:11" s="3" customFormat="1" ht="15.75">
      <c r="A57" s="69" t="s">
        <v>12</v>
      </c>
      <c r="B57" s="70">
        <v>9</v>
      </c>
      <c r="C57" s="71" t="s">
        <v>59</v>
      </c>
      <c r="D57" s="54"/>
      <c r="E57" s="153"/>
      <c r="F57" s="178"/>
      <c r="G57" s="139"/>
      <c r="H57" s="170"/>
      <c r="I57" s="55"/>
      <c r="J57" s="2"/>
      <c r="K57" s="2"/>
    </row>
    <row r="58" spans="1:11" s="3" customFormat="1" ht="15.75">
      <c r="A58" s="114"/>
      <c r="B58" s="115"/>
      <c r="C58" s="188" t="s">
        <v>95</v>
      </c>
      <c r="D58" s="117"/>
      <c r="E58" s="150"/>
      <c r="F58" s="141"/>
      <c r="G58" s="137"/>
      <c r="H58" s="83"/>
      <c r="I58" s="49"/>
      <c r="J58" s="2"/>
      <c r="K58" s="2"/>
    </row>
    <row r="59" spans="1:11" s="3" customFormat="1" ht="15.75">
      <c r="A59" s="65"/>
      <c r="B59" s="66"/>
      <c r="C59" s="67" t="s">
        <v>107</v>
      </c>
      <c r="D59" s="48"/>
      <c r="E59" s="58"/>
      <c r="F59" s="186"/>
      <c r="G59" s="81"/>
      <c r="H59" s="83"/>
      <c r="I59" s="49"/>
      <c r="J59" s="2"/>
      <c r="K59" s="2"/>
    </row>
    <row r="60" spans="1:11" s="3" customFormat="1" ht="15.75">
      <c r="A60" s="65"/>
      <c r="B60" s="66"/>
      <c r="C60" s="67" t="s">
        <v>60</v>
      </c>
      <c r="D60" s="48"/>
      <c r="E60" s="58"/>
      <c r="F60" s="186"/>
      <c r="G60" s="81"/>
      <c r="H60" s="83"/>
      <c r="I60" s="49"/>
      <c r="J60" s="2"/>
      <c r="K60" s="2"/>
    </row>
    <row r="61" spans="1:11" s="3" customFormat="1" ht="15.75">
      <c r="A61" s="189"/>
      <c r="B61" s="190"/>
      <c r="C61" s="176" t="s">
        <v>61</v>
      </c>
      <c r="D61" s="164"/>
      <c r="E61" s="165"/>
      <c r="F61" s="191"/>
      <c r="G61" s="196"/>
      <c r="H61" s="83"/>
      <c r="I61" s="49"/>
      <c r="J61" s="2"/>
      <c r="K61" s="2"/>
    </row>
    <row r="62" spans="1:11" s="3" customFormat="1" ht="15.75">
      <c r="A62" s="189"/>
      <c r="B62" s="190"/>
      <c r="C62" s="176" t="s">
        <v>62</v>
      </c>
      <c r="D62" s="164"/>
      <c r="E62" s="165"/>
      <c r="F62" s="191"/>
      <c r="G62" s="196"/>
      <c r="H62" s="83"/>
      <c r="I62" s="49"/>
      <c r="J62" s="2"/>
      <c r="K62" s="2"/>
    </row>
    <row r="63" spans="1:11" s="3" customFormat="1" ht="18" thickBot="1">
      <c r="A63" s="74"/>
      <c r="B63" s="183"/>
      <c r="C63" s="85" t="s">
        <v>63</v>
      </c>
      <c r="D63" s="59" t="s">
        <v>64</v>
      </c>
      <c r="E63" s="60">
        <v>11</v>
      </c>
      <c r="F63" s="209"/>
      <c r="G63" s="96">
        <f>E63*F63</f>
        <v>0</v>
      </c>
      <c r="H63" s="97">
        <f>F63*0.3</f>
        <v>0</v>
      </c>
      <c r="I63" s="61">
        <f>PRODUCT(E63,H63)</f>
        <v>0</v>
      </c>
      <c r="J63" s="2"/>
      <c r="K63" s="2"/>
    </row>
    <row r="64" spans="1:9" ht="15.75" customHeight="1">
      <c r="A64" s="194"/>
      <c r="B64" s="195"/>
      <c r="C64" s="142"/>
      <c r="D64" s="133"/>
      <c r="E64" s="133"/>
      <c r="F64" s="135"/>
      <c r="G64" s="136"/>
      <c r="H64" s="135"/>
      <c r="I64" s="136"/>
    </row>
    <row r="65" spans="1:11" s="3" customFormat="1" ht="26.25" customHeight="1">
      <c r="A65" s="215" t="str">
        <f>A33</f>
        <v>ROZPOČET - VZDUCHOTECHNIKA</v>
      </c>
      <c r="B65" s="215"/>
      <c r="C65" s="215"/>
      <c r="D65" s="215"/>
      <c r="E65" s="215"/>
      <c r="F65" s="215"/>
      <c r="G65" s="215"/>
      <c r="H65" s="215"/>
      <c r="I65" s="215"/>
      <c r="J65" s="2"/>
      <c r="K65" s="2"/>
    </row>
    <row r="66" spans="1:11" s="3" customFormat="1" ht="25.5" customHeight="1">
      <c r="A66" s="1" t="s">
        <v>0</v>
      </c>
      <c r="B66" s="13"/>
      <c r="C66" s="128" t="str">
        <f>C34</f>
        <v>Snížení energetické náročnosti objektu Klub "Lesánek", 2084 ul. Tylova v Litvínově</v>
      </c>
      <c r="D66" s="14"/>
      <c r="E66" s="14"/>
      <c r="F66" s="14"/>
      <c r="G66" s="14"/>
      <c r="H66" s="1"/>
      <c r="I66" s="1"/>
      <c r="J66" s="2"/>
      <c r="K66" s="2"/>
    </row>
    <row r="67" spans="1:11" s="3" customFormat="1" ht="18.75">
      <c r="A67" s="1" t="s">
        <v>43</v>
      </c>
      <c r="B67" s="13"/>
      <c r="C67" s="128"/>
      <c r="D67" s="14"/>
      <c r="E67" s="14"/>
      <c r="F67" s="14"/>
      <c r="G67" s="14"/>
      <c r="H67" s="1"/>
      <c r="I67" s="1"/>
      <c r="J67" s="2"/>
      <c r="K67" s="2"/>
    </row>
    <row r="68" spans="1:11" s="3" customFormat="1" ht="7.5" customHeight="1" thickBot="1">
      <c r="A68" s="1"/>
      <c r="B68" s="13"/>
      <c r="C68" s="1"/>
      <c r="D68" s="14"/>
      <c r="E68" s="14"/>
      <c r="F68" s="14"/>
      <c r="G68" s="14"/>
      <c r="H68" s="1"/>
      <c r="I68" s="1"/>
      <c r="J68" s="2"/>
      <c r="K68" s="2"/>
    </row>
    <row r="69" spans="1:9" s="77" customFormat="1" ht="14.25">
      <c r="A69" s="216" t="s">
        <v>32</v>
      </c>
      <c r="B69" s="217"/>
      <c r="C69" s="220" t="s">
        <v>1</v>
      </c>
      <c r="D69" s="222" t="s">
        <v>2</v>
      </c>
      <c r="E69" s="224" t="s">
        <v>3</v>
      </c>
      <c r="F69" s="226" t="s">
        <v>29</v>
      </c>
      <c r="G69" s="227"/>
      <c r="H69" s="226" t="s">
        <v>31</v>
      </c>
      <c r="I69" s="228"/>
    </row>
    <row r="70" spans="1:9" s="77" customFormat="1" ht="15" thickBot="1">
      <c r="A70" s="218"/>
      <c r="B70" s="219"/>
      <c r="C70" s="221"/>
      <c r="D70" s="223"/>
      <c r="E70" s="225"/>
      <c r="F70" s="78" t="s">
        <v>30</v>
      </c>
      <c r="G70" s="80" t="s">
        <v>28</v>
      </c>
      <c r="H70" s="82" t="s">
        <v>30</v>
      </c>
      <c r="I70" s="79" t="s">
        <v>28</v>
      </c>
    </row>
    <row r="71" spans="1:9" ht="14.25">
      <c r="A71" s="69" t="s">
        <v>12</v>
      </c>
      <c r="B71" s="70">
        <v>10</v>
      </c>
      <c r="C71" s="71" t="s">
        <v>21</v>
      </c>
      <c r="D71" s="54"/>
      <c r="E71" s="56"/>
      <c r="F71" s="57"/>
      <c r="G71" s="95"/>
      <c r="H71" s="87"/>
      <c r="I71" s="55"/>
    </row>
    <row r="72" spans="1:9" ht="15">
      <c r="A72" s="91"/>
      <c r="B72" s="92"/>
      <c r="C72" s="84" t="s">
        <v>23</v>
      </c>
      <c r="D72" s="63"/>
      <c r="E72" s="93"/>
      <c r="F72" s="62"/>
      <c r="G72" s="100"/>
      <c r="H72" s="101"/>
      <c r="I72" s="64"/>
    </row>
    <row r="73" spans="1:9" s="77" customFormat="1" ht="15.75" thickBot="1">
      <c r="A73" s="74"/>
      <c r="B73" s="75"/>
      <c r="C73" s="85" t="s">
        <v>24</v>
      </c>
      <c r="D73" s="59" t="s">
        <v>26</v>
      </c>
      <c r="E73" s="89">
        <v>8</v>
      </c>
      <c r="F73" s="90"/>
      <c r="G73" s="96">
        <f>E73*F73</f>
        <v>0</v>
      </c>
      <c r="H73" s="98">
        <f>F73*0.3</f>
        <v>0</v>
      </c>
      <c r="I73" s="61">
        <f>PRODUCT(E73,H73)</f>
        <v>0</v>
      </c>
    </row>
    <row r="74" spans="1:9" s="77" customFormat="1" ht="15.75">
      <c r="A74" s="4"/>
      <c r="B74" s="6"/>
      <c r="C74" s="143" t="s">
        <v>33</v>
      </c>
      <c r="D74" s="23"/>
      <c r="E74" s="5"/>
      <c r="F74" s="22"/>
      <c r="G74" s="102">
        <f>SUM(G7:G73)</f>
        <v>0</v>
      </c>
      <c r="H74" s="103"/>
      <c r="I74" s="104">
        <f>SUM(I7:I73)</f>
        <v>0</v>
      </c>
    </row>
    <row r="75" spans="1:9" ht="15">
      <c r="A75" s="72"/>
      <c r="B75" s="73"/>
      <c r="C75" s="67" t="s">
        <v>39</v>
      </c>
      <c r="D75" s="48"/>
      <c r="E75" s="58"/>
      <c r="F75" s="50"/>
      <c r="G75" s="94" t="s">
        <v>27</v>
      </c>
      <c r="H75" s="99"/>
      <c r="I75" s="49">
        <f>PRODUCT(G74,0.02)</f>
        <v>0</v>
      </c>
    </row>
    <row r="76" spans="1:9" ht="15">
      <c r="A76" s="91"/>
      <c r="B76" s="144"/>
      <c r="C76" s="84" t="s">
        <v>34</v>
      </c>
      <c r="D76" s="63"/>
      <c r="E76" s="145"/>
      <c r="F76" s="120"/>
      <c r="G76" s="146" t="s">
        <v>27</v>
      </c>
      <c r="H76" s="101"/>
      <c r="I76" s="147">
        <f>PRODUCT(G74,0.036)</f>
        <v>0</v>
      </c>
    </row>
    <row r="77" spans="1:9" ht="18.75">
      <c r="A77" s="105"/>
      <c r="B77" s="106"/>
      <c r="C77" s="107" t="s">
        <v>37</v>
      </c>
      <c r="D77" s="108"/>
      <c r="E77" s="109"/>
      <c r="F77" s="110"/>
      <c r="G77" s="111">
        <f>SUM(G74:G76)</f>
        <v>0</v>
      </c>
      <c r="H77" s="112"/>
      <c r="I77" s="113">
        <f>SUM(I74:I76)</f>
        <v>0</v>
      </c>
    </row>
    <row r="78" spans="1:9" ht="19.5" thickBot="1">
      <c r="A78" s="7"/>
      <c r="B78" s="8"/>
      <c r="C78" s="9" t="s">
        <v>17</v>
      </c>
      <c r="D78" s="24"/>
      <c r="E78" s="10"/>
      <c r="F78" s="212">
        <f>G77+I77</f>
        <v>0</v>
      </c>
      <c r="G78" s="213"/>
      <c r="H78" s="213"/>
      <c r="I78" s="214"/>
    </row>
    <row r="79" spans="1:9" ht="15">
      <c r="A79" s="77"/>
      <c r="B79" s="148"/>
      <c r="C79" s="77"/>
      <c r="D79" s="149"/>
      <c r="E79" s="149"/>
      <c r="F79" s="149"/>
      <c r="G79" s="149"/>
      <c r="H79" s="149"/>
      <c r="I79" s="149"/>
    </row>
    <row r="80" spans="1:9" ht="15">
      <c r="A80" s="77"/>
      <c r="B80" s="148"/>
      <c r="C80" s="77"/>
      <c r="D80" s="149"/>
      <c r="E80" s="149"/>
      <c r="F80" s="149"/>
      <c r="G80" s="149"/>
      <c r="H80" s="149"/>
      <c r="I80" s="149"/>
    </row>
  </sheetData>
  <sheetProtection/>
  <mergeCells count="22">
    <mergeCell ref="A1:I1"/>
    <mergeCell ref="A5:B6"/>
    <mergeCell ref="C5:C6"/>
    <mergeCell ref="D5:D6"/>
    <mergeCell ref="E5:E6"/>
    <mergeCell ref="F5:G5"/>
    <mergeCell ref="H5:I5"/>
    <mergeCell ref="A33:I33"/>
    <mergeCell ref="A37:B38"/>
    <mergeCell ref="C37:C38"/>
    <mergeCell ref="D37:D38"/>
    <mergeCell ref="E37:E38"/>
    <mergeCell ref="F37:G37"/>
    <mergeCell ref="H37:I37"/>
    <mergeCell ref="F78:I78"/>
    <mergeCell ref="A65:I65"/>
    <mergeCell ref="A69:B70"/>
    <mergeCell ref="C69:C70"/>
    <mergeCell ref="D69:D70"/>
    <mergeCell ref="E69:E70"/>
    <mergeCell ref="F69:G69"/>
    <mergeCell ref="H69:I6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 xml:space="preserve">&amp;C&amp;"Times New Roman CE,Obyčejné"List číslo: &amp;"Times New Roman CE,Tučné"&amp;P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showZeros="0" zoomScalePageLayoutView="0" workbookViewId="0" topLeftCell="A1">
      <selection activeCell="G73" sqref="G73"/>
    </sheetView>
  </sheetViews>
  <sheetFormatPr defaultColWidth="9.125" defaultRowHeight="12.75"/>
  <cols>
    <col min="1" max="1" width="4.00390625" style="0" customWidth="1"/>
    <col min="2" max="2" width="4.00390625" style="11" customWidth="1"/>
    <col min="3" max="3" width="67.125" style="0" customWidth="1"/>
    <col min="4" max="5" width="9.375" style="12" customWidth="1"/>
    <col min="6" max="6" width="8.625" style="12" customWidth="1"/>
    <col min="7" max="7" width="12.875" style="12" customWidth="1"/>
    <col min="8" max="8" width="8.625" style="12" customWidth="1"/>
    <col min="9" max="9" width="12.875" style="12" customWidth="1"/>
    <col min="10" max="10" width="1.37890625" style="0" customWidth="1"/>
    <col min="11" max="11" width="9.625" style="0" bestFit="1" customWidth="1"/>
  </cols>
  <sheetData>
    <row r="1" spans="1:9" s="127" customFormat="1" ht="26.25" customHeight="1">
      <c r="A1" s="215" t="s">
        <v>110</v>
      </c>
      <c r="B1" s="215"/>
      <c r="C1" s="215"/>
      <c r="D1" s="215"/>
      <c r="E1" s="215"/>
      <c r="F1" s="215"/>
      <c r="G1" s="215"/>
      <c r="H1" s="215"/>
      <c r="I1" s="215"/>
    </row>
    <row r="2" spans="1:9" s="129" customFormat="1" ht="18.75">
      <c r="A2" s="1" t="s">
        <v>0</v>
      </c>
      <c r="B2" s="13"/>
      <c r="C2" s="128" t="s">
        <v>40</v>
      </c>
      <c r="D2" s="14"/>
      <c r="E2" s="14"/>
      <c r="F2" s="14"/>
      <c r="G2" s="14"/>
      <c r="H2" s="1"/>
      <c r="I2" s="1"/>
    </row>
    <row r="3" spans="1:9" s="129" customFormat="1" ht="18.75">
      <c r="A3" s="1" t="s">
        <v>44</v>
      </c>
      <c r="B3" s="13"/>
      <c r="C3" s="128"/>
      <c r="D3" s="14"/>
      <c r="E3" s="14"/>
      <c r="F3" s="14"/>
      <c r="G3" s="14"/>
      <c r="H3" s="1"/>
      <c r="I3" s="1"/>
    </row>
    <row r="4" spans="1:9" ht="7.5" customHeight="1" thickBot="1">
      <c r="A4" s="1"/>
      <c r="B4" s="13"/>
      <c r="C4" s="1"/>
      <c r="D4" s="14"/>
      <c r="E4" s="14"/>
      <c r="F4" s="14"/>
      <c r="G4" s="14"/>
      <c r="H4" s="1"/>
      <c r="I4" s="1"/>
    </row>
    <row r="5" spans="1:11" s="77" customFormat="1" ht="15.75" customHeight="1">
      <c r="A5" s="216" t="s">
        <v>32</v>
      </c>
      <c r="B5" s="217"/>
      <c r="C5" s="220" t="s">
        <v>1</v>
      </c>
      <c r="D5" s="222" t="s">
        <v>2</v>
      </c>
      <c r="E5" s="224" t="s">
        <v>3</v>
      </c>
      <c r="F5" s="226" t="s">
        <v>29</v>
      </c>
      <c r="G5" s="227"/>
      <c r="H5" s="226" t="s">
        <v>31</v>
      </c>
      <c r="I5" s="228"/>
      <c r="J5" s="76"/>
      <c r="K5" s="76"/>
    </row>
    <row r="6" spans="1:11" s="77" customFormat="1" ht="15.75" thickBot="1">
      <c r="A6" s="218"/>
      <c r="B6" s="219"/>
      <c r="C6" s="221"/>
      <c r="D6" s="223"/>
      <c r="E6" s="225"/>
      <c r="F6" s="78" t="s">
        <v>30</v>
      </c>
      <c r="G6" s="80" t="s">
        <v>28</v>
      </c>
      <c r="H6" s="82" t="s">
        <v>30</v>
      </c>
      <c r="I6" s="79" t="s">
        <v>28</v>
      </c>
      <c r="J6" s="76"/>
      <c r="K6" s="76"/>
    </row>
    <row r="7" spans="1:11" s="3" customFormat="1" ht="15" customHeight="1">
      <c r="A7" s="69" t="s">
        <v>14</v>
      </c>
      <c r="B7" s="70">
        <v>1</v>
      </c>
      <c r="C7" s="152" t="s">
        <v>108</v>
      </c>
      <c r="D7" s="54" t="s">
        <v>45</v>
      </c>
      <c r="E7" s="153">
        <v>1</v>
      </c>
      <c r="F7" s="154"/>
      <c r="G7" s="155">
        <f>E7*F7</f>
        <v>0</v>
      </c>
      <c r="H7" s="156">
        <f>F7*0.2</f>
        <v>0</v>
      </c>
      <c r="I7" s="49">
        <f>PRODUCT(E7,H7)</f>
        <v>0</v>
      </c>
      <c r="J7" s="2"/>
      <c r="K7" s="2"/>
    </row>
    <row r="8" spans="1:11" s="3" customFormat="1" ht="15.75">
      <c r="A8" s="65"/>
      <c r="B8" s="66"/>
      <c r="C8" s="67" t="s">
        <v>71</v>
      </c>
      <c r="D8" s="48"/>
      <c r="E8" s="58"/>
      <c r="F8" s="157"/>
      <c r="G8" s="94"/>
      <c r="H8" s="83"/>
      <c r="I8" s="49"/>
      <c r="J8" s="2"/>
      <c r="K8" s="2"/>
    </row>
    <row r="9" spans="1:11" s="3" customFormat="1" ht="18">
      <c r="A9" s="65"/>
      <c r="B9" s="66"/>
      <c r="C9" s="67" t="s">
        <v>72</v>
      </c>
      <c r="D9" s="158"/>
      <c r="E9" s="159"/>
      <c r="F9" s="160"/>
      <c r="G9" s="94"/>
      <c r="H9" s="83"/>
      <c r="I9" s="49"/>
      <c r="J9" s="2"/>
      <c r="K9" s="2"/>
    </row>
    <row r="10" spans="1:11" s="3" customFormat="1" ht="15.75">
      <c r="A10" s="65"/>
      <c r="B10" s="66"/>
      <c r="C10" s="67" t="s">
        <v>46</v>
      </c>
      <c r="D10" s="158"/>
      <c r="E10" s="159"/>
      <c r="F10" s="161"/>
      <c r="G10" s="94"/>
      <c r="H10" s="83"/>
      <c r="I10" s="49"/>
      <c r="J10" s="2"/>
      <c r="K10" s="2"/>
    </row>
    <row r="11" spans="1:11" s="3" customFormat="1" ht="18">
      <c r="A11" s="72"/>
      <c r="B11" s="73"/>
      <c r="C11" s="67" t="s">
        <v>73</v>
      </c>
      <c r="D11" s="48"/>
      <c r="E11" s="58"/>
      <c r="F11" s="50"/>
      <c r="G11" s="94"/>
      <c r="H11" s="83"/>
      <c r="I11" s="49"/>
      <c r="J11" s="2"/>
      <c r="K11" s="2"/>
    </row>
    <row r="12" spans="1:11" s="3" customFormat="1" ht="15.75">
      <c r="A12" s="72"/>
      <c r="B12" s="73"/>
      <c r="C12" s="67" t="s">
        <v>46</v>
      </c>
      <c r="D12" s="48"/>
      <c r="E12" s="58"/>
      <c r="F12" s="50"/>
      <c r="G12" s="94"/>
      <c r="H12" s="83"/>
      <c r="I12" s="49"/>
      <c r="J12" s="2"/>
      <c r="K12" s="2"/>
    </row>
    <row r="13" spans="1:11" s="3" customFormat="1" ht="15.75">
      <c r="A13" s="72"/>
      <c r="B13" s="73"/>
      <c r="C13" s="197" t="s">
        <v>76</v>
      </c>
      <c r="D13" s="48"/>
      <c r="E13" s="58"/>
      <c r="F13" s="50"/>
      <c r="G13" s="94"/>
      <c r="H13" s="83"/>
      <c r="I13" s="49"/>
      <c r="J13" s="2"/>
      <c r="K13" s="2"/>
    </row>
    <row r="14" spans="1:11" s="3" customFormat="1" ht="16.5">
      <c r="A14" s="72"/>
      <c r="B14" s="73"/>
      <c r="C14" s="67" t="s">
        <v>74</v>
      </c>
      <c r="D14" s="48"/>
      <c r="E14" s="58"/>
      <c r="F14" s="50"/>
      <c r="G14" s="94"/>
      <c r="H14" s="83"/>
      <c r="I14" s="49"/>
      <c r="J14" s="2"/>
      <c r="K14" s="2"/>
    </row>
    <row r="15" spans="1:11" s="3" customFormat="1" ht="16.5">
      <c r="A15" s="72"/>
      <c r="B15" s="73"/>
      <c r="C15" s="67" t="s">
        <v>75</v>
      </c>
      <c r="D15" s="48"/>
      <c r="E15" s="58"/>
      <c r="F15" s="50"/>
      <c r="G15" s="94"/>
      <c r="H15" s="83"/>
      <c r="I15" s="49"/>
      <c r="J15" s="2"/>
      <c r="K15" s="2"/>
    </row>
    <row r="16" spans="1:11" s="3" customFormat="1" ht="15.75">
      <c r="A16" s="72"/>
      <c r="B16" s="73"/>
      <c r="C16" s="198" t="s">
        <v>79</v>
      </c>
      <c r="D16" s="48"/>
      <c r="E16" s="58"/>
      <c r="F16" s="50"/>
      <c r="G16" s="94"/>
      <c r="H16" s="83"/>
      <c r="I16" s="49"/>
      <c r="J16" s="2"/>
      <c r="K16" s="2"/>
    </row>
    <row r="17" spans="1:11" s="3" customFormat="1" ht="16.5">
      <c r="A17" s="72"/>
      <c r="B17" s="73"/>
      <c r="C17" s="67" t="s">
        <v>77</v>
      </c>
      <c r="D17" s="48"/>
      <c r="E17" s="58"/>
      <c r="F17" s="50"/>
      <c r="G17" s="94"/>
      <c r="H17" s="83"/>
      <c r="I17" s="49"/>
      <c r="J17" s="2"/>
      <c r="K17" s="2"/>
    </row>
    <row r="18" spans="1:11" s="3" customFormat="1" ht="16.5">
      <c r="A18" s="72"/>
      <c r="B18" s="73"/>
      <c r="C18" s="67" t="s">
        <v>78</v>
      </c>
      <c r="D18" s="48"/>
      <c r="E18" s="58"/>
      <c r="F18" s="50"/>
      <c r="G18" s="94"/>
      <c r="H18" s="83"/>
      <c r="I18" s="49"/>
      <c r="J18" s="2"/>
      <c r="K18" s="2"/>
    </row>
    <row r="19" spans="1:11" s="3" customFormat="1" ht="15.75">
      <c r="A19" s="72"/>
      <c r="B19" s="73"/>
      <c r="C19" s="67" t="s">
        <v>87</v>
      </c>
      <c r="D19" s="48"/>
      <c r="E19" s="58"/>
      <c r="F19" s="50"/>
      <c r="G19" s="94"/>
      <c r="H19" s="83"/>
      <c r="I19" s="49"/>
      <c r="J19" s="2"/>
      <c r="K19" s="2"/>
    </row>
    <row r="20" spans="1:11" s="3" customFormat="1" ht="15.75">
      <c r="A20" s="162"/>
      <c r="B20" s="163"/>
      <c r="C20" s="68" t="s">
        <v>47</v>
      </c>
      <c r="D20" s="164"/>
      <c r="E20" s="165"/>
      <c r="F20" s="166"/>
      <c r="G20" s="167"/>
      <c r="H20" s="125"/>
      <c r="I20" s="53"/>
      <c r="J20" s="2"/>
      <c r="K20" s="2"/>
    </row>
    <row r="21" spans="1:11" s="3" customFormat="1" ht="15.75">
      <c r="A21" s="69" t="s">
        <v>14</v>
      </c>
      <c r="B21" s="168" t="s">
        <v>48</v>
      </c>
      <c r="C21" s="169" t="s">
        <v>49</v>
      </c>
      <c r="D21" s="54" t="s">
        <v>45</v>
      </c>
      <c r="E21" s="153">
        <v>1</v>
      </c>
      <c r="F21" s="199" t="s">
        <v>94</v>
      </c>
      <c r="G21" s="95"/>
      <c r="H21" s="170"/>
      <c r="I21" s="55"/>
      <c r="J21" s="2"/>
      <c r="K21" s="2"/>
    </row>
    <row r="22" spans="1:11" s="3" customFormat="1" ht="15.75">
      <c r="A22" s="114"/>
      <c r="B22" s="171"/>
      <c r="C22" s="116" t="s">
        <v>80</v>
      </c>
      <c r="D22" s="117"/>
      <c r="E22" s="150"/>
      <c r="F22" s="200" t="s">
        <v>81</v>
      </c>
      <c r="G22" s="146"/>
      <c r="H22" s="83"/>
      <c r="I22" s="49"/>
      <c r="J22" s="2"/>
      <c r="K22" s="2"/>
    </row>
    <row r="23" spans="1:11" s="3" customFormat="1" ht="15.75">
      <c r="A23" s="65"/>
      <c r="B23" s="172"/>
      <c r="C23" s="67" t="s">
        <v>50</v>
      </c>
      <c r="D23" s="48"/>
      <c r="E23" s="58"/>
      <c r="F23" s="201" t="s">
        <v>82</v>
      </c>
      <c r="G23" s="94"/>
      <c r="H23" s="83"/>
      <c r="I23" s="49"/>
      <c r="J23" s="2"/>
      <c r="K23" s="2"/>
    </row>
    <row r="24" spans="1:11" s="3" customFormat="1" ht="15.75">
      <c r="A24" s="65"/>
      <c r="B24" s="172"/>
      <c r="C24" s="67" t="s">
        <v>51</v>
      </c>
      <c r="D24" s="48"/>
      <c r="E24" s="58"/>
      <c r="F24" s="201"/>
      <c r="G24" s="94"/>
      <c r="H24" s="83"/>
      <c r="I24" s="49"/>
      <c r="J24" s="2"/>
      <c r="K24" s="2"/>
    </row>
    <row r="25" spans="1:11" s="3" customFormat="1" ht="15.75">
      <c r="A25" s="65"/>
      <c r="B25" s="172"/>
      <c r="C25" s="67" t="s">
        <v>88</v>
      </c>
      <c r="D25" s="48"/>
      <c r="E25" s="58"/>
      <c r="F25" s="50"/>
      <c r="G25" s="94"/>
      <c r="H25" s="83"/>
      <c r="I25" s="49"/>
      <c r="J25" s="2"/>
      <c r="K25" s="2"/>
    </row>
    <row r="26" spans="1:11" s="3" customFormat="1" ht="15.75">
      <c r="A26" s="121"/>
      <c r="B26" s="173"/>
      <c r="C26" s="68" t="s">
        <v>89</v>
      </c>
      <c r="D26" s="51"/>
      <c r="E26" s="124"/>
      <c r="F26" s="123"/>
      <c r="G26" s="174"/>
      <c r="H26" s="125"/>
      <c r="I26" s="53"/>
      <c r="J26" s="2"/>
      <c r="K26" s="2"/>
    </row>
    <row r="27" spans="1:11" s="3" customFormat="1" ht="15.75">
      <c r="A27" s="65" t="s">
        <v>14</v>
      </c>
      <c r="B27" s="115">
        <v>2</v>
      </c>
      <c r="C27" s="116" t="s">
        <v>104</v>
      </c>
      <c r="D27" s="117"/>
      <c r="E27" s="150"/>
      <c r="F27" s="118"/>
      <c r="G27" s="137"/>
      <c r="H27" s="170"/>
      <c r="I27" s="55"/>
      <c r="J27" s="2"/>
      <c r="K27" s="2"/>
    </row>
    <row r="28" spans="1:11" s="3" customFormat="1" ht="15.75">
      <c r="A28" s="121"/>
      <c r="B28" s="122"/>
      <c r="C28" s="68" t="s">
        <v>53</v>
      </c>
      <c r="D28" s="51" t="s">
        <v>52</v>
      </c>
      <c r="E28" s="124">
        <v>4</v>
      </c>
      <c r="F28" s="175"/>
      <c r="G28" s="138">
        <f>E28*F28</f>
        <v>0</v>
      </c>
      <c r="H28" s="125">
        <f>F28*0.2</f>
        <v>0</v>
      </c>
      <c r="I28" s="53">
        <f>PRODUCT(E28,H28)</f>
        <v>0</v>
      </c>
      <c r="J28" s="2"/>
      <c r="K28" s="2"/>
    </row>
    <row r="29" spans="1:11" s="3" customFormat="1" ht="15.75">
      <c r="A29" s="69" t="s">
        <v>14</v>
      </c>
      <c r="B29" s="70">
        <v>3</v>
      </c>
      <c r="C29" s="169" t="s">
        <v>105</v>
      </c>
      <c r="D29" s="54"/>
      <c r="E29" s="153"/>
      <c r="F29" s="154"/>
      <c r="G29" s="139"/>
      <c r="H29" s="170"/>
      <c r="I29" s="55"/>
      <c r="J29" s="2"/>
      <c r="K29" s="2"/>
    </row>
    <row r="30" spans="1:11" s="3" customFormat="1" ht="16.5" thickBot="1">
      <c r="A30" s="207"/>
      <c r="B30" s="208"/>
      <c r="C30" s="85" t="s">
        <v>54</v>
      </c>
      <c r="D30" s="59" t="s">
        <v>52</v>
      </c>
      <c r="E30" s="60">
        <v>2</v>
      </c>
      <c r="F30" s="97"/>
      <c r="G30" s="151">
        <f>E30*F30</f>
        <v>0</v>
      </c>
      <c r="H30" s="97">
        <f>F30*0.3</f>
        <v>0</v>
      </c>
      <c r="I30" s="61">
        <f>PRODUCT(E30,H30)</f>
        <v>0</v>
      </c>
      <c r="J30" s="2"/>
      <c r="K30" s="2"/>
    </row>
    <row r="31" spans="1:11" s="77" customFormat="1" ht="15" customHeight="1">
      <c r="A31" s="130"/>
      <c r="B31" s="131"/>
      <c r="C31" s="132"/>
      <c r="D31" s="133"/>
      <c r="E31" s="134"/>
      <c r="F31" s="135"/>
      <c r="G31" s="136"/>
      <c r="H31" s="21"/>
      <c r="I31" s="20"/>
      <c r="J31" s="76"/>
      <c r="K31" s="76"/>
    </row>
    <row r="32" spans="1:11" s="77" customFormat="1" ht="15" customHeight="1">
      <c r="A32" s="130"/>
      <c r="B32" s="131"/>
      <c r="C32" s="132"/>
      <c r="D32" s="133"/>
      <c r="E32" s="134"/>
      <c r="F32" s="135"/>
      <c r="G32" s="136"/>
      <c r="H32" s="21"/>
      <c r="I32" s="20"/>
      <c r="J32" s="76"/>
      <c r="K32" s="76"/>
    </row>
    <row r="33" spans="1:11" s="3" customFormat="1" ht="26.25" customHeight="1">
      <c r="A33" s="215" t="str">
        <f>A1</f>
        <v>ROZPOČET - VZDUCHOTECHNIKA</v>
      </c>
      <c r="B33" s="215"/>
      <c r="C33" s="215"/>
      <c r="D33" s="215"/>
      <c r="E33" s="215"/>
      <c r="F33" s="215"/>
      <c r="G33" s="215"/>
      <c r="H33" s="215"/>
      <c r="I33" s="215"/>
      <c r="J33" s="2"/>
      <c r="K33" s="2"/>
    </row>
    <row r="34" spans="1:11" s="3" customFormat="1" ht="25.5" customHeight="1">
      <c r="A34" s="1" t="s">
        <v>0</v>
      </c>
      <c r="B34" s="13"/>
      <c r="C34" s="128" t="str">
        <f>C2</f>
        <v>Snížení energetické náročnosti objektu Klub "Lesánek", 2084 ul. Tylova v Litvínově</v>
      </c>
      <c r="D34" s="14"/>
      <c r="E34" s="14"/>
      <c r="F34" s="14"/>
      <c r="G34" s="14"/>
      <c r="H34" s="1"/>
      <c r="I34" s="1"/>
      <c r="J34" s="2"/>
      <c r="K34" s="2"/>
    </row>
    <row r="35" spans="1:11" s="3" customFormat="1" ht="18.75">
      <c r="A35" s="1" t="s">
        <v>44</v>
      </c>
      <c r="B35" s="13"/>
      <c r="C35" s="128"/>
      <c r="D35" s="14"/>
      <c r="E35" s="14"/>
      <c r="F35" s="14"/>
      <c r="G35" s="14"/>
      <c r="H35" s="1"/>
      <c r="I35" s="1"/>
      <c r="J35" s="2"/>
      <c r="K35" s="2"/>
    </row>
    <row r="36" spans="1:11" s="3" customFormat="1" ht="7.5" customHeight="1" thickBot="1">
      <c r="A36" s="1"/>
      <c r="B36" s="13"/>
      <c r="C36" s="1"/>
      <c r="D36" s="14"/>
      <c r="E36" s="14"/>
      <c r="F36" s="14"/>
      <c r="G36" s="14"/>
      <c r="H36" s="1"/>
      <c r="I36" s="1"/>
      <c r="J36" s="2"/>
      <c r="K36" s="2"/>
    </row>
    <row r="37" spans="1:11" s="3" customFormat="1" ht="15.75">
      <c r="A37" s="216" t="s">
        <v>32</v>
      </c>
      <c r="B37" s="217"/>
      <c r="C37" s="220" t="s">
        <v>1</v>
      </c>
      <c r="D37" s="222" t="s">
        <v>2</v>
      </c>
      <c r="E37" s="224" t="s">
        <v>3</v>
      </c>
      <c r="F37" s="226" t="s">
        <v>29</v>
      </c>
      <c r="G37" s="227"/>
      <c r="H37" s="226" t="s">
        <v>31</v>
      </c>
      <c r="I37" s="228"/>
      <c r="J37" s="2"/>
      <c r="K37" s="2"/>
    </row>
    <row r="38" spans="1:11" s="3" customFormat="1" ht="16.5" thickBot="1">
      <c r="A38" s="218"/>
      <c r="B38" s="219"/>
      <c r="C38" s="221"/>
      <c r="D38" s="223"/>
      <c r="E38" s="225"/>
      <c r="F38" s="78" t="s">
        <v>30</v>
      </c>
      <c r="G38" s="80" t="s">
        <v>28</v>
      </c>
      <c r="H38" s="82" t="s">
        <v>30</v>
      </c>
      <c r="I38" s="79" t="s">
        <v>28</v>
      </c>
      <c r="J38" s="2"/>
      <c r="K38" s="2"/>
    </row>
    <row r="39" spans="1:11" s="3" customFormat="1" ht="15.75">
      <c r="A39" s="69" t="s">
        <v>14</v>
      </c>
      <c r="B39" s="70">
        <v>4</v>
      </c>
      <c r="C39" s="177" t="s">
        <v>106</v>
      </c>
      <c r="D39" s="54"/>
      <c r="E39" s="56"/>
      <c r="F39" s="178"/>
      <c r="G39" s="139"/>
      <c r="H39" s="170"/>
      <c r="I39" s="55"/>
      <c r="J39" s="2"/>
      <c r="K39" s="2"/>
    </row>
    <row r="40" spans="1:11" s="3" customFormat="1" ht="15.75">
      <c r="A40" s="121"/>
      <c r="B40" s="122"/>
      <c r="C40" s="179" t="s">
        <v>55</v>
      </c>
      <c r="D40" s="51" t="s">
        <v>52</v>
      </c>
      <c r="E40" s="52">
        <v>2</v>
      </c>
      <c r="F40" s="126"/>
      <c r="G40" s="138">
        <f>E40*F40</f>
        <v>0</v>
      </c>
      <c r="H40" s="125">
        <f>F40*0.3</f>
        <v>0</v>
      </c>
      <c r="I40" s="53">
        <f>PRODUCT(E40,H40)</f>
        <v>0</v>
      </c>
      <c r="J40" s="2"/>
      <c r="K40" s="2"/>
    </row>
    <row r="41" spans="1:11" s="3" customFormat="1" ht="15.75">
      <c r="A41" s="69" t="s">
        <v>14</v>
      </c>
      <c r="B41" s="184">
        <v>5</v>
      </c>
      <c r="C41" s="71" t="s">
        <v>90</v>
      </c>
      <c r="D41" s="54"/>
      <c r="E41" s="153"/>
      <c r="F41" s="57"/>
      <c r="G41" s="139"/>
      <c r="H41" s="170"/>
      <c r="I41" s="55"/>
      <c r="J41" s="2"/>
      <c r="K41" s="2"/>
    </row>
    <row r="42" spans="1:11" s="3" customFormat="1" ht="15.75">
      <c r="A42" s="114"/>
      <c r="B42" s="202"/>
      <c r="C42" s="203" t="s">
        <v>83</v>
      </c>
      <c r="D42" s="117"/>
      <c r="E42" s="150"/>
      <c r="F42" s="204"/>
      <c r="G42" s="137"/>
      <c r="H42" s="140"/>
      <c r="I42" s="119"/>
      <c r="J42" s="2"/>
      <c r="K42" s="2"/>
    </row>
    <row r="43" spans="1:11" s="3" customFormat="1" ht="15.75">
      <c r="A43" s="72"/>
      <c r="B43" s="73"/>
      <c r="C43" s="67" t="s">
        <v>85</v>
      </c>
      <c r="D43" s="48"/>
      <c r="E43" s="58"/>
      <c r="F43" s="185"/>
      <c r="G43" s="81"/>
      <c r="H43" s="83"/>
      <c r="I43" s="49"/>
      <c r="J43" s="2"/>
      <c r="K43" s="2"/>
    </row>
    <row r="44" spans="1:11" s="3" customFormat="1" ht="15.75">
      <c r="A44" s="205"/>
      <c r="B44" s="206"/>
      <c r="C44" s="116" t="s">
        <v>84</v>
      </c>
      <c r="D44" s="117"/>
      <c r="E44" s="150"/>
      <c r="F44" s="204"/>
      <c r="G44" s="137"/>
      <c r="H44" s="140"/>
      <c r="I44" s="119"/>
      <c r="J44" s="2"/>
      <c r="K44" s="1"/>
    </row>
    <row r="45" spans="1:11" s="3" customFormat="1" ht="15.75">
      <c r="A45" s="205"/>
      <c r="B45" s="206"/>
      <c r="C45" s="116" t="s">
        <v>91</v>
      </c>
      <c r="D45" s="117"/>
      <c r="E45" s="150"/>
      <c r="F45" s="204"/>
      <c r="G45" s="137"/>
      <c r="H45" s="140"/>
      <c r="I45" s="119"/>
      <c r="J45" s="2"/>
      <c r="K45" s="2"/>
    </row>
    <row r="46" spans="1:11" ht="15.75">
      <c r="A46" s="210"/>
      <c r="B46" s="211"/>
      <c r="C46" s="68" t="s">
        <v>86</v>
      </c>
      <c r="D46" s="51" t="s">
        <v>52</v>
      </c>
      <c r="E46" s="124">
        <v>1</v>
      </c>
      <c r="F46" s="175"/>
      <c r="G46" s="138">
        <f>E46*F46</f>
        <v>0</v>
      </c>
      <c r="H46" s="125">
        <f>F46*0.3</f>
        <v>0</v>
      </c>
      <c r="I46" s="53">
        <f>PRODUCT(E46,H46)</f>
        <v>0</v>
      </c>
      <c r="J46" s="1"/>
      <c r="K46" s="1"/>
    </row>
    <row r="47" spans="1:9" ht="15" customHeight="1">
      <c r="A47" s="69" t="s">
        <v>14</v>
      </c>
      <c r="B47" s="70">
        <v>6</v>
      </c>
      <c r="C47" s="177" t="s">
        <v>92</v>
      </c>
      <c r="D47" s="54"/>
      <c r="E47" s="56"/>
      <c r="F47" s="154"/>
      <c r="G47" s="95"/>
      <c r="H47" s="170"/>
      <c r="I47" s="55"/>
    </row>
    <row r="48" spans="1:11" s="77" customFormat="1" ht="15" customHeight="1">
      <c r="A48" s="121"/>
      <c r="B48" s="122"/>
      <c r="C48" s="179" t="s">
        <v>93</v>
      </c>
      <c r="D48" s="51" t="s">
        <v>52</v>
      </c>
      <c r="E48" s="52">
        <v>1</v>
      </c>
      <c r="F48" s="123"/>
      <c r="G48" s="138">
        <f>E48*F48</f>
        <v>0</v>
      </c>
      <c r="H48" s="125">
        <f>F48*0.3</f>
        <v>0</v>
      </c>
      <c r="I48" s="53">
        <f>PRODUCT(E48,H48)</f>
        <v>0</v>
      </c>
      <c r="J48" s="76"/>
      <c r="K48" s="76"/>
    </row>
    <row r="49" spans="1:11" s="3" customFormat="1" ht="15.75">
      <c r="A49" s="69" t="s">
        <v>14</v>
      </c>
      <c r="B49" s="184">
        <v>7</v>
      </c>
      <c r="C49" s="71" t="s">
        <v>56</v>
      </c>
      <c r="D49" s="54"/>
      <c r="E49" s="153"/>
      <c r="F49" s="57"/>
      <c r="G49" s="139"/>
      <c r="H49" s="170"/>
      <c r="I49" s="55"/>
      <c r="J49" s="2"/>
      <c r="K49" s="2"/>
    </row>
    <row r="50" spans="1:11" s="3" customFormat="1" ht="15.75">
      <c r="A50" s="72"/>
      <c r="B50" s="73"/>
      <c r="C50" s="182" t="s">
        <v>57</v>
      </c>
      <c r="D50" s="48" t="s">
        <v>45</v>
      </c>
      <c r="E50" s="58">
        <v>1</v>
      </c>
      <c r="F50" s="185"/>
      <c r="G50" s="81">
        <f>E50*F50</f>
        <v>0</v>
      </c>
      <c r="H50" s="83">
        <f>F50*0.3</f>
        <v>0</v>
      </c>
      <c r="I50" s="49">
        <f>PRODUCT(E50,H50)</f>
        <v>0</v>
      </c>
      <c r="J50" s="2"/>
      <c r="K50" s="2"/>
    </row>
    <row r="51" spans="1:11" s="3" customFormat="1" ht="15.75">
      <c r="A51" s="72"/>
      <c r="B51" s="73"/>
      <c r="C51" s="67" t="s">
        <v>69</v>
      </c>
      <c r="D51" s="48" t="s">
        <v>58</v>
      </c>
      <c r="E51" s="58">
        <v>14</v>
      </c>
      <c r="F51" s="186"/>
      <c r="G51" s="81"/>
      <c r="H51" s="83"/>
      <c r="I51" s="49"/>
      <c r="J51" s="2"/>
      <c r="K51" s="2"/>
    </row>
    <row r="52" spans="1:11" s="3" customFormat="1" ht="15.75">
      <c r="A52" s="86"/>
      <c r="B52" s="88"/>
      <c r="C52" s="179" t="s">
        <v>70</v>
      </c>
      <c r="D52" s="51" t="s">
        <v>52</v>
      </c>
      <c r="E52" s="124">
        <v>16</v>
      </c>
      <c r="F52" s="187"/>
      <c r="G52" s="138"/>
      <c r="H52" s="180"/>
      <c r="I52" s="181"/>
      <c r="J52" s="2"/>
      <c r="K52" s="2"/>
    </row>
    <row r="53" spans="1:11" s="3" customFormat="1" ht="15.75">
      <c r="A53" s="69" t="s">
        <v>14</v>
      </c>
      <c r="B53" s="184">
        <v>8</v>
      </c>
      <c r="C53" s="71" t="s">
        <v>65</v>
      </c>
      <c r="D53" s="54"/>
      <c r="E53" s="153"/>
      <c r="F53" s="57"/>
      <c r="G53" s="139"/>
      <c r="H53" s="170"/>
      <c r="I53" s="55"/>
      <c r="J53" s="2"/>
      <c r="K53" s="2"/>
    </row>
    <row r="54" spans="1:11" s="3" customFormat="1" ht="15.75">
      <c r="A54" s="72"/>
      <c r="B54" s="73"/>
      <c r="C54" s="182" t="s">
        <v>66</v>
      </c>
      <c r="D54" s="48"/>
      <c r="E54" s="58"/>
      <c r="F54" s="185"/>
      <c r="G54" s="81"/>
      <c r="H54" s="83"/>
      <c r="I54" s="49"/>
      <c r="J54" s="2"/>
      <c r="K54" s="2"/>
    </row>
    <row r="55" spans="1:11" s="3" customFormat="1" ht="15.75">
      <c r="A55" s="162"/>
      <c r="B55" s="163"/>
      <c r="C55" s="192" t="s">
        <v>67</v>
      </c>
      <c r="D55" s="164"/>
      <c r="E55" s="165"/>
      <c r="F55" s="193"/>
      <c r="G55" s="196"/>
      <c r="H55" s="83"/>
      <c r="I55" s="49"/>
      <c r="J55" s="2"/>
      <c r="K55" s="2"/>
    </row>
    <row r="56" spans="1:11" s="3" customFormat="1" ht="17.25">
      <c r="A56" s="86"/>
      <c r="B56" s="88"/>
      <c r="C56" s="68" t="s">
        <v>68</v>
      </c>
      <c r="D56" s="51" t="s">
        <v>64</v>
      </c>
      <c r="E56" s="124">
        <v>1</v>
      </c>
      <c r="F56" s="123"/>
      <c r="G56" s="138">
        <f>E56*F56</f>
        <v>0</v>
      </c>
      <c r="H56" s="125">
        <f>F56*0.3</f>
        <v>0</v>
      </c>
      <c r="I56" s="53">
        <f>PRODUCT(E56,H56)</f>
        <v>0</v>
      </c>
      <c r="J56" s="2"/>
      <c r="K56" s="2"/>
    </row>
    <row r="57" spans="1:11" s="3" customFormat="1" ht="15.75">
      <c r="A57" s="69" t="s">
        <v>14</v>
      </c>
      <c r="B57" s="70">
        <v>9</v>
      </c>
      <c r="C57" s="71" t="s">
        <v>59</v>
      </c>
      <c r="D57" s="54"/>
      <c r="E57" s="153"/>
      <c r="F57" s="178"/>
      <c r="G57" s="139"/>
      <c r="H57" s="170"/>
      <c r="I57" s="55"/>
      <c r="J57" s="2"/>
      <c r="K57" s="2"/>
    </row>
    <row r="58" spans="1:11" s="3" customFormat="1" ht="15.75">
      <c r="A58" s="114"/>
      <c r="B58" s="115"/>
      <c r="C58" s="188" t="s">
        <v>95</v>
      </c>
      <c r="D58" s="117"/>
      <c r="E58" s="150"/>
      <c r="F58" s="141"/>
      <c r="G58" s="137"/>
      <c r="H58" s="83"/>
      <c r="I58" s="49"/>
      <c r="J58" s="2"/>
      <c r="K58" s="2"/>
    </row>
    <row r="59" spans="1:11" s="3" customFormat="1" ht="15.75">
      <c r="A59" s="65"/>
      <c r="B59" s="66"/>
      <c r="C59" s="67" t="s">
        <v>107</v>
      </c>
      <c r="D59" s="48"/>
      <c r="E59" s="58"/>
      <c r="F59" s="186"/>
      <c r="G59" s="81"/>
      <c r="H59" s="83"/>
      <c r="I59" s="49"/>
      <c r="J59" s="2"/>
      <c r="K59" s="2"/>
    </row>
    <row r="60" spans="1:11" s="3" customFormat="1" ht="15.75">
      <c r="A60" s="65"/>
      <c r="B60" s="66"/>
      <c r="C60" s="67" t="s">
        <v>60</v>
      </c>
      <c r="D60" s="48"/>
      <c r="E60" s="58"/>
      <c r="F60" s="186"/>
      <c r="G60" s="81"/>
      <c r="H60" s="83"/>
      <c r="I60" s="49"/>
      <c r="J60" s="2"/>
      <c r="K60" s="2"/>
    </row>
    <row r="61" spans="1:11" s="3" customFormat="1" ht="15.75">
      <c r="A61" s="189"/>
      <c r="B61" s="190"/>
      <c r="C61" s="176" t="s">
        <v>61</v>
      </c>
      <c r="D61" s="164"/>
      <c r="E61" s="165"/>
      <c r="F61" s="191"/>
      <c r="G61" s="196"/>
      <c r="H61" s="83"/>
      <c r="I61" s="49"/>
      <c r="J61" s="2"/>
      <c r="K61" s="2"/>
    </row>
    <row r="62" spans="1:11" s="3" customFormat="1" ht="15.75">
      <c r="A62" s="189"/>
      <c r="B62" s="190"/>
      <c r="C62" s="176" t="s">
        <v>62</v>
      </c>
      <c r="D62" s="164"/>
      <c r="E62" s="165"/>
      <c r="F62" s="191"/>
      <c r="G62" s="196"/>
      <c r="H62" s="83"/>
      <c r="I62" s="49"/>
      <c r="J62" s="2"/>
      <c r="K62" s="2"/>
    </row>
    <row r="63" spans="1:11" s="3" customFormat="1" ht="18" thickBot="1">
      <c r="A63" s="74"/>
      <c r="B63" s="183"/>
      <c r="C63" s="85" t="s">
        <v>63</v>
      </c>
      <c r="D63" s="59" t="s">
        <v>64</v>
      </c>
      <c r="E63" s="60">
        <v>10</v>
      </c>
      <c r="F63" s="209"/>
      <c r="G63" s="151">
        <f>E63*F63</f>
        <v>0</v>
      </c>
      <c r="H63" s="97">
        <f>F63*0.3</f>
        <v>0</v>
      </c>
      <c r="I63" s="61">
        <f>PRODUCT(E63,H63)</f>
        <v>0</v>
      </c>
      <c r="J63" s="2"/>
      <c r="K63" s="2"/>
    </row>
    <row r="64" spans="1:9" ht="15.75" customHeight="1">
      <c r="A64" s="194"/>
      <c r="B64" s="195"/>
      <c r="C64" s="142"/>
      <c r="D64" s="133"/>
      <c r="E64" s="133"/>
      <c r="F64" s="135"/>
      <c r="G64" s="136"/>
      <c r="H64" s="135"/>
      <c r="I64" s="136"/>
    </row>
    <row r="65" spans="1:11" s="3" customFormat="1" ht="26.25" customHeight="1">
      <c r="A65" s="215" t="str">
        <f>A33</f>
        <v>ROZPOČET - VZDUCHOTECHNIKA</v>
      </c>
      <c r="B65" s="215"/>
      <c r="C65" s="215"/>
      <c r="D65" s="215"/>
      <c r="E65" s="215"/>
      <c r="F65" s="215"/>
      <c r="G65" s="215"/>
      <c r="H65" s="215"/>
      <c r="I65" s="215"/>
      <c r="J65" s="2"/>
      <c r="K65" s="2"/>
    </row>
    <row r="66" spans="1:11" s="3" customFormat="1" ht="25.5" customHeight="1">
      <c r="A66" s="1" t="s">
        <v>0</v>
      </c>
      <c r="B66" s="13"/>
      <c r="C66" s="128" t="str">
        <f>C34</f>
        <v>Snížení energetické náročnosti objektu Klub "Lesánek", 2084 ul. Tylova v Litvínově</v>
      </c>
      <c r="D66" s="14"/>
      <c r="E66" s="14"/>
      <c r="F66" s="14"/>
      <c r="G66" s="14"/>
      <c r="H66" s="1"/>
      <c r="I66" s="1"/>
      <c r="J66" s="2"/>
      <c r="K66" s="2"/>
    </row>
    <row r="67" spans="1:11" s="3" customFormat="1" ht="18.75">
      <c r="A67" s="1" t="s">
        <v>44</v>
      </c>
      <c r="B67" s="13"/>
      <c r="C67" s="128"/>
      <c r="D67" s="14"/>
      <c r="E67" s="14"/>
      <c r="F67" s="14"/>
      <c r="G67" s="14"/>
      <c r="H67" s="1"/>
      <c r="I67" s="1"/>
      <c r="J67" s="2"/>
      <c r="K67" s="2"/>
    </row>
    <row r="68" spans="1:11" s="3" customFormat="1" ht="7.5" customHeight="1" thickBot="1">
      <c r="A68" s="1"/>
      <c r="B68" s="13"/>
      <c r="C68" s="1"/>
      <c r="D68" s="14"/>
      <c r="E68" s="14"/>
      <c r="F68" s="14"/>
      <c r="G68" s="14"/>
      <c r="H68" s="1"/>
      <c r="I68" s="1"/>
      <c r="J68" s="2"/>
      <c r="K68" s="2"/>
    </row>
    <row r="69" spans="1:9" s="77" customFormat="1" ht="14.25">
      <c r="A69" s="216" t="s">
        <v>32</v>
      </c>
      <c r="B69" s="217"/>
      <c r="C69" s="220" t="s">
        <v>1</v>
      </c>
      <c r="D69" s="222" t="s">
        <v>2</v>
      </c>
      <c r="E69" s="224" t="s">
        <v>3</v>
      </c>
      <c r="F69" s="226" t="s">
        <v>29</v>
      </c>
      <c r="G69" s="227"/>
      <c r="H69" s="226" t="s">
        <v>31</v>
      </c>
      <c r="I69" s="228"/>
    </row>
    <row r="70" spans="1:9" s="77" customFormat="1" ht="15" thickBot="1">
      <c r="A70" s="218"/>
      <c r="B70" s="219"/>
      <c r="C70" s="221"/>
      <c r="D70" s="223"/>
      <c r="E70" s="225"/>
      <c r="F70" s="78" t="s">
        <v>30</v>
      </c>
      <c r="G70" s="80" t="s">
        <v>28</v>
      </c>
      <c r="H70" s="82" t="s">
        <v>30</v>
      </c>
      <c r="I70" s="79" t="s">
        <v>28</v>
      </c>
    </row>
    <row r="71" spans="1:9" ht="14.25">
      <c r="A71" s="69" t="s">
        <v>14</v>
      </c>
      <c r="B71" s="70">
        <v>10</v>
      </c>
      <c r="C71" s="71" t="s">
        <v>21</v>
      </c>
      <c r="D71" s="54"/>
      <c r="E71" s="56"/>
      <c r="F71" s="57"/>
      <c r="G71" s="95"/>
      <c r="H71" s="87"/>
      <c r="I71" s="55"/>
    </row>
    <row r="72" spans="1:9" ht="15">
      <c r="A72" s="91"/>
      <c r="B72" s="92"/>
      <c r="C72" s="84" t="s">
        <v>23</v>
      </c>
      <c r="D72" s="63"/>
      <c r="E72" s="93"/>
      <c r="F72" s="62"/>
      <c r="G72" s="100"/>
      <c r="H72" s="101"/>
      <c r="I72" s="64"/>
    </row>
    <row r="73" spans="1:9" s="77" customFormat="1" ht="15.75" thickBot="1">
      <c r="A73" s="74"/>
      <c r="B73" s="75"/>
      <c r="C73" s="85" t="s">
        <v>24</v>
      </c>
      <c r="D73" s="59" t="s">
        <v>26</v>
      </c>
      <c r="E73" s="89">
        <v>8</v>
      </c>
      <c r="F73" s="90"/>
      <c r="G73" s="96">
        <f>E73*F73</f>
        <v>0</v>
      </c>
      <c r="H73" s="98">
        <f>F73*0.3</f>
        <v>0</v>
      </c>
      <c r="I73" s="61">
        <f>PRODUCT(E73,H73)</f>
        <v>0</v>
      </c>
    </row>
    <row r="74" spans="1:9" s="77" customFormat="1" ht="15.75">
      <c r="A74" s="4"/>
      <c r="B74" s="6"/>
      <c r="C74" s="143" t="s">
        <v>33</v>
      </c>
      <c r="D74" s="23"/>
      <c r="E74" s="5"/>
      <c r="F74" s="22"/>
      <c r="G74" s="102">
        <f>SUM(G7:G73)</f>
        <v>0</v>
      </c>
      <c r="H74" s="103"/>
      <c r="I74" s="104">
        <f>SUM(I7:I73)</f>
        <v>0</v>
      </c>
    </row>
    <row r="75" spans="1:9" ht="15">
      <c r="A75" s="72"/>
      <c r="B75" s="73"/>
      <c r="C75" s="67" t="s">
        <v>39</v>
      </c>
      <c r="D75" s="48"/>
      <c r="E75" s="58"/>
      <c r="F75" s="50"/>
      <c r="G75" s="94" t="s">
        <v>27</v>
      </c>
      <c r="H75" s="99"/>
      <c r="I75" s="49">
        <f>PRODUCT(G74,0.02)</f>
        <v>0</v>
      </c>
    </row>
    <row r="76" spans="1:9" ht="15">
      <c r="A76" s="91"/>
      <c r="B76" s="144"/>
      <c r="C76" s="84" t="s">
        <v>34</v>
      </c>
      <c r="D76" s="63"/>
      <c r="E76" s="145"/>
      <c r="F76" s="120"/>
      <c r="G76" s="146" t="s">
        <v>27</v>
      </c>
      <c r="H76" s="101"/>
      <c r="I76" s="147">
        <f>PRODUCT(G74,0.036)</f>
        <v>0</v>
      </c>
    </row>
    <row r="77" spans="1:9" ht="18.75">
      <c r="A77" s="105"/>
      <c r="B77" s="106"/>
      <c r="C77" s="107" t="s">
        <v>36</v>
      </c>
      <c r="D77" s="108"/>
      <c r="E77" s="109"/>
      <c r="F77" s="110"/>
      <c r="G77" s="111">
        <f>SUM(G74:G76)</f>
        <v>0</v>
      </c>
      <c r="H77" s="112"/>
      <c r="I77" s="113">
        <f>SUM(I74:I76)</f>
        <v>0</v>
      </c>
    </row>
    <row r="78" spans="1:9" ht="19.5" thickBot="1">
      <c r="A78" s="7"/>
      <c r="B78" s="8"/>
      <c r="C78" s="9" t="s">
        <v>18</v>
      </c>
      <c r="D78" s="24"/>
      <c r="E78" s="10"/>
      <c r="F78" s="212">
        <f>G77+I77</f>
        <v>0</v>
      </c>
      <c r="G78" s="213"/>
      <c r="H78" s="213"/>
      <c r="I78" s="214"/>
    </row>
    <row r="79" spans="1:9" ht="15">
      <c r="A79" s="77"/>
      <c r="B79" s="148"/>
      <c r="C79" s="77"/>
      <c r="D79" s="149"/>
      <c r="E79" s="149"/>
      <c r="F79" s="149"/>
      <c r="G79" s="149"/>
      <c r="H79" s="149"/>
      <c r="I79" s="149"/>
    </row>
    <row r="80" spans="1:9" ht="15">
      <c r="A80" s="77"/>
      <c r="B80" s="148"/>
      <c r="C80" s="77"/>
      <c r="D80" s="149"/>
      <c r="E80" s="149"/>
      <c r="F80" s="149"/>
      <c r="G80" s="149"/>
      <c r="H80" s="149"/>
      <c r="I80" s="149"/>
    </row>
  </sheetData>
  <sheetProtection/>
  <mergeCells count="22">
    <mergeCell ref="A1:I1"/>
    <mergeCell ref="A5:B6"/>
    <mergeCell ref="C5:C6"/>
    <mergeCell ref="D5:D6"/>
    <mergeCell ref="E5:E6"/>
    <mergeCell ref="F5:G5"/>
    <mergeCell ref="H5:I5"/>
    <mergeCell ref="A33:I33"/>
    <mergeCell ref="A37:B38"/>
    <mergeCell ref="C37:C38"/>
    <mergeCell ref="D37:D38"/>
    <mergeCell ref="E37:E38"/>
    <mergeCell ref="F37:G37"/>
    <mergeCell ref="H37:I37"/>
    <mergeCell ref="F78:I78"/>
    <mergeCell ref="A65:I65"/>
    <mergeCell ref="A69:B70"/>
    <mergeCell ref="C69:C70"/>
    <mergeCell ref="D69:D70"/>
    <mergeCell ref="E69:E70"/>
    <mergeCell ref="F69:G69"/>
    <mergeCell ref="H69:I6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 xml:space="preserve">&amp;C&amp;"Times New Roman CE,Obyčejné"List číslo: &amp;"Times New Roman CE,Tučné"&amp;P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0"/>
  <sheetViews>
    <sheetView showZeros="0" zoomScalePageLayoutView="0" workbookViewId="0" topLeftCell="A1">
      <selection activeCell="G12" sqref="G12"/>
    </sheetView>
  </sheetViews>
  <sheetFormatPr defaultColWidth="9.125" defaultRowHeight="12.75"/>
  <cols>
    <col min="1" max="1" width="4.00390625" style="0" customWidth="1"/>
    <col min="2" max="2" width="4.00390625" style="11" customWidth="1"/>
    <col min="3" max="3" width="67.125" style="0" customWidth="1"/>
    <col min="4" max="5" width="9.375" style="12" customWidth="1"/>
    <col min="6" max="6" width="8.625" style="12" customWidth="1"/>
    <col min="7" max="7" width="12.875" style="12" customWidth="1"/>
    <col min="8" max="8" width="8.625" style="12" customWidth="1"/>
    <col min="9" max="9" width="12.875" style="12" customWidth="1"/>
    <col min="10" max="10" width="1.37890625" style="0" customWidth="1"/>
    <col min="11" max="11" width="9.625" style="0" bestFit="1" customWidth="1"/>
  </cols>
  <sheetData>
    <row r="1" spans="1:9" s="127" customFormat="1" ht="26.25" customHeight="1">
      <c r="A1" s="215" t="s">
        <v>110</v>
      </c>
      <c r="B1" s="215"/>
      <c r="C1" s="215"/>
      <c r="D1" s="215"/>
      <c r="E1" s="215"/>
      <c r="F1" s="215"/>
      <c r="G1" s="215"/>
      <c r="H1" s="215"/>
      <c r="I1" s="215"/>
    </row>
    <row r="2" spans="1:9" s="129" customFormat="1" ht="18.75">
      <c r="A2" s="1" t="s">
        <v>0</v>
      </c>
      <c r="B2" s="13"/>
      <c r="C2" s="128" t="s">
        <v>40</v>
      </c>
      <c r="D2" s="14"/>
      <c r="E2" s="14"/>
      <c r="F2" s="14"/>
      <c r="G2" s="14"/>
      <c r="H2" s="1"/>
      <c r="I2" s="1"/>
    </row>
    <row r="3" spans="1:9" s="129" customFormat="1" ht="18.75">
      <c r="A3" s="1" t="s">
        <v>41</v>
      </c>
      <c r="B3" s="13"/>
      <c r="C3" s="128"/>
      <c r="D3" s="14"/>
      <c r="E3" s="14"/>
      <c r="F3" s="14"/>
      <c r="G3" s="14"/>
      <c r="H3" s="1"/>
      <c r="I3" s="1"/>
    </row>
    <row r="4" spans="1:9" ht="7.5" customHeight="1" thickBot="1">
      <c r="A4" s="1"/>
      <c r="B4" s="13"/>
      <c r="C4" s="1"/>
      <c r="D4" s="14"/>
      <c r="E4" s="14"/>
      <c r="F4" s="14"/>
      <c r="G4" s="14"/>
      <c r="H4" s="1"/>
      <c r="I4" s="1"/>
    </row>
    <row r="5" spans="1:11" s="77" customFormat="1" ht="15.75" customHeight="1">
      <c r="A5" s="216" t="s">
        <v>32</v>
      </c>
      <c r="B5" s="217"/>
      <c r="C5" s="220" t="s">
        <v>1</v>
      </c>
      <c r="D5" s="222" t="s">
        <v>2</v>
      </c>
      <c r="E5" s="224" t="s">
        <v>3</v>
      </c>
      <c r="F5" s="226" t="s">
        <v>29</v>
      </c>
      <c r="G5" s="227"/>
      <c r="H5" s="226" t="s">
        <v>31</v>
      </c>
      <c r="I5" s="228"/>
      <c r="J5" s="76"/>
      <c r="K5" s="76"/>
    </row>
    <row r="6" spans="1:11" s="77" customFormat="1" ht="15.75" thickBot="1">
      <c r="A6" s="218"/>
      <c r="B6" s="219"/>
      <c r="C6" s="221"/>
      <c r="D6" s="223"/>
      <c r="E6" s="225"/>
      <c r="F6" s="78" t="s">
        <v>30</v>
      </c>
      <c r="G6" s="80" t="s">
        <v>28</v>
      </c>
      <c r="H6" s="82" t="s">
        <v>30</v>
      </c>
      <c r="I6" s="79" t="s">
        <v>28</v>
      </c>
      <c r="J6" s="76"/>
      <c r="K6" s="76"/>
    </row>
    <row r="7" spans="1:11" s="3" customFormat="1" ht="15" customHeight="1">
      <c r="A7" s="69" t="s">
        <v>15</v>
      </c>
      <c r="B7" s="70">
        <v>1</v>
      </c>
      <c r="C7" s="152" t="s">
        <v>109</v>
      </c>
      <c r="D7" s="54" t="s">
        <v>45</v>
      </c>
      <c r="E7" s="153">
        <v>1</v>
      </c>
      <c r="F7" s="154"/>
      <c r="G7" s="155">
        <f>E7*F7</f>
        <v>0</v>
      </c>
      <c r="H7" s="156">
        <f>F7*0.2</f>
        <v>0</v>
      </c>
      <c r="I7" s="49">
        <f>PRODUCT(E7,H7)</f>
        <v>0</v>
      </c>
      <c r="J7" s="2"/>
      <c r="K7" s="2"/>
    </row>
    <row r="8" spans="1:11" s="3" customFormat="1" ht="15.75">
      <c r="A8" s="65"/>
      <c r="B8" s="66"/>
      <c r="C8" s="67" t="s">
        <v>71</v>
      </c>
      <c r="D8" s="48"/>
      <c r="E8" s="58"/>
      <c r="F8" s="157"/>
      <c r="G8" s="94"/>
      <c r="H8" s="83"/>
      <c r="I8" s="49"/>
      <c r="J8" s="2"/>
      <c r="K8" s="2"/>
    </row>
    <row r="9" spans="1:11" s="3" customFormat="1" ht="18">
      <c r="A9" s="65"/>
      <c r="B9" s="66"/>
      <c r="C9" s="67" t="s">
        <v>96</v>
      </c>
      <c r="D9" s="158"/>
      <c r="E9" s="159"/>
      <c r="F9" s="160"/>
      <c r="G9" s="94"/>
      <c r="H9" s="83"/>
      <c r="I9" s="49"/>
      <c r="J9" s="2"/>
      <c r="K9" s="2"/>
    </row>
    <row r="10" spans="1:11" s="3" customFormat="1" ht="15.75">
      <c r="A10" s="65"/>
      <c r="B10" s="66"/>
      <c r="C10" s="67" t="s">
        <v>46</v>
      </c>
      <c r="D10" s="158"/>
      <c r="E10" s="159"/>
      <c r="F10" s="161"/>
      <c r="G10" s="94"/>
      <c r="H10" s="83"/>
      <c r="I10" s="49"/>
      <c r="J10" s="2"/>
      <c r="K10" s="2"/>
    </row>
    <row r="11" spans="1:11" s="3" customFormat="1" ht="18">
      <c r="A11" s="72"/>
      <c r="B11" s="73"/>
      <c r="C11" s="67" t="s">
        <v>97</v>
      </c>
      <c r="D11" s="48"/>
      <c r="E11" s="58"/>
      <c r="F11" s="50"/>
      <c r="G11" s="94"/>
      <c r="H11" s="83"/>
      <c r="I11" s="49"/>
      <c r="J11" s="2"/>
      <c r="K11" s="2"/>
    </row>
    <row r="12" spans="1:11" s="3" customFormat="1" ht="15.75">
      <c r="A12" s="72"/>
      <c r="B12" s="73"/>
      <c r="C12" s="67" t="s">
        <v>46</v>
      </c>
      <c r="D12" s="48"/>
      <c r="E12" s="58"/>
      <c r="F12" s="50"/>
      <c r="G12" s="94"/>
      <c r="H12" s="83"/>
      <c r="I12" s="49"/>
      <c r="J12" s="2"/>
      <c r="K12" s="2"/>
    </row>
    <row r="13" spans="1:11" s="3" customFormat="1" ht="15.75">
      <c r="A13" s="72"/>
      <c r="B13" s="73"/>
      <c r="C13" s="197" t="s">
        <v>76</v>
      </c>
      <c r="D13" s="48"/>
      <c r="E13" s="58"/>
      <c r="F13" s="50"/>
      <c r="G13" s="94"/>
      <c r="H13" s="83"/>
      <c r="I13" s="49"/>
      <c r="J13" s="2"/>
      <c r="K13" s="2"/>
    </row>
    <row r="14" spans="1:11" s="3" customFormat="1" ht="16.5">
      <c r="A14" s="72"/>
      <c r="B14" s="73"/>
      <c r="C14" s="67" t="s">
        <v>74</v>
      </c>
      <c r="D14" s="48"/>
      <c r="E14" s="58"/>
      <c r="F14" s="50"/>
      <c r="G14" s="94"/>
      <c r="H14" s="83"/>
      <c r="I14" s="49"/>
      <c r="J14" s="2"/>
      <c r="K14" s="2"/>
    </row>
    <row r="15" spans="1:11" s="3" customFormat="1" ht="16.5">
      <c r="A15" s="72"/>
      <c r="B15" s="73"/>
      <c r="C15" s="67" t="s">
        <v>75</v>
      </c>
      <c r="D15" s="48"/>
      <c r="E15" s="58"/>
      <c r="F15" s="50"/>
      <c r="G15" s="94"/>
      <c r="H15" s="83"/>
      <c r="I15" s="49"/>
      <c r="J15" s="2"/>
      <c r="K15" s="2"/>
    </row>
    <row r="16" spans="1:11" s="3" customFormat="1" ht="15.75">
      <c r="A16" s="72"/>
      <c r="B16" s="73"/>
      <c r="C16" s="198" t="s">
        <v>79</v>
      </c>
      <c r="D16" s="48"/>
      <c r="E16" s="58"/>
      <c r="F16" s="50"/>
      <c r="G16" s="94"/>
      <c r="H16" s="83"/>
      <c r="I16" s="49"/>
      <c r="J16" s="2"/>
      <c r="K16" s="2"/>
    </row>
    <row r="17" spans="1:11" s="3" customFormat="1" ht="16.5">
      <c r="A17" s="72"/>
      <c r="B17" s="73"/>
      <c r="C17" s="67" t="s">
        <v>77</v>
      </c>
      <c r="D17" s="48"/>
      <c r="E17" s="58"/>
      <c r="F17" s="50"/>
      <c r="G17" s="94"/>
      <c r="H17" s="83"/>
      <c r="I17" s="49"/>
      <c r="J17" s="2"/>
      <c r="K17" s="2"/>
    </row>
    <row r="18" spans="1:11" s="3" customFormat="1" ht="16.5">
      <c r="A18" s="72"/>
      <c r="B18" s="73"/>
      <c r="C18" s="67" t="s">
        <v>78</v>
      </c>
      <c r="D18" s="48"/>
      <c r="E18" s="58"/>
      <c r="F18" s="50"/>
      <c r="G18" s="94"/>
      <c r="H18" s="83"/>
      <c r="I18" s="49"/>
      <c r="J18" s="2"/>
      <c r="K18" s="2"/>
    </row>
    <row r="19" spans="1:11" s="3" customFormat="1" ht="15.75">
      <c r="A19" s="72"/>
      <c r="B19" s="73"/>
      <c r="C19" s="67" t="s">
        <v>87</v>
      </c>
      <c r="D19" s="48"/>
      <c r="E19" s="58"/>
      <c r="F19" s="50"/>
      <c r="G19" s="94"/>
      <c r="H19" s="83"/>
      <c r="I19" s="49"/>
      <c r="J19" s="2"/>
      <c r="K19" s="2"/>
    </row>
    <row r="20" spans="1:11" s="3" customFormat="1" ht="15.75">
      <c r="A20" s="162"/>
      <c r="B20" s="163"/>
      <c r="C20" s="68" t="s">
        <v>47</v>
      </c>
      <c r="D20" s="164"/>
      <c r="E20" s="165"/>
      <c r="F20" s="166"/>
      <c r="G20" s="167"/>
      <c r="H20" s="125"/>
      <c r="I20" s="53"/>
      <c r="J20" s="2"/>
      <c r="K20" s="2"/>
    </row>
    <row r="21" spans="1:11" s="3" customFormat="1" ht="15.75">
      <c r="A21" s="69" t="s">
        <v>15</v>
      </c>
      <c r="B21" s="168" t="s">
        <v>48</v>
      </c>
      <c r="C21" s="169" t="s">
        <v>49</v>
      </c>
      <c r="D21" s="54" t="s">
        <v>45</v>
      </c>
      <c r="E21" s="153">
        <v>1</v>
      </c>
      <c r="F21" s="199" t="s">
        <v>94</v>
      </c>
      <c r="G21" s="95"/>
      <c r="H21" s="170"/>
      <c r="I21" s="55"/>
      <c r="J21" s="2"/>
      <c r="K21" s="2"/>
    </row>
    <row r="22" spans="1:11" s="3" customFormat="1" ht="15.75">
      <c r="A22" s="114"/>
      <c r="B22" s="171"/>
      <c r="C22" s="116" t="s">
        <v>80</v>
      </c>
      <c r="D22" s="117"/>
      <c r="E22" s="150"/>
      <c r="F22" s="200" t="s">
        <v>81</v>
      </c>
      <c r="G22" s="146"/>
      <c r="H22" s="83"/>
      <c r="I22" s="49"/>
      <c r="J22" s="2"/>
      <c r="K22" s="2"/>
    </row>
    <row r="23" spans="1:11" s="3" customFormat="1" ht="15.75">
      <c r="A23" s="65"/>
      <c r="B23" s="172"/>
      <c r="C23" s="67" t="s">
        <v>50</v>
      </c>
      <c r="D23" s="48"/>
      <c r="E23" s="58"/>
      <c r="F23" s="201" t="s">
        <v>82</v>
      </c>
      <c r="G23" s="94"/>
      <c r="H23" s="83"/>
      <c r="I23" s="49"/>
      <c r="J23" s="2"/>
      <c r="K23" s="2"/>
    </row>
    <row r="24" spans="1:11" s="3" customFormat="1" ht="15.75">
      <c r="A24" s="65"/>
      <c r="B24" s="172"/>
      <c r="C24" s="67" t="s">
        <v>51</v>
      </c>
      <c r="D24" s="48"/>
      <c r="E24" s="58"/>
      <c r="F24" s="201"/>
      <c r="G24" s="94"/>
      <c r="H24" s="83"/>
      <c r="I24" s="49"/>
      <c r="J24" s="2"/>
      <c r="K24" s="2"/>
    </row>
    <row r="25" spans="1:11" s="3" customFormat="1" ht="15.75">
      <c r="A25" s="65"/>
      <c r="B25" s="172"/>
      <c r="C25" s="67" t="s">
        <v>88</v>
      </c>
      <c r="D25" s="48"/>
      <c r="E25" s="58"/>
      <c r="F25" s="50"/>
      <c r="G25" s="94"/>
      <c r="H25" s="83"/>
      <c r="I25" s="49"/>
      <c r="J25" s="2"/>
      <c r="K25" s="2"/>
    </row>
    <row r="26" spans="1:11" s="3" customFormat="1" ht="15.75">
      <c r="A26" s="121"/>
      <c r="B26" s="173"/>
      <c r="C26" s="68" t="s">
        <v>89</v>
      </c>
      <c r="D26" s="51"/>
      <c r="E26" s="124"/>
      <c r="F26" s="123"/>
      <c r="G26" s="174"/>
      <c r="H26" s="125"/>
      <c r="I26" s="53"/>
      <c r="J26" s="2"/>
      <c r="K26" s="2"/>
    </row>
    <row r="27" spans="1:11" s="3" customFormat="1" ht="15.75">
      <c r="A27" s="65" t="s">
        <v>15</v>
      </c>
      <c r="B27" s="115">
        <v>2</v>
      </c>
      <c r="C27" s="116" t="s">
        <v>104</v>
      </c>
      <c r="D27" s="117"/>
      <c r="E27" s="150"/>
      <c r="F27" s="118"/>
      <c r="G27" s="137"/>
      <c r="H27" s="170"/>
      <c r="I27" s="55"/>
      <c r="J27" s="2"/>
      <c r="K27" s="2"/>
    </row>
    <row r="28" spans="1:11" s="3" customFormat="1" ht="15.75">
      <c r="A28" s="121"/>
      <c r="B28" s="122"/>
      <c r="C28" s="68" t="s">
        <v>53</v>
      </c>
      <c r="D28" s="51" t="s">
        <v>52</v>
      </c>
      <c r="E28" s="124">
        <v>4</v>
      </c>
      <c r="F28" s="175"/>
      <c r="G28" s="138">
        <f>E28*F28</f>
        <v>0</v>
      </c>
      <c r="H28" s="125">
        <f>F28*0.2</f>
        <v>0</v>
      </c>
      <c r="I28" s="53">
        <f>PRODUCT(E28,H28)</f>
        <v>0</v>
      </c>
      <c r="J28" s="2"/>
      <c r="K28" s="2"/>
    </row>
    <row r="29" spans="1:11" s="3" customFormat="1" ht="15.75">
      <c r="A29" s="69" t="s">
        <v>15</v>
      </c>
      <c r="B29" s="70">
        <v>3</v>
      </c>
      <c r="C29" s="169" t="s">
        <v>105</v>
      </c>
      <c r="D29" s="54"/>
      <c r="E29" s="153"/>
      <c r="F29" s="154"/>
      <c r="G29" s="139"/>
      <c r="H29" s="170"/>
      <c r="I29" s="55"/>
      <c r="J29" s="2"/>
      <c r="K29" s="2"/>
    </row>
    <row r="30" spans="1:11" s="3" customFormat="1" ht="16.5" thickBot="1">
      <c r="A30" s="207"/>
      <c r="B30" s="208"/>
      <c r="C30" s="85" t="s">
        <v>54</v>
      </c>
      <c r="D30" s="59" t="s">
        <v>52</v>
      </c>
      <c r="E30" s="60">
        <v>2</v>
      </c>
      <c r="F30" s="97"/>
      <c r="G30" s="151">
        <f>E30*F30</f>
        <v>0</v>
      </c>
      <c r="H30" s="97">
        <f>F30*0.3</f>
        <v>0</v>
      </c>
      <c r="I30" s="61">
        <f>PRODUCT(E30,H30)</f>
        <v>0</v>
      </c>
      <c r="J30" s="2"/>
      <c r="K30" s="2"/>
    </row>
    <row r="31" spans="1:11" s="77" customFormat="1" ht="15" customHeight="1">
      <c r="A31" s="130"/>
      <c r="B31" s="131"/>
      <c r="C31" s="132"/>
      <c r="D31" s="133"/>
      <c r="E31" s="134"/>
      <c r="F31" s="135"/>
      <c r="G31" s="136"/>
      <c r="H31" s="21"/>
      <c r="I31" s="20"/>
      <c r="J31" s="76"/>
      <c r="K31" s="76"/>
    </row>
    <row r="32" spans="1:11" s="77" customFormat="1" ht="15" customHeight="1">
      <c r="A32" s="130"/>
      <c r="B32" s="131"/>
      <c r="C32" s="132"/>
      <c r="D32" s="133"/>
      <c r="E32" s="134"/>
      <c r="F32" s="135"/>
      <c r="G32" s="136"/>
      <c r="H32" s="21"/>
      <c r="I32" s="20"/>
      <c r="J32" s="76"/>
      <c r="K32" s="76"/>
    </row>
    <row r="33" spans="1:11" s="3" customFormat="1" ht="26.25" customHeight="1">
      <c r="A33" s="215" t="str">
        <f>A1</f>
        <v>ROZPOČET - VZDUCHOTECHNIKA</v>
      </c>
      <c r="B33" s="215"/>
      <c r="C33" s="215"/>
      <c r="D33" s="215"/>
      <c r="E33" s="215"/>
      <c r="F33" s="215"/>
      <c r="G33" s="215"/>
      <c r="H33" s="215"/>
      <c r="I33" s="215"/>
      <c r="J33" s="2"/>
      <c r="K33" s="2"/>
    </row>
    <row r="34" spans="1:11" s="3" customFormat="1" ht="25.5" customHeight="1">
      <c r="A34" s="1" t="s">
        <v>0</v>
      </c>
      <c r="B34" s="13"/>
      <c r="C34" s="128" t="str">
        <f>C2</f>
        <v>Snížení energetické náročnosti objektu Klub "Lesánek", 2084 ul. Tylova v Litvínově</v>
      </c>
      <c r="D34" s="14"/>
      <c r="E34" s="14"/>
      <c r="F34" s="14"/>
      <c r="G34" s="14"/>
      <c r="H34" s="1"/>
      <c r="I34" s="1"/>
      <c r="J34" s="2"/>
      <c r="K34" s="2"/>
    </row>
    <row r="35" spans="1:11" s="3" customFormat="1" ht="18.75">
      <c r="A35" s="1" t="s">
        <v>41</v>
      </c>
      <c r="B35" s="13"/>
      <c r="C35" s="128"/>
      <c r="D35" s="14"/>
      <c r="E35" s="14"/>
      <c r="F35" s="14"/>
      <c r="G35" s="14"/>
      <c r="H35" s="1"/>
      <c r="I35" s="1"/>
      <c r="J35" s="2"/>
      <c r="K35" s="2"/>
    </row>
    <row r="36" spans="1:11" s="3" customFormat="1" ht="7.5" customHeight="1" thickBot="1">
      <c r="A36" s="1"/>
      <c r="B36" s="13"/>
      <c r="C36" s="1"/>
      <c r="D36" s="14"/>
      <c r="E36" s="14"/>
      <c r="F36" s="14"/>
      <c r="G36" s="14"/>
      <c r="H36" s="1"/>
      <c r="I36" s="1"/>
      <c r="J36" s="2"/>
      <c r="K36" s="2"/>
    </row>
    <row r="37" spans="1:11" s="3" customFormat="1" ht="15.75">
      <c r="A37" s="216" t="s">
        <v>32</v>
      </c>
      <c r="B37" s="217"/>
      <c r="C37" s="220" t="s">
        <v>1</v>
      </c>
      <c r="D37" s="222" t="s">
        <v>2</v>
      </c>
      <c r="E37" s="224" t="s">
        <v>3</v>
      </c>
      <c r="F37" s="226" t="s">
        <v>29</v>
      </c>
      <c r="G37" s="227"/>
      <c r="H37" s="226" t="s">
        <v>31</v>
      </c>
      <c r="I37" s="228"/>
      <c r="J37" s="2"/>
      <c r="K37" s="2"/>
    </row>
    <row r="38" spans="1:11" s="3" customFormat="1" ht="16.5" thickBot="1">
      <c r="A38" s="218"/>
      <c r="B38" s="219"/>
      <c r="C38" s="221"/>
      <c r="D38" s="223"/>
      <c r="E38" s="225"/>
      <c r="F38" s="78" t="s">
        <v>30</v>
      </c>
      <c r="G38" s="80" t="s">
        <v>28</v>
      </c>
      <c r="H38" s="82" t="s">
        <v>30</v>
      </c>
      <c r="I38" s="79" t="s">
        <v>28</v>
      </c>
      <c r="J38" s="2"/>
      <c r="K38" s="2"/>
    </row>
    <row r="39" spans="1:11" s="3" customFormat="1" ht="15.75">
      <c r="A39" s="69" t="s">
        <v>15</v>
      </c>
      <c r="B39" s="70">
        <v>4</v>
      </c>
      <c r="C39" s="177" t="s">
        <v>106</v>
      </c>
      <c r="D39" s="54"/>
      <c r="E39" s="56"/>
      <c r="F39" s="178"/>
      <c r="G39" s="139"/>
      <c r="H39" s="170"/>
      <c r="I39" s="55"/>
      <c r="J39" s="2"/>
      <c r="K39" s="2"/>
    </row>
    <row r="40" spans="1:11" s="3" customFormat="1" ht="15.75">
      <c r="A40" s="121"/>
      <c r="B40" s="122"/>
      <c r="C40" s="179" t="s">
        <v>55</v>
      </c>
      <c r="D40" s="51" t="s">
        <v>52</v>
      </c>
      <c r="E40" s="52">
        <v>2</v>
      </c>
      <c r="F40" s="126"/>
      <c r="G40" s="138">
        <f>E40*F40</f>
        <v>0</v>
      </c>
      <c r="H40" s="125">
        <f>F40*0.3</f>
        <v>0</v>
      </c>
      <c r="I40" s="53">
        <f>PRODUCT(E40,H40)</f>
        <v>0</v>
      </c>
      <c r="J40" s="2"/>
      <c r="K40" s="2"/>
    </row>
    <row r="41" spans="1:11" s="3" customFormat="1" ht="15.75">
      <c r="A41" s="69" t="s">
        <v>15</v>
      </c>
      <c r="B41" s="184">
        <v>5</v>
      </c>
      <c r="C41" s="71" t="s">
        <v>90</v>
      </c>
      <c r="D41" s="54"/>
      <c r="E41" s="153"/>
      <c r="F41" s="57"/>
      <c r="G41" s="139"/>
      <c r="H41" s="170"/>
      <c r="I41" s="55"/>
      <c r="J41" s="2"/>
      <c r="K41" s="2"/>
    </row>
    <row r="42" spans="1:11" s="3" customFormat="1" ht="15.75">
      <c r="A42" s="114"/>
      <c r="B42" s="202"/>
      <c r="C42" s="203" t="s">
        <v>83</v>
      </c>
      <c r="D42" s="117"/>
      <c r="E42" s="150"/>
      <c r="F42" s="204"/>
      <c r="G42" s="137"/>
      <c r="H42" s="140"/>
      <c r="I42" s="119"/>
      <c r="J42" s="2"/>
      <c r="K42" s="2"/>
    </row>
    <row r="43" spans="1:11" s="3" customFormat="1" ht="15.75">
      <c r="A43" s="72"/>
      <c r="B43" s="73"/>
      <c r="C43" s="67" t="s">
        <v>85</v>
      </c>
      <c r="D43" s="48"/>
      <c r="E43" s="58"/>
      <c r="F43" s="185"/>
      <c r="G43" s="81"/>
      <c r="H43" s="83"/>
      <c r="I43" s="49"/>
      <c r="J43" s="2"/>
      <c r="K43" s="2"/>
    </row>
    <row r="44" spans="1:11" s="3" customFormat="1" ht="15.75">
      <c r="A44" s="205"/>
      <c r="B44" s="206"/>
      <c r="C44" s="116" t="s">
        <v>84</v>
      </c>
      <c r="D44" s="117"/>
      <c r="E44" s="150"/>
      <c r="F44" s="204"/>
      <c r="G44" s="137"/>
      <c r="H44" s="140"/>
      <c r="I44" s="119"/>
      <c r="J44" s="2"/>
      <c r="K44" s="1"/>
    </row>
    <row r="45" spans="1:11" s="3" customFormat="1" ht="15.75">
      <c r="A45" s="205"/>
      <c r="B45" s="206"/>
      <c r="C45" s="116" t="s">
        <v>91</v>
      </c>
      <c r="D45" s="117"/>
      <c r="E45" s="150"/>
      <c r="F45" s="204"/>
      <c r="G45" s="137"/>
      <c r="H45" s="140"/>
      <c r="I45" s="119"/>
      <c r="J45" s="2"/>
      <c r="K45" s="2"/>
    </row>
    <row r="46" spans="1:11" ht="15.75">
      <c r="A46" s="210"/>
      <c r="B46" s="211"/>
      <c r="C46" s="68" t="s">
        <v>86</v>
      </c>
      <c r="D46" s="51" t="s">
        <v>52</v>
      </c>
      <c r="E46" s="124">
        <v>1</v>
      </c>
      <c r="F46" s="175"/>
      <c r="G46" s="138">
        <f>E46*F46</f>
        <v>0</v>
      </c>
      <c r="H46" s="125">
        <f>F46*0.3</f>
        <v>0</v>
      </c>
      <c r="I46" s="53">
        <f>PRODUCT(E46,H46)</f>
        <v>0</v>
      </c>
      <c r="J46" s="1"/>
      <c r="K46" s="1"/>
    </row>
    <row r="47" spans="1:9" ht="15" customHeight="1">
      <c r="A47" s="69" t="s">
        <v>15</v>
      </c>
      <c r="B47" s="70">
        <v>6</v>
      </c>
      <c r="C47" s="177" t="s">
        <v>92</v>
      </c>
      <c r="D47" s="54"/>
      <c r="E47" s="56"/>
      <c r="F47" s="154"/>
      <c r="G47" s="95"/>
      <c r="H47" s="170"/>
      <c r="I47" s="55"/>
    </row>
    <row r="48" spans="1:11" s="77" customFormat="1" ht="15" customHeight="1">
      <c r="A48" s="121"/>
      <c r="B48" s="122"/>
      <c r="C48" s="179" t="s">
        <v>93</v>
      </c>
      <c r="D48" s="51" t="s">
        <v>52</v>
      </c>
      <c r="E48" s="52">
        <v>1</v>
      </c>
      <c r="F48" s="123"/>
      <c r="G48" s="138">
        <f>E48*F48</f>
        <v>0</v>
      </c>
      <c r="H48" s="125">
        <f>F48*0.3</f>
        <v>0</v>
      </c>
      <c r="I48" s="53">
        <f>PRODUCT(E48,H48)</f>
        <v>0</v>
      </c>
      <c r="J48" s="76"/>
      <c r="K48" s="76"/>
    </row>
    <row r="49" spans="1:11" s="3" customFormat="1" ht="15.75">
      <c r="A49" s="69" t="s">
        <v>15</v>
      </c>
      <c r="B49" s="184">
        <v>7</v>
      </c>
      <c r="C49" s="71" t="s">
        <v>56</v>
      </c>
      <c r="D49" s="54"/>
      <c r="E49" s="153"/>
      <c r="F49" s="57"/>
      <c r="G49" s="139"/>
      <c r="H49" s="170"/>
      <c r="I49" s="55"/>
      <c r="J49" s="2"/>
      <c r="K49" s="2"/>
    </row>
    <row r="50" spans="1:11" s="3" customFormat="1" ht="15.75">
      <c r="A50" s="72"/>
      <c r="B50" s="73"/>
      <c r="C50" s="182" t="s">
        <v>57</v>
      </c>
      <c r="D50" s="48" t="s">
        <v>45</v>
      </c>
      <c r="E50" s="58">
        <v>1</v>
      </c>
      <c r="F50" s="185"/>
      <c r="G50" s="81">
        <f>E50*F50</f>
        <v>0</v>
      </c>
      <c r="H50" s="83">
        <f>F50*0.3</f>
        <v>0</v>
      </c>
      <c r="I50" s="49">
        <f>PRODUCT(E50,H50)</f>
        <v>0</v>
      </c>
      <c r="J50" s="2"/>
      <c r="K50" s="2"/>
    </row>
    <row r="51" spans="1:11" s="3" customFormat="1" ht="15.75">
      <c r="A51" s="72"/>
      <c r="B51" s="73"/>
      <c r="C51" s="67" t="s">
        <v>69</v>
      </c>
      <c r="D51" s="48" t="s">
        <v>58</v>
      </c>
      <c r="E51" s="58">
        <v>12</v>
      </c>
      <c r="F51" s="186"/>
      <c r="G51" s="81"/>
      <c r="H51" s="83"/>
      <c r="I51" s="49"/>
      <c r="J51" s="2"/>
      <c r="K51" s="2"/>
    </row>
    <row r="52" spans="1:11" s="3" customFormat="1" ht="15.75">
      <c r="A52" s="86"/>
      <c r="B52" s="88"/>
      <c r="C52" s="179" t="s">
        <v>70</v>
      </c>
      <c r="D52" s="51" t="s">
        <v>52</v>
      </c>
      <c r="E52" s="124">
        <v>16</v>
      </c>
      <c r="F52" s="187"/>
      <c r="G52" s="138"/>
      <c r="H52" s="180"/>
      <c r="I52" s="181"/>
      <c r="J52" s="2"/>
      <c r="K52" s="2"/>
    </row>
    <row r="53" spans="1:11" s="3" customFormat="1" ht="15.75">
      <c r="A53" s="69" t="s">
        <v>15</v>
      </c>
      <c r="B53" s="184">
        <v>8</v>
      </c>
      <c r="C53" s="71" t="s">
        <v>65</v>
      </c>
      <c r="D53" s="54"/>
      <c r="E53" s="153"/>
      <c r="F53" s="57"/>
      <c r="G53" s="139"/>
      <c r="H53" s="170"/>
      <c r="I53" s="55"/>
      <c r="J53" s="2"/>
      <c r="K53" s="2"/>
    </row>
    <row r="54" spans="1:11" s="3" customFormat="1" ht="15.75">
      <c r="A54" s="72"/>
      <c r="B54" s="73"/>
      <c r="C54" s="182" t="s">
        <v>66</v>
      </c>
      <c r="D54" s="48"/>
      <c r="E54" s="58"/>
      <c r="F54" s="185"/>
      <c r="G54" s="81"/>
      <c r="H54" s="83"/>
      <c r="I54" s="49"/>
      <c r="J54" s="2"/>
      <c r="K54" s="2"/>
    </row>
    <row r="55" spans="1:11" s="3" customFormat="1" ht="15.75">
      <c r="A55" s="162"/>
      <c r="B55" s="163"/>
      <c r="C55" s="192" t="s">
        <v>67</v>
      </c>
      <c r="D55" s="164"/>
      <c r="E55" s="165"/>
      <c r="F55" s="193"/>
      <c r="G55" s="196"/>
      <c r="H55" s="83"/>
      <c r="I55" s="49"/>
      <c r="J55" s="2"/>
      <c r="K55" s="2"/>
    </row>
    <row r="56" spans="1:11" s="3" customFormat="1" ht="17.25">
      <c r="A56" s="86"/>
      <c r="B56" s="88"/>
      <c r="C56" s="68" t="s">
        <v>68</v>
      </c>
      <c r="D56" s="51" t="s">
        <v>64</v>
      </c>
      <c r="E56" s="124">
        <v>1</v>
      </c>
      <c r="F56" s="123"/>
      <c r="G56" s="138">
        <f>E56*F56</f>
        <v>0</v>
      </c>
      <c r="H56" s="125">
        <f>F56*0.3</f>
        <v>0</v>
      </c>
      <c r="I56" s="53">
        <f>PRODUCT(E56,H56)</f>
        <v>0</v>
      </c>
      <c r="J56" s="2"/>
      <c r="K56" s="2"/>
    </row>
    <row r="57" spans="1:11" s="3" customFormat="1" ht="15.75">
      <c r="A57" s="69" t="s">
        <v>15</v>
      </c>
      <c r="B57" s="70">
        <v>9</v>
      </c>
      <c r="C57" s="71" t="s">
        <v>59</v>
      </c>
      <c r="D57" s="54"/>
      <c r="E57" s="153"/>
      <c r="F57" s="178"/>
      <c r="G57" s="139"/>
      <c r="H57" s="170"/>
      <c r="I57" s="55"/>
      <c r="J57" s="2"/>
      <c r="K57" s="2"/>
    </row>
    <row r="58" spans="1:11" s="3" customFormat="1" ht="15.75">
      <c r="A58" s="114"/>
      <c r="B58" s="115"/>
      <c r="C58" s="188" t="s">
        <v>95</v>
      </c>
      <c r="D58" s="117"/>
      <c r="E58" s="150"/>
      <c r="F58" s="141"/>
      <c r="G58" s="137"/>
      <c r="H58" s="83"/>
      <c r="I58" s="49"/>
      <c r="J58" s="2"/>
      <c r="K58" s="2"/>
    </row>
    <row r="59" spans="1:11" s="3" customFormat="1" ht="15.75">
      <c r="A59" s="65"/>
      <c r="B59" s="66"/>
      <c r="C59" s="67" t="s">
        <v>107</v>
      </c>
      <c r="D59" s="48"/>
      <c r="E59" s="58"/>
      <c r="F59" s="186"/>
      <c r="G59" s="81"/>
      <c r="H59" s="83"/>
      <c r="I59" s="49"/>
      <c r="J59" s="2"/>
      <c r="K59" s="2"/>
    </row>
    <row r="60" spans="1:11" s="3" customFormat="1" ht="15.75">
      <c r="A60" s="65"/>
      <c r="B60" s="66"/>
      <c r="C60" s="67" t="s">
        <v>60</v>
      </c>
      <c r="D60" s="48"/>
      <c r="E60" s="58"/>
      <c r="F60" s="186"/>
      <c r="G60" s="81"/>
      <c r="H60" s="83"/>
      <c r="I60" s="49"/>
      <c r="J60" s="2"/>
      <c r="K60" s="2"/>
    </row>
    <row r="61" spans="1:11" s="3" customFormat="1" ht="15.75">
      <c r="A61" s="189"/>
      <c r="B61" s="190"/>
      <c r="C61" s="176" t="s">
        <v>61</v>
      </c>
      <c r="D61" s="164"/>
      <c r="E61" s="165"/>
      <c r="F61" s="191"/>
      <c r="G61" s="94"/>
      <c r="H61" s="83"/>
      <c r="I61" s="49"/>
      <c r="J61" s="2"/>
      <c r="K61" s="2"/>
    </row>
    <row r="62" spans="1:11" s="3" customFormat="1" ht="15.75">
      <c r="A62" s="189"/>
      <c r="B62" s="190"/>
      <c r="C62" s="176" t="s">
        <v>62</v>
      </c>
      <c r="D62" s="164"/>
      <c r="E62" s="165"/>
      <c r="F62" s="191"/>
      <c r="G62" s="94"/>
      <c r="H62" s="83"/>
      <c r="I62" s="49"/>
      <c r="J62" s="2"/>
      <c r="K62" s="2"/>
    </row>
    <row r="63" spans="1:11" s="3" customFormat="1" ht="18" thickBot="1">
      <c r="A63" s="74"/>
      <c r="B63" s="183"/>
      <c r="C63" s="85" t="s">
        <v>63</v>
      </c>
      <c r="D63" s="59" t="s">
        <v>64</v>
      </c>
      <c r="E63" s="60">
        <v>10</v>
      </c>
      <c r="F63" s="209"/>
      <c r="G63" s="151">
        <f>E63*F63</f>
        <v>0</v>
      </c>
      <c r="H63" s="97">
        <f>F63*0.3</f>
        <v>0</v>
      </c>
      <c r="I63" s="61">
        <f>PRODUCT(E63,H63)</f>
        <v>0</v>
      </c>
      <c r="J63" s="2"/>
      <c r="K63" s="2"/>
    </row>
    <row r="64" spans="1:9" ht="15.75" customHeight="1">
      <c r="A64" s="194"/>
      <c r="B64" s="195"/>
      <c r="C64" s="142"/>
      <c r="D64" s="133"/>
      <c r="E64" s="133"/>
      <c r="F64" s="135"/>
      <c r="G64" s="136"/>
      <c r="H64" s="135"/>
      <c r="I64" s="136"/>
    </row>
    <row r="65" spans="1:11" s="3" customFormat="1" ht="26.25" customHeight="1">
      <c r="A65" s="215" t="str">
        <f>A33</f>
        <v>ROZPOČET - VZDUCHOTECHNIKA</v>
      </c>
      <c r="B65" s="215"/>
      <c r="C65" s="215"/>
      <c r="D65" s="215"/>
      <c r="E65" s="215"/>
      <c r="F65" s="215"/>
      <c r="G65" s="215"/>
      <c r="H65" s="215"/>
      <c r="I65" s="215"/>
      <c r="J65" s="2"/>
      <c r="K65" s="2"/>
    </row>
    <row r="66" spans="1:11" s="3" customFormat="1" ht="25.5" customHeight="1">
      <c r="A66" s="1" t="s">
        <v>0</v>
      </c>
      <c r="B66" s="13"/>
      <c r="C66" s="128" t="str">
        <f>C34</f>
        <v>Snížení energetické náročnosti objektu Klub "Lesánek", 2084 ul. Tylova v Litvínově</v>
      </c>
      <c r="D66" s="14"/>
      <c r="E66" s="14"/>
      <c r="F66" s="14"/>
      <c r="G66" s="14"/>
      <c r="H66" s="1"/>
      <c r="I66" s="1"/>
      <c r="J66" s="2"/>
      <c r="K66" s="2"/>
    </row>
    <row r="67" spans="1:11" s="3" customFormat="1" ht="18.75">
      <c r="A67" s="1" t="s">
        <v>41</v>
      </c>
      <c r="B67" s="13"/>
      <c r="C67" s="128"/>
      <c r="D67" s="14"/>
      <c r="E67" s="14"/>
      <c r="F67" s="14"/>
      <c r="G67" s="14"/>
      <c r="H67" s="1"/>
      <c r="I67" s="1"/>
      <c r="J67" s="2"/>
      <c r="K67" s="2"/>
    </row>
    <row r="68" spans="1:11" s="3" customFormat="1" ht="7.5" customHeight="1" thickBot="1">
      <c r="A68" s="1"/>
      <c r="B68" s="13"/>
      <c r="C68" s="1"/>
      <c r="D68" s="14"/>
      <c r="E68" s="14"/>
      <c r="F68" s="14"/>
      <c r="G68" s="14"/>
      <c r="H68" s="1"/>
      <c r="I68" s="1"/>
      <c r="J68" s="2"/>
      <c r="K68" s="2"/>
    </row>
    <row r="69" spans="1:9" s="77" customFormat="1" ht="14.25">
      <c r="A69" s="216" t="s">
        <v>32</v>
      </c>
      <c r="B69" s="217"/>
      <c r="C69" s="220" t="s">
        <v>1</v>
      </c>
      <c r="D69" s="222" t="s">
        <v>2</v>
      </c>
      <c r="E69" s="224" t="s">
        <v>3</v>
      </c>
      <c r="F69" s="226" t="s">
        <v>29</v>
      </c>
      <c r="G69" s="227"/>
      <c r="H69" s="226" t="s">
        <v>31</v>
      </c>
      <c r="I69" s="228"/>
    </row>
    <row r="70" spans="1:9" s="77" customFormat="1" ht="15" thickBot="1">
      <c r="A70" s="218"/>
      <c r="B70" s="219"/>
      <c r="C70" s="221"/>
      <c r="D70" s="223"/>
      <c r="E70" s="225"/>
      <c r="F70" s="78" t="s">
        <v>30</v>
      </c>
      <c r="G70" s="80" t="s">
        <v>28</v>
      </c>
      <c r="H70" s="82" t="s">
        <v>30</v>
      </c>
      <c r="I70" s="79" t="s">
        <v>28</v>
      </c>
    </row>
    <row r="71" spans="1:9" ht="14.25">
      <c r="A71" s="69" t="s">
        <v>15</v>
      </c>
      <c r="B71" s="70">
        <v>10</v>
      </c>
      <c r="C71" s="71" t="s">
        <v>21</v>
      </c>
      <c r="D71" s="54"/>
      <c r="E71" s="56"/>
      <c r="F71" s="57"/>
      <c r="G71" s="95"/>
      <c r="H71" s="87"/>
      <c r="I71" s="55"/>
    </row>
    <row r="72" spans="1:9" ht="15">
      <c r="A72" s="91"/>
      <c r="B72" s="92"/>
      <c r="C72" s="84" t="s">
        <v>23</v>
      </c>
      <c r="D72" s="63"/>
      <c r="E72" s="93"/>
      <c r="F72" s="62"/>
      <c r="G72" s="100"/>
      <c r="H72" s="101"/>
      <c r="I72" s="64"/>
    </row>
    <row r="73" spans="1:9" s="77" customFormat="1" ht="15.75" thickBot="1">
      <c r="A73" s="74"/>
      <c r="B73" s="75"/>
      <c r="C73" s="85" t="s">
        <v>24</v>
      </c>
      <c r="D73" s="59" t="s">
        <v>26</v>
      </c>
      <c r="E73" s="89">
        <v>8</v>
      </c>
      <c r="F73" s="90"/>
      <c r="G73" s="96">
        <f>E73*F73</f>
        <v>0</v>
      </c>
      <c r="H73" s="98">
        <f>F73*0.3</f>
        <v>0</v>
      </c>
      <c r="I73" s="61">
        <f>PRODUCT(E73,H73)</f>
        <v>0</v>
      </c>
    </row>
    <row r="74" spans="1:9" s="77" customFormat="1" ht="15.75">
      <c r="A74" s="4"/>
      <c r="B74" s="6"/>
      <c r="C74" s="143" t="s">
        <v>33</v>
      </c>
      <c r="D74" s="23"/>
      <c r="E74" s="5"/>
      <c r="F74" s="22"/>
      <c r="G74" s="102">
        <f>SUM(G7:G73)</f>
        <v>0</v>
      </c>
      <c r="H74" s="103"/>
      <c r="I74" s="104">
        <f>SUM(I7:I73)</f>
        <v>0</v>
      </c>
    </row>
    <row r="75" spans="1:9" ht="15">
      <c r="A75" s="72"/>
      <c r="B75" s="73"/>
      <c r="C75" s="67" t="s">
        <v>39</v>
      </c>
      <c r="D75" s="48"/>
      <c r="E75" s="58"/>
      <c r="F75" s="50"/>
      <c r="G75" s="94" t="s">
        <v>27</v>
      </c>
      <c r="H75" s="99"/>
      <c r="I75" s="49">
        <f>PRODUCT(G74,0.02)</f>
        <v>0</v>
      </c>
    </row>
    <row r="76" spans="1:9" ht="15">
      <c r="A76" s="91"/>
      <c r="B76" s="144"/>
      <c r="C76" s="84" t="s">
        <v>34</v>
      </c>
      <c r="D76" s="63"/>
      <c r="E76" s="145"/>
      <c r="F76" s="120"/>
      <c r="G76" s="146" t="s">
        <v>27</v>
      </c>
      <c r="H76" s="101"/>
      <c r="I76" s="147">
        <f>PRODUCT(G74,0.036)</f>
        <v>0</v>
      </c>
    </row>
    <row r="77" spans="1:9" ht="18.75">
      <c r="A77" s="105"/>
      <c r="B77" s="106"/>
      <c r="C77" s="107" t="s">
        <v>35</v>
      </c>
      <c r="D77" s="108"/>
      <c r="E77" s="109"/>
      <c r="F77" s="110"/>
      <c r="G77" s="111">
        <f>SUM(G74:G76)</f>
        <v>0</v>
      </c>
      <c r="H77" s="112"/>
      <c r="I77" s="113">
        <f>SUM(I74:I76)</f>
        <v>0</v>
      </c>
    </row>
    <row r="78" spans="1:9" ht="19.5" thickBot="1">
      <c r="A78" s="7"/>
      <c r="B78" s="8"/>
      <c r="C78" s="9" t="s">
        <v>19</v>
      </c>
      <c r="D78" s="24"/>
      <c r="E78" s="10"/>
      <c r="F78" s="212">
        <f>G77+I77</f>
        <v>0</v>
      </c>
      <c r="G78" s="213"/>
      <c r="H78" s="213"/>
      <c r="I78" s="214"/>
    </row>
    <row r="79" spans="1:9" ht="15">
      <c r="A79" s="77"/>
      <c r="B79" s="148"/>
      <c r="C79" s="77"/>
      <c r="D79" s="149"/>
      <c r="E79" s="149"/>
      <c r="F79" s="149"/>
      <c r="G79" s="149"/>
      <c r="H79" s="149"/>
      <c r="I79" s="149"/>
    </row>
    <row r="80" spans="1:9" ht="15">
      <c r="A80" s="77"/>
      <c r="B80" s="148"/>
      <c r="C80" s="77"/>
      <c r="D80" s="149"/>
      <c r="E80" s="149"/>
      <c r="F80" s="149"/>
      <c r="G80" s="149"/>
      <c r="H80" s="149"/>
      <c r="I80" s="149"/>
    </row>
  </sheetData>
  <sheetProtection/>
  <mergeCells count="22">
    <mergeCell ref="A1:I1"/>
    <mergeCell ref="A5:B6"/>
    <mergeCell ref="C5:C6"/>
    <mergeCell ref="D5:D6"/>
    <mergeCell ref="E5:E6"/>
    <mergeCell ref="F5:G5"/>
    <mergeCell ref="H5:I5"/>
    <mergeCell ref="A33:I33"/>
    <mergeCell ref="A37:B38"/>
    <mergeCell ref="C37:C38"/>
    <mergeCell ref="D37:D38"/>
    <mergeCell ref="E37:E38"/>
    <mergeCell ref="F37:G37"/>
    <mergeCell ref="H37:I37"/>
    <mergeCell ref="F78:I78"/>
    <mergeCell ref="A65:I65"/>
    <mergeCell ref="A69:B70"/>
    <mergeCell ref="C69:C70"/>
    <mergeCell ref="D69:D70"/>
    <mergeCell ref="E69:E70"/>
    <mergeCell ref="F69:G69"/>
    <mergeCell ref="H69:I6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 xml:space="preserve">&amp;C&amp;"Times New Roman CE,Obyčejné"List číslo: &amp;"Times New Roman CE,Tučné"&amp;P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GAS Projekt - Karlovy Vary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Matoušek</dc:creator>
  <cp:keywords/>
  <dc:description/>
  <cp:lastModifiedBy>Petr</cp:lastModifiedBy>
  <cp:lastPrinted>2017-09-14T16:48:13Z</cp:lastPrinted>
  <dcterms:created xsi:type="dcterms:W3CDTF">1999-03-17T10:00:04Z</dcterms:created>
  <dcterms:modified xsi:type="dcterms:W3CDTF">2018-04-27T08:41:58Z</dcterms:modified>
  <cp:category/>
  <cp:version/>
  <cp:contentType/>
  <cp:contentStatus/>
</cp:coreProperties>
</file>