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21720" windowHeight="12225" activeTab="0"/>
  </bookViews>
  <sheets>
    <sheet name="Zakazka" sheetId="1" r:id="rId1"/>
  </sheets>
  <definedNames>
    <definedName name="__CENA__">'Zakazka'!$O$7:$O$563</definedName>
    <definedName name="__MAIN__">'Zakazka'!$F$1:$DA$562</definedName>
    <definedName name="__MAIN2__">#REF!</definedName>
    <definedName name="__MAIN3__">#REF!</definedName>
    <definedName name="__SAZBA__">'Zakazka'!$T$7:$T$563</definedName>
    <definedName name="__T0__">'Zakazka'!$F$5:$Y$562</definedName>
    <definedName name="__T1__">'Zakazka'!$F$6:$Y$163</definedName>
    <definedName name="__T2__">'Zakazka'!$F$7:$DA$8</definedName>
    <definedName name="__T3__">'Zakazka'!#REF!</definedName>
    <definedName name="__T4__">'Zakazka'!#REF!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_TR2__">#REF!</definedName>
    <definedName name="_xlnm.Print_Titles" localSheetId="0">'Zakazka'!$3:$4</definedName>
    <definedName name="_xlnm.Print_Area" localSheetId="0">'Zakazka'!$F$1:$X$563</definedName>
  </definedNames>
  <calcPr fullCalcOnLoad="1"/>
</workbook>
</file>

<file path=xl/sharedStrings.xml><?xml version="1.0" encoding="utf-8"?>
<sst xmlns="http://schemas.openxmlformats.org/spreadsheetml/2006/main" count="1087" uniqueCount="268">
  <si>
    <t>%</t>
  </si>
  <si>
    <t>B</t>
  </si>
  <si>
    <t>H</t>
  </si>
  <si>
    <t>_</t>
  </si>
  <si>
    <t>m</t>
  </si>
  <si>
    <t>t</t>
  </si>
  <si>
    <t>MJ</t>
  </si>
  <si>
    <t>ON</t>
  </si>
  <si>
    <t>SP</t>
  </si>
  <si>
    <t>m2</t>
  </si>
  <si>
    <t>DPH</t>
  </si>
  <si>
    <t>Kód</t>
  </si>
  <si>
    <t>SUB</t>
  </si>
  <si>
    <t>Typ</t>
  </si>
  <si>
    <t>kus</t>
  </si>
  <si>
    <t>pár</t>
  </si>
  <si>
    <t>Cena</t>
  </si>
  <si>
    <t>Popis</t>
  </si>
  <si>
    <t>Suť</t>
  </si>
  <si>
    <t>Ztratné</t>
  </si>
  <si>
    <t>Poř.</t>
  </si>
  <si>
    <t>55349907</t>
  </si>
  <si>
    <t>61144400</t>
  </si>
  <si>
    <t>61144415</t>
  </si>
  <si>
    <t>63151531</t>
  </si>
  <si>
    <t>Hmotnost</t>
  </si>
  <si>
    <t>Zakázka:</t>
  </si>
  <si>
    <t>030001000</t>
  </si>
  <si>
    <t>342272523</t>
  </si>
  <si>
    <t>590514-X1</t>
  </si>
  <si>
    <t>590514-X3</t>
  </si>
  <si>
    <t>619995001</t>
  </si>
  <si>
    <t>622143003</t>
  </si>
  <si>
    <t>622143004</t>
  </si>
  <si>
    <t>622221031</t>
  </si>
  <si>
    <t>623131121</t>
  </si>
  <si>
    <t>623142001</t>
  </si>
  <si>
    <t>623531011</t>
  </si>
  <si>
    <t>764002851</t>
  </si>
  <si>
    <t>764206105</t>
  </si>
  <si>
    <t>766441811</t>
  </si>
  <si>
    <t>766441821</t>
  </si>
  <si>
    <t>766621211</t>
  </si>
  <si>
    <t>766621212</t>
  </si>
  <si>
    <t>766622834</t>
  </si>
  <si>
    <t>766694111</t>
  </si>
  <si>
    <t>766694112</t>
  </si>
  <si>
    <t>766694113</t>
  </si>
  <si>
    <t>766694114</t>
  </si>
  <si>
    <t>786624X01</t>
  </si>
  <si>
    <t>941211112</t>
  </si>
  <si>
    <t>941211211</t>
  </si>
  <si>
    <t>941211812</t>
  </si>
  <si>
    <t>944511111</t>
  </si>
  <si>
    <t>944511211</t>
  </si>
  <si>
    <t>944511811</t>
  </si>
  <si>
    <t>962081141</t>
  </si>
  <si>
    <t>968072354</t>
  </si>
  <si>
    <t>968072355</t>
  </si>
  <si>
    <t>968072356</t>
  </si>
  <si>
    <t>968072357</t>
  </si>
  <si>
    <t>968072361</t>
  </si>
  <si>
    <t>997013213</t>
  </si>
  <si>
    <t>997013214</t>
  </si>
  <si>
    <t>997013215</t>
  </si>
  <si>
    <t>997013217</t>
  </si>
  <si>
    <t>997013501</t>
  </si>
  <si>
    <t>997013509</t>
  </si>
  <si>
    <t>997013831</t>
  </si>
  <si>
    <t>998017003</t>
  </si>
  <si>
    <t>998764203</t>
  </si>
  <si>
    <t>998766204</t>
  </si>
  <si>
    <t>998786203</t>
  </si>
  <si>
    <t>O.001-X01</t>
  </si>
  <si>
    <t>O.001-X02</t>
  </si>
  <si>
    <t>O.001-X03</t>
  </si>
  <si>
    <t>O.001-X04</t>
  </si>
  <si>
    <t>O.001-X05</t>
  </si>
  <si>
    <t>O.001-X06</t>
  </si>
  <si>
    <t>Sazba DPH</t>
  </si>
  <si>
    <t>Počet</t>
  </si>
  <si>
    <t>Cena s DPH</t>
  </si>
  <si>
    <t>Jedn. cena</t>
  </si>
  <si>
    <t>O.0002-X01</t>
  </si>
  <si>
    <t>O.0002-X02</t>
  </si>
  <si>
    <t>O.0002-X03</t>
  </si>
  <si>
    <t>O.0002-X04</t>
  </si>
  <si>
    <t>O.0003-X01</t>
  </si>
  <si>
    <t>O.0003-X02</t>
  </si>
  <si>
    <t>O.0003-X03</t>
  </si>
  <si>
    <t>O.0003-X04</t>
  </si>
  <si>
    <t>O.0004-X01</t>
  </si>
  <si>
    <t>O.0004-X02</t>
  </si>
  <si>
    <t>O.0004-X03</t>
  </si>
  <si>
    <t>Plný popis:</t>
  </si>
  <si>
    <t>Výměra</t>
  </si>
  <si>
    <t>Jedn. hmotn.</t>
  </si>
  <si>
    <t>Cen. soustava</t>
  </si>
  <si>
    <t>Komentář</t>
  </si>
  <si>
    <t>Jedn. suť</t>
  </si>
  <si>
    <t>006: Úpravy povrchu</t>
  </si>
  <si>
    <t>006.1: Úpravy povrchu - MIV</t>
  </si>
  <si>
    <t>Výměra bez ztr.</t>
  </si>
  <si>
    <t>009: Ostatní konstrukce a práce</t>
  </si>
  <si>
    <t>Zařízení staveniště</t>
  </si>
  <si>
    <t>099: Přesun hmot HSV</t>
  </si>
  <si>
    <t>786: Čalounické úpravy</t>
  </si>
  <si>
    <t>V03: Zařízení staveniště</t>
  </si>
  <si>
    <t>764: Konstrukce klempířské</t>
  </si>
  <si>
    <t>766: Konstrukce truhlářské</t>
  </si>
  <si>
    <t>Vybourání meziokenní vložky</t>
  </si>
  <si>
    <t>Rohová plastová lišta s tkaninou</t>
  </si>
  <si>
    <t>S: Krušnohorská poliklinika s.r.o.</t>
  </si>
  <si>
    <t>Začišťovací okenní profil s tkaninou</t>
  </si>
  <si>
    <t>Demontáž oplechování parapetů do suti</t>
  </si>
  <si>
    <t>Parapet venkovní hliníkový AOP 30180 š 180 mm</t>
  </si>
  <si>
    <t>Koncovka k parapetu plastovému vnitřnímu 1 pár</t>
  </si>
  <si>
    <t>Montáž ochranné sítě z textilie z umělých vláken</t>
  </si>
  <si>
    <t>Montáž oplechování rovných parapetů rš do 400 mm</t>
  </si>
  <si>
    <t>Bourání příček ze skleněných tvárnic tl do 150 mm</t>
  </si>
  <si>
    <t>Demontáž ochranné sítě z textilie z umělých vláken</t>
  </si>
  <si>
    <t>Příplatek k ochranné síti za první a ZKD den použití</t>
  </si>
  <si>
    <t>Parapet plastový vnitřní - komůrkový 18 x 2 x 100 cm</t>
  </si>
  <si>
    <t>Přesun hmot s omezením mechanizace pro budovy v do 24 m</t>
  </si>
  <si>
    <t>Začištění omítek kolem oken, dveří, podlah nebo obkladů</t>
  </si>
  <si>
    <t>Deska minerální izolační ISOVER TF PROFI tl. 140 mm - MIV</t>
  </si>
  <si>
    <t>Montáž omítkových samolepících začišťovacích profilů (APU lišt)</t>
  </si>
  <si>
    <t>Vybourání kovových rámů oken dvojitých včetně křídel pl do 1 m2</t>
  </si>
  <si>
    <t>Vybourání kovových rámů oken dvojitých včetně křídel pl do 2 m2</t>
  </si>
  <si>
    <t>Vybourání kovových rámů oken dvojitých včetně křídel pl do 4 m2</t>
  </si>
  <si>
    <t>Montáž oken zdvojených otevíravých výšky do 1,5m s rámem do zdiva</t>
  </si>
  <si>
    <t>Přesun hmot procentní pro čalounické úpravy v objektech v do 24 m</t>
  </si>
  <si>
    <t>Vybourání kovových rámů oken dvojitých včetně křídel pl přes 4 m2</t>
  </si>
  <si>
    <t>Demontáž klempířských konstrukcí
  oplechování parapetů
    do suti</t>
  </si>
  <si>
    <t>Okno plastové, izolační dvojsklo, Uw = 1,2 W/m2K, rozměr 0,90 x 1,8</t>
  </si>
  <si>
    <t>Okno plastové, izolační dvojsklo, Uw = 1,2 W/m2K, rozměr 1,8 x 2,10</t>
  </si>
  <si>
    <t>Okno plastové, izolační dvojsklo, Uw = 1,2 W/m2K, rozměr 0,90 x 1,80</t>
  </si>
  <si>
    <t>Okno plastové, izolační dvojsklo, Uw = 1,2 W/m2K, rozměr 0,90 x 2,10</t>
  </si>
  <si>
    <t>Okno plastové, izolační dvojsklo, Uw = 1,2 W/m2K, rozměr 1,20 x 1,80</t>
  </si>
  <si>
    <t>Okno plastové, izolační dvojsklo, Uw = 1,2 W/m2K, rozměr 1,20 x 2,10</t>
  </si>
  <si>
    <t>Okno plastové, izolační dvojsklo, Uw = 1,2 W/m2K, rozměr 1,80 x 1,80</t>
  </si>
  <si>
    <t>Okno plastové, izolační dvojsklo, Uw = 1,2 W/m2K, rozměr 1,80 x 2,10</t>
  </si>
  <si>
    <t>Okno plastové, izolační dvojsklo, Uw = 1,2 W/m2K, rozměr 2,40 x 1,80</t>
  </si>
  <si>
    <t>Okno plastové, izolační dvojsklo, Uw = 1,2 W/m2K, rozměr 2,40 x 2,10</t>
  </si>
  <si>
    <t>Okno plastové, izolační dvojsklo, Uw = 1,2 W/m2K, rozměr 3,00 x 1,80</t>
  </si>
  <si>
    <t>Okno plastové, izolační dvojsklo, Uw = 1,2 W/m2K, rozměr 3,00 x 2,10</t>
  </si>
  <si>
    <t>Přesun hmot procentní pro konstrukce klempířské v objektech v do 24 m</t>
  </si>
  <si>
    <t>Přesun hmot procentní pro konstrukce truhlářské v objektech v do 36 m</t>
  </si>
  <si>
    <t>Poplatek za uložení stavebního směsného odpadu na skládce (skládkovné)</t>
  </si>
  <si>
    <t>Základní rozdělení průvodních činností a nákladů
  zařízení staveniště</t>
  </si>
  <si>
    <t>Příplatek k odvozu suti a vybouraných hmot na skládku ZKD 1 km přes 1 km</t>
  </si>
  <si>
    <t>Poplatek za uložení stavebního odpadu na skládce (skládkovné) 
  směsného</t>
  </si>
  <si>
    <t>Montáž oken zdvojených otevíravých výšky přes 1,5 do 2,5m s rámem do zdiva</t>
  </si>
  <si>
    <t>Penetrace akrylát-silikon vnějších pilířů nebo sloupů nanášená ručně - MIV</t>
  </si>
  <si>
    <t>Montáž omítkových plastových nebo pozinkovaných rohových profilů s tkaninou</t>
  </si>
  <si>
    <t>Vnitrostaveništní doprava suti a vybouraných hmot pro budovy v do 12 m ručně</t>
  </si>
  <si>
    <t>Vnitrostaveništní doprava suti a vybouraných hmot pro budovy v do 15 m ručně</t>
  </si>
  <si>
    <t>Vnitrostaveništní doprava suti a vybouraných hmot pro budovy v do 18 m ručně</t>
  </si>
  <si>
    <t>Vnitrostaveništní doprava suti a vybouraných hmot pro budovy v do 24 m ručně</t>
  </si>
  <si>
    <t>Odvoz suti na skládku a vybouraných hmot nebo meziskládku do 1 km se složením</t>
  </si>
  <si>
    <t>Začištění omítek (s dodáním hmot) 
  kolem oken, dveří, podlah, obkladů apod.</t>
  </si>
  <si>
    <t>Montáž oplechování parapetů
  rovných, bez rohů, rozvinuté šířky
    do 400 mm</t>
  </si>
  <si>
    <t>Montáž parapetních desek dřevěných, laminovaných šířky do 30 cm délky do 1,0 m</t>
  </si>
  <si>
    <t>Montáž parapetních desek dřevěných, laminovaných šířky do 30 cm délky do 1,6 m</t>
  </si>
  <si>
    <t>Montáž parapetních desek dřevěných, laminovaných šířky do 30 cm délky do 2,6 m</t>
  </si>
  <si>
    <t>Demontáž parapetních desek dřevěných, laminovaných šířky do 30 cm délky do 1,0 m</t>
  </si>
  <si>
    <t>Montáž parapetních desek dřevěných, laminovaných šířky do 30 cm délky přes 2,6 m</t>
  </si>
  <si>
    <t>Demontáž parapetních desek dřevěných, laminovaných šířky do 30 cm délky přes 1,0 m</t>
  </si>
  <si>
    <t>Montáž lešení řadového rámového lehkého zatížení do 200 kg/m2 š do 0,9 m v do 25 m</t>
  </si>
  <si>
    <t>Demontáž lešení řadového rámového lehkého zatížení do 200 kg/m2 š do 0,9 m v do 25 m</t>
  </si>
  <si>
    <t>Demontáž rámu zdvojených oken dřevěných nebo plastových přes 4m2 k opětovnému použití</t>
  </si>
  <si>
    <t>Montáž ochranné sítě 
  zavěšené na konstrukci lešení
    z textilie z umělých vláken</t>
  </si>
  <si>
    <t>Bourání zdiva příček nebo vybourání otvorů 
  ze skleněných tvárnic, tl.
    do 150 mm</t>
  </si>
  <si>
    <t>Demontáž ochranné sítě 
  zavěšené na konstrukci lešení
    z textilie z umělých vláken</t>
  </si>
  <si>
    <t>Příplatek k lešení řadovému rámovému lehkému š 0,9 m v do 25 m za první a ZKD den použití</t>
  </si>
  <si>
    <t>Montáž ochranné sítě 
  Příplatek za první a každý další den použití sítě
    k ceně -1111</t>
  </si>
  <si>
    <t>Montáž zateplení vnějších stěn z minerální vlny s podélnou orientací vláken tl do 160 mm - MIV</t>
  </si>
  <si>
    <t>Demontáž parapetních desek dřevěných, laminovaných nebo z plastů 
  šířky do 300 mm délky do 1m</t>
  </si>
  <si>
    <t>Příčky tl 150 mm z pórobetonových přesných hladkých příčkovek objemové hmotnosti 500 kg/m3 - MIV</t>
  </si>
  <si>
    <t>Potažení vnějších pilířů nebo sloupů sklovláknitým pletivem vtlačeným do tenkovrstvé hmoty - MIV</t>
  </si>
  <si>
    <t>Demontáž parapetních desek dřevěných, laminovaných nebo z plastů 
  šířky do 300 mm délky přes 1m</t>
  </si>
  <si>
    <t>Tenkovrstvá silikonová zrnitá omítka tl. 1,5 mm včetně penetrace vnějších pilířů nebo sloupů - MIV</t>
  </si>
  <si>
    <t>Dodávka a montáž lamelové žaluzie do oken zdvojených kovových otevíravých, sklápěcích a vyklápěcích</t>
  </si>
  <si>
    <t>Odvoz suti a vybouraných hmot na skládku nebo meziskládku 
  se složením, na vzdálenost
    do 1 km</t>
  </si>
  <si>
    <t>Montáž ostatních truhlářských konstrukcí 
  parapetních desek
    šířky do 300 mm, délky
      do 1000 mm</t>
  </si>
  <si>
    <t>Montáž ostatních truhlářských konstrukcí 
  parapetních desek
    šířky do 300 mm, délky
      přes 2600 mm</t>
  </si>
  <si>
    <t>Montáž ostatních truhlářských konstrukcí 
  parapetních desek
    šířky do 300 mm, délky
      přes 1000 do 1600 mm</t>
  </si>
  <si>
    <t>Montáž ostatních truhlářských konstrukcí 
  parapetních desek
    šířky do 300 mm, délky
      přes 1600 do 2600 mm</t>
  </si>
  <si>
    <t>Montáž zastiňujících žaluzií 
  lamelových
    do oken zdvojených
    otevíravých, sklápěcích nebo vyklápěcích
      kovových</t>
  </si>
  <si>
    <t>Podkladní a spojovací vrstva vnějších omítaných ploch 
  penetrace akrylát-silikonová
    nanášená ručně
      pilířů nebo sloupů</t>
  </si>
  <si>
    <t>Demontáž okenních konstrukcí k opětovnému použití
  rámu
    zdvojených
    dřevěných nebo plastových, plochy otvoru
      přes 4 m2</t>
  </si>
  <si>
    <t>Montáž omítkových profilů 
  plastových nebo pozinkovaných, upevněných vtlačením do podkladní vrstvy nebo přibitím
    rohových s tkaninou</t>
  </si>
  <si>
    <t>Omítka tenkovrstvá silikonová vnějších ploch 
  probarvená, včetně penetrace podkladu
    zrnitá, tloušťky
    1,5 mm
      pilířů a sloupů</t>
  </si>
  <si>
    <t>Potažení vnějších ploch pletivem 
  v ploše nebo pruzích, na plném podkladu
    sklovláknitým
    vtlačením do tmelu
      pilířů nebo sloupů</t>
  </si>
  <si>
    <t>Příčky z pórobetonových přesných příčkovek (YTONG) 
  hladkých, objemové hmotnosti 500 kg/m3 na tenké maltové lože, tloušťky příčky
    150 mm</t>
  </si>
  <si>
    <t>Montáž kontaktního zateplení 
  z desek z minerální vlny s podélnou orientací vláken
    na vnější stěny, tloušťky desek
      přes 120 do 160 mm</t>
  </si>
  <si>
    <t>Vybourání kovových rámů oken s křídly, dveřních zárubní, vrat, stěn, ostění nebo obkladů 
  okenních rámů s křídly
    zdvojených, plochy
      do 1 m2</t>
  </si>
  <si>
    <t>Vybourání kovových rámů oken s křídly, dveřních zárubní, vrat, stěn, ostění nebo obkladů 
  okenních rámů s křídly
    zdvojených, plochy
      do 2 m2</t>
  </si>
  <si>
    <t>Vybourání kovových rámů oken s křídly, dveřních zárubní, vrat, stěn, ostění nebo obkladů 
  okenních rámů s křídly
    zdvojených, plochy
      do 4 m2</t>
  </si>
  <si>
    <t>Vybourání kovových rámů oken s křídly, dveřních zárubní, vrat, stěn, ostění nebo obkladů 
  okenních rámů s křídly
    zdvojených, plochy
      přes 4 m2</t>
  </si>
  <si>
    <t>Odvoz suti a vybouraných hmot na skládku nebo meziskládku 
  se složením, na vzdálenost
    Příplatek k ceně
      za každý další i započatý 1 km přes 1 km</t>
  </si>
  <si>
    <t>Přesun hmot pro čalounické úpravy 
  stanovený procentní sazbou z ceny
    vodorovná dopravní vzdálenost do 50 m
    v objektech výšky
      přes 12 do 24 m</t>
  </si>
  <si>
    <t>Montáž omítkových profilů 
  plastových nebo pozinkovaných, upevněných vtlačením do podkladní vrstvy nebo přibitím
    začišťovacích samolepících (APU lišty)</t>
  </si>
  <si>
    <t>Vnitrostaveništní doprava suti a vybouraných hmot 
  vodorovně do 50 m
    svisle ručně (nošením po schodech)
    pro budovy a haly výšky
      přes 9 do 12 m</t>
  </si>
  <si>
    <t>Přesun hmot pro konstrukce klempířské
  stanovený procentní sazbou z ceny
    vodorovná dopravní vzdálenost do 50 m
    v objektech výšky
      přes 12 do 24 m</t>
  </si>
  <si>
    <t>Vnitrostaveništní doprava suti a vybouraných hmot 
  vodorovně do 50 m
    svisle ručně (nošením po schodech)
    pro budovy a haly výšky
      přes 12 do 15 m</t>
  </si>
  <si>
    <t>Vnitrostaveništní doprava suti a vybouraných hmot 
  vodorovně do 50 m
    svisle ručně (nošením po schodech)
    pro budovy a haly výšky
      přes 15 do 18 m</t>
  </si>
  <si>
    <t>Vnitrostaveništní doprava suti a vybouraných hmot 
  vodorovně do 50 m
    svisle ručně (nošením po schodech)
    pro budovy a haly výšky
      přes 21 do 24 m</t>
  </si>
  <si>
    <t>Přesun hmot pro konstrukce truhlářské 
  stanovený procentní sazbou z ceny
    vodorovná dopravní vzdálenost do 50 m
    v objektech výšky
      přes 24 do 36 m</t>
  </si>
  <si>
    <t>Vybourání kovových rámů oken s křídly, dveřních zárubní, vrat, stěn, ostění nebo obkladů 
  okenních rámů s křídly
    zdvojených, plochy
      meziokenní vložky</t>
  </si>
  <si>
    <t>Demontáž lešení řadového rámového lehkého pracovního 
  s provozním zatížením tř. 3 do 200 kg/m2
    šířky tř. SW06 přes 0,6 do 0,9 m, výšky
      přes 10 do 25 m</t>
  </si>
  <si>
    <t>Montáž oken dřevěných nebo plastových 
  včetně montáže rámu, na PUR pěnu
    plochy přes 1 m2
    zdvojených otevíravých, sklápěcích
    do zdiva, výšky
      do 1,5 m</t>
  </si>
  <si>
    <t>Montáž lešení řadového rámového lehkého pracovního s podlahami 
  s provozním zatížením tř. 3 do 200 kg/m2
    šířky tř. SW06 přes 0,6 do 0,9 m, výšky
      přes 10 do 25 m</t>
  </si>
  <si>
    <t>Montáž oken dřevěných nebo plastových 
  včetně montáže rámu, na PUR pěnu
    plochy přes 1 m2
    zdvojených otevíravých, sklápěcích
    do zdiva, výšky
      přes 1,5 do 2,5 m</t>
  </si>
  <si>
    <t>Montáž lešení řadového rámového lehkého pracovního s podlahami 
  s provozním zatížením tř. 3 do 200 kg/m2
    Příplatek za první a každý další den použití lešení
      k ceně -1111 nebo -1112</t>
  </si>
  <si>
    <t>Přesun hmot pro budovy občanské výstavby, bydlení, výrobu a služby 
  s omezením mechanizace
    vodorovná dopravní vzdálenost do 100 m
    pro budovy s jakoukoliv nosnou konstrukcí výšky
      přes 12 do 24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</si>
  <si>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</si>
  <si>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</si>
  <si>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</si>
  <si>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</si>
  <si>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</si>
  <si>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</si>
  <si>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</si>
  <si>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</si>
  <si>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</si>
  <si>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</si>
  <si>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</si>
  <si>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</si>
  <si>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</si>
  <si>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</si>
  <si>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</si>
  <si>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</si>
  <si>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</si>
  <si>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</si>
  <si>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</si>
  <si>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</si>
  <si>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</si>
  <si>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</si>
  <si>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</si>
  <si>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</si>
  <si>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</si>
  <si>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</si>
  <si>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</si>
  <si>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</si>
  <si>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</si>
  <si>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</si>
  <si>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</si>
  <si>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</si>
  <si>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</si>
  <si>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</si>
  <si>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</si>
  <si>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</si>
  <si>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</si>
  <si>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</si>
  <si>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</si>
  <si>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OBJ.001</t>
  </si>
  <si>
    <t>OBJ.002</t>
  </si>
  <si>
    <t>OBJ.003</t>
  </si>
  <si>
    <t>OBJ.004</t>
  </si>
  <si>
    <t>40.</t>
  </si>
  <si>
    <t>O.001-X07</t>
  </si>
  <si>
    <t>Okno plastové, izolační dvojsklo, Uw = 1,2 W/m2K,</t>
  </si>
  <si>
    <t xml:space="preserve">Montáž ostatních truhlářských konstrukcí parapetních desek šířky do 300 mm, délky   do 1000 mm </t>
  </si>
  <si>
    <t>rozměr 2,1x3   2ks     1,8x3   1ks</t>
  </si>
  <si>
    <t>42.</t>
  </si>
  <si>
    <t>78.</t>
  </si>
  <si>
    <t>84.</t>
  </si>
  <si>
    <t>Výměna oken v objektech Krušnohorské polikliniky s.r.o.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</si>
</sst>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0000_);[Red]\-\ #,##0.00000_);&quot;–&quot;??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_(#,##0_);[Red]\-\ #,##0\);&quot;–&quot;??;_(@_)"/>
    <numFmt numFmtId="175" formatCode="_(#,##0\);[Red]\-\ #,##0\);&quot;–&quot;??;_(@_)"/>
    <numFmt numFmtId="176" formatCode="_(#,##0.0_);[Red]\-\ #,##0.0_);&quot;–&quot;??;_(@_)"/>
    <numFmt numFmtId="177" formatCode="#"/>
  </numFmts>
  <fonts count="49">
    <font>
      <sz val="10"/>
      <name val="Arial"/>
      <family val="0"/>
    </font>
    <font>
      <sz val="10"/>
      <name val="Arial CE"/>
      <family val="0"/>
    </font>
    <font>
      <b/>
      <i/>
      <sz val="1"/>
      <color indexed="9"/>
      <name val="Calibri"/>
      <family val="2"/>
    </font>
    <font>
      <sz val="9"/>
      <color indexed="8"/>
      <name val="Calibri"/>
      <family val="2"/>
    </font>
    <font>
      <i/>
      <sz val="8"/>
      <color indexed="63"/>
      <name val="Calibri"/>
      <family val="2"/>
    </font>
    <font>
      <sz val="10"/>
      <name val="Calibri"/>
      <family val="2"/>
    </font>
    <font>
      <b/>
      <sz val="12"/>
      <color indexed="25"/>
      <name val="Calibri"/>
      <family val="2"/>
    </font>
    <font>
      <b/>
      <sz val="11"/>
      <name val="Calibri"/>
      <family val="2"/>
    </font>
    <font>
      <sz val="10"/>
      <color indexed="18"/>
      <name val="Calibri"/>
      <family val="2"/>
    </font>
    <font>
      <b/>
      <sz val="9"/>
      <color indexed="1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16"/>
      <name val="Calibri"/>
      <family val="2"/>
    </font>
    <font>
      <b/>
      <sz val="9"/>
      <color indexed="62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5" fontId="3" fillId="33" borderId="10" xfId="0" applyNumberFormat="1" applyFont="1" applyFill="1" applyBorder="1" applyAlignment="1" applyProtection="1">
      <alignment horizontal="right" vertical="top"/>
      <protection/>
    </xf>
    <xf numFmtId="165" fontId="3" fillId="34" borderId="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Border="1" applyAlignment="1" applyProtection="1">
      <alignment horizontal="right" vertical="top"/>
      <protection/>
    </xf>
    <xf numFmtId="49" fontId="3" fillId="0" borderId="0" xfId="0" applyNumberFormat="1" applyFont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65" fontId="6" fillId="0" borderId="0" xfId="0" applyNumberFormat="1" applyFont="1" applyFill="1" applyBorder="1" applyAlignment="1">
      <alignment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left" indent="3"/>
    </xf>
    <xf numFmtId="0" fontId="8" fillId="0" borderId="0" xfId="0" applyFont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165" fontId="11" fillId="0" borderId="0" xfId="0" applyNumberFormat="1" applyFont="1" applyFill="1" applyBorder="1" applyAlignment="1">
      <alignment/>
    </xf>
    <xf numFmtId="166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/>
    </xf>
    <xf numFmtId="165" fontId="12" fillId="0" borderId="0" xfId="0" applyNumberFormat="1" applyFont="1" applyFill="1" applyBorder="1" applyAlignment="1">
      <alignment/>
    </xf>
    <xf numFmtId="166" fontId="12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/>
    </xf>
    <xf numFmtId="165" fontId="13" fillId="0" borderId="0" xfId="0" applyNumberFormat="1" applyFont="1" applyFill="1" applyBorder="1" applyAlignment="1">
      <alignment/>
    </xf>
    <xf numFmtId="166" fontId="13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68" fontId="13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165" fontId="3" fillId="33" borderId="10" xfId="0" applyNumberFormat="1" applyFont="1" applyFill="1" applyBorder="1" applyAlignment="1">
      <alignment horizontal="right" vertical="top"/>
    </xf>
    <xf numFmtId="166" fontId="3" fillId="33" borderId="10" xfId="0" applyNumberFormat="1" applyFont="1" applyFill="1" applyBorder="1" applyAlignment="1">
      <alignment horizontal="right" vertical="top"/>
    </xf>
    <xf numFmtId="167" fontId="3" fillId="33" borderId="10" xfId="0" applyNumberFormat="1" applyFont="1" applyFill="1" applyBorder="1" applyAlignment="1">
      <alignment horizontal="right" vertical="top"/>
    </xf>
    <xf numFmtId="168" fontId="3" fillId="33" borderId="10" xfId="0" applyNumberFormat="1" applyFont="1" applyFill="1" applyBorder="1" applyAlignment="1">
      <alignment horizontal="right" vertical="top"/>
    </xf>
    <xf numFmtId="176" fontId="3" fillId="33" borderId="10" xfId="0" applyNumberFormat="1" applyFont="1" applyFill="1" applyBorder="1" applyAlignment="1">
      <alignment horizontal="right" vertical="top"/>
    </xf>
    <xf numFmtId="0" fontId="14" fillId="34" borderId="0" xfId="0" applyFont="1" applyFill="1" applyAlignment="1">
      <alignment/>
    </xf>
    <xf numFmtId="164" fontId="3" fillId="34" borderId="0" xfId="0" applyNumberFormat="1" applyFont="1" applyFill="1" applyBorder="1" applyAlignment="1">
      <alignment horizontal="right" vertical="top"/>
    </xf>
    <xf numFmtId="49" fontId="3" fillId="34" borderId="0" xfId="0" applyNumberFormat="1" applyFont="1" applyFill="1" applyBorder="1" applyAlignment="1">
      <alignment horizontal="center" vertical="top"/>
    </xf>
    <xf numFmtId="168" fontId="3" fillId="34" borderId="0" xfId="0" applyNumberFormat="1" applyFont="1" applyFill="1" applyBorder="1" applyAlignment="1">
      <alignment horizontal="right" vertical="top"/>
    </xf>
    <xf numFmtId="176" fontId="3" fillId="34" borderId="0" xfId="0" applyNumberFormat="1" applyFont="1" applyFill="1" applyBorder="1" applyAlignment="1">
      <alignment horizontal="right" vertical="top"/>
    </xf>
    <xf numFmtId="167" fontId="3" fillId="34" borderId="0" xfId="0" applyNumberFormat="1" applyFont="1" applyFill="1" applyBorder="1" applyAlignment="1">
      <alignment horizontal="right" vertical="top"/>
    </xf>
    <xf numFmtId="0" fontId="3" fillId="34" borderId="0" xfId="0" applyNumberFormat="1" applyFont="1" applyFill="1" applyBorder="1" applyAlignment="1">
      <alignment horizontal="left" vertical="top" wrapText="1"/>
    </xf>
    <xf numFmtId="165" fontId="3" fillId="34" borderId="0" xfId="0" applyNumberFormat="1" applyFont="1" applyFill="1" applyBorder="1" applyAlignment="1">
      <alignment horizontal="right" vertical="top"/>
    </xf>
    <xf numFmtId="166" fontId="3" fillId="34" borderId="0" xfId="0" applyNumberFormat="1" applyFont="1" applyFill="1" applyBorder="1" applyAlignment="1">
      <alignment horizontal="right" vertical="top"/>
    </xf>
    <xf numFmtId="164" fontId="15" fillId="0" borderId="0" xfId="0" applyNumberFormat="1" applyFont="1" applyAlignment="1">
      <alignment horizontal="right"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right" vertical="top"/>
    </xf>
    <xf numFmtId="166" fontId="15" fillId="0" borderId="0" xfId="0" applyNumberFormat="1" applyFont="1" applyAlignment="1">
      <alignment horizontal="right" vertical="top"/>
    </xf>
    <xf numFmtId="167" fontId="15" fillId="0" borderId="0" xfId="0" applyNumberFormat="1" applyFont="1" applyAlignment="1">
      <alignment horizontal="right" vertical="top"/>
    </xf>
    <xf numFmtId="168" fontId="15" fillId="0" borderId="0" xfId="0" applyNumberFormat="1" applyFont="1" applyAlignment="1">
      <alignment horizontal="right" vertical="top"/>
    </xf>
    <xf numFmtId="167" fontId="3" fillId="33" borderId="10" xfId="0" applyNumberFormat="1" applyFont="1" applyFill="1" applyBorder="1" applyAlignment="1" applyProtection="1">
      <alignment horizontal="right" vertical="top"/>
      <protection/>
    </xf>
    <xf numFmtId="166" fontId="3" fillId="35" borderId="10" xfId="0" applyNumberFormat="1" applyFont="1" applyFill="1" applyBorder="1" applyAlignment="1" applyProtection="1">
      <alignment horizontal="right" vertical="top"/>
      <protection locked="0"/>
    </xf>
    <xf numFmtId="0" fontId="4" fillId="0" borderId="12" xfId="0" applyNumberFormat="1" applyFont="1" applyBorder="1" applyAlignment="1" applyProtection="1">
      <alignment horizontal="left" vertical="top"/>
      <protection/>
    </xf>
    <xf numFmtId="0" fontId="4" fillId="0" borderId="12" xfId="0" applyNumberFormat="1" applyFont="1" applyBorder="1" applyAlignment="1" applyProtection="1">
      <alignment horizontal="left" vertical="top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Y563"/>
  <sheetViews>
    <sheetView showGridLines="0" tabSelected="1" zoomScale="115" zoomScaleNormal="115" zoomScaleSheetLayoutView="100" zoomScalePageLayoutView="0" workbookViewId="0" topLeftCell="F1">
      <pane ySplit="3" topLeftCell="A526" activePane="bottomLeft" state="frozen"/>
      <selection pane="topLeft" activeCell="A1" sqref="A1"/>
      <selection pane="bottomLeft" activeCell="F3" sqref="F3"/>
    </sheetView>
  </sheetViews>
  <sheetFormatPr defaultColWidth="9.140625" defaultRowHeight="12.75" outlineLevelRow="3"/>
  <cols>
    <col min="1" max="5" width="9.140625" style="14" hidden="1" customWidth="1"/>
    <col min="6" max="6" width="5.421875" style="81" customWidth="1"/>
    <col min="7" max="7" width="4.28125" style="82" customWidth="1"/>
    <col min="8" max="8" width="14.28125" style="83" customWidth="1"/>
    <col min="9" max="9" width="57.140625" style="84" customWidth="1"/>
    <col min="10" max="10" width="4.28125" style="82" customWidth="1"/>
    <col min="11" max="11" width="13.7109375" style="85" hidden="1" customWidth="1"/>
    <col min="12" max="12" width="6.8515625" style="86" hidden="1" customWidth="1"/>
    <col min="13" max="13" width="13.421875" style="85" customWidth="1"/>
    <col min="14" max="14" width="12.421875" style="86" customWidth="1"/>
    <col min="15" max="15" width="15.7109375" style="87" customWidth="1"/>
    <col min="16" max="16" width="11.421875" style="88" hidden="1" customWidth="1"/>
    <col min="17" max="17" width="14.28125" style="86" hidden="1" customWidth="1"/>
    <col min="18" max="18" width="11.421875" style="86" hidden="1" customWidth="1"/>
    <col min="19" max="19" width="14.28125" style="86" hidden="1" customWidth="1"/>
    <col min="20" max="20" width="9.7109375" style="86" hidden="1" customWidth="1"/>
    <col min="21" max="21" width="14.57421875" style="86" hidden="1" customWidth="1"/>
    <col min="22" max="22" width="15.7109375" style="86" hidden="1" customWidth="1"/>
    <col min="23" max="23" width="25.7109375" style="86" hidden="1" customWidth="1"/>
    <col min="24" max="24" width="11.8515625" style="14" customWidth="1"/>
    <col min="25" max="25" width="0" style="14" hidden="1" customWidth="1"/>
    <col min="26" max="16384" width="9.140625" style="14" customWidth="1"/>
  </cols>
  <sheetData>
    <row r="1" spans="6:23" ht="21" customHeight="1">
      <c r="F1" s="14" t="s">
        <v>26</v>
      </c>
      <c r="G1" s="15"/>
      <c r="H1" s="15"/>
      <c r="I1" s="15"/>
      <c r="J1" s="15"/>
      <c r="K1" s="16"/>
      <c r="L1" s="17"/>
      <c r="M1" s="16"/>
      <c r="N1" s="17"/>
      <c r="O1" s="18"/>
      <c r="P1" s="19"/>
      <c r="Q1" s="17"/>
      <c r="R1" s="17"/>
      <c r="S1" s="17"/>
      <c r="T1" s="17"/>
      <c r="U1" s="17"/>
      <c r="V1" s="17"/>
      <c r="W1" s="17"/>
    </row>
    <row r="2" spans="6:23" ht="21" customHeight="1">
      <c r="F2" s="20" t="s">
        <v>267</v>
      </c>
      <c r="G2" s="15"/>
      <c r="H2" s="15"/>
      <c r="I2" s="15"/>
      <c r="J2" s="15"/>
      <c r="K2" s="16"/>
      <c r="L2" s="17"/>
      <c r="M2" s="16"/>
      <c r="N2" s="17"/>
      <c r="O2" s="18"/>
      <c r="P2" s="19"/>
      <c r="Q2" s="17"/>
      <c r="R2" s="17"/>
      <c r="S2" s="17"/>
      <c r="T2" s="17"/>
      <c r="U2" s="17"/>
      <c r="V2" s="17"/>
      <c r="W2" s="17"/>
    </row>
    <row r="3" spans="6:25" s="21" customFormat="1" ht="13.5" thickBot="1">
      <c r="F3" s="22" t="s">
        <v>20</v>
      </c>
      <c r="G3" s="22" t="s">
        <v>13</v>
      </c>
      <c r="H3" s="22" t="s">
        <v>11</v>
      </c>
      <c r="I3" s="23" t="s">
        <v>17</v>
      </c>
      <c r="J3" s="22" t="s">
        <v>6</v>
      </c>
      <c r="K3" s="22" t="s">
        <v>102</v>
      </c>
      <c r="L3" s="22" t="s">
        <v>19</v>
      </c>
      <c r="M3" s="22" t="s">
        <v>95</v>
      </c>
      <c r="N3" s="22" t="s">
        <v>82</v>
      </c>
      <c r="O3" s="22" t="s">
        <v>16</v>
      </c>
      <c r="P3" s="22" t="s">
        <v>96</v>
      </c>
      <c r="Q3" s="22" t="s">
        <v>25</v>
      </c>
      <c r="R3" s="22" t="s">
        <v>99</v>
      </c>
      <c r="S3" s="22" t="s">
        <v>18</v>
      </c>
      <c r="T3" s="22" t="s">
        <v>79</v>
      </c>
      <c r="U3" s="22" t="s">
        <v>10</v>
      </c>
      <c r="V3" s="22" t="s">
        <v>81</v>
      </c>
      <c r="W3" s="23" t="s">
        <v>98</v>
      </c>
      <c r="X3" s="22" t="s">
        <v>97</v>
      </c>
      <c r="Y3" s="21" t="s">
        <v>80</v>
      </c>
    </row>
    <row r="4" spans="6:23" ht="11.25" customHeight="1">
      <c r="F4" s="24"/>
      <c r="G4" s="25"/>
      <c r="H4" s="26"/>
      <c r="I4" s="27"/>
      <c r="J4" s="25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8"/>
    </row>
    <row r="5" spans="6:25" s="29" customFormat="1" ht="19.5" customHeight="1">
      <c r="F5" s="30"/>
      <c r="G5" s="31"/>
      <c r="H5" s="32"/>
      <c r="I5" s="32" t="s">
        <v>112</v>
      </c>
      <c r="J5" s="31"/>
      <c r="K5" s="33"/>
      <c r="L5" s="34"/>
      <c r="M5" s="33"/>
      <c r="N5" s="34"/>
      <c r="O5" s="35"/>
      <c r="P5" s="36"/>
      <c r="Q5" s="37">
        <f>SUBTOTAL(9,Q6:Q562)</f>
        <v>56.38007048</v>
      </c>
      <c r="R5" s="34"/>
      <c r="S5" s="37">
        <f>SUBTOTAL(9,S6:S562)</f>
        <v>114.614222</v>
      </c>
      <c r="T5" s="38"/>
      <c r="U5" s="35">
        <f>SUBTOTAL(9,U6:U562)</f>
        <v>0</v>
      </c>
      <c r="V5" s="35">
        <f>SUBTOTAL(9,V6:V562)</f>
        <v>0</v>
      </c>
      <c r="W5" s="39"/>
      <c r="Y5" s="35">
        <f>SUBTOTAL(9,Y6:Y562)</f>
        <v>168</v>
      </c>
    </row>
    <row r="6" spans="6:25" s="40" customFormat="1" ht="18.75" customHeight="1" outlineLevel="1">
      <c r="F6" s="41"/>
      <c r="G6" s="42"/>
      <c r="H6" s="43"/>
      <c r="I6" s="43" t="s">
        <v>255</v>
      </c>
      <c r="J6" s="42"/>
      <c r="K6" s="44"/>
      <c r="L6" s="45"/>
      <c r="M6" s="44"/>
      <c r="N6" s="45"/>
      <c r="O6" s="46"/>
      <c r="P6" s="47"/>
      <c r="Q6" s="48">
        <f>SUBTOTAL(9,Q7:Q163)</f>
        <v>18.51350264</v>
      </c>
      <c r="R6" s="45"/>
      <c r="S6" s="48">
        <f>SUBTOTAL(9,S7:S163)</f>
        <v>29.358503</v>
      </c>
      <c r="T6" s="49"/>
      <c r="U6" s="46">
        <f>SUBTOTAL(9,U7:U163)</f>
        <v>0</v>
      </c>
      <c r="V6" s="46">
        <f>SUBTOTAL(9,V7:V163)</f>
        <v>0</v>
      </c>
      <c r="W6" s="50"/>
      <c r="Y6" s="46">
        <f>SUBTOTAL(9,Y7:Y163)</f>
        <v>48</v>
      </c>
    </row>
    <row r="7" spans="6:25" s="51" customFormat="1" ht="16.5" customHeight="1" outlineLevel="2">
      <c r="F7" s="52"/>
      <c r="G7" s="53"/>
      <c r="H7" s="54"/>
      <c r="I7" s="54" t="s">
        <v>100</v>
      </c>
      <c r="J7" s="53"/>
      <c r="K7" s="55"/>
      <c r="L7" s="56"/>
      <c r="M7" s="55"/>
      <c r="N7" s="56"/>
      <c r="O7" s="57"/>
      <c r="P7" s="58"/>
      <c r="Q7" s="59">
        <f>SUBTOTAL(9,Q8:Q8)</f>
        <v>0</v>
      </c>
      <c r="R7" s="56"/>
      <c r="S7" s="59">
        <f>SUBTOTAL(9,S8:S8)</f>
        <v>0</v>
      </c>
      <c r="T7" s="60"/>
      <c r="U7" s="57">
        <f>SUBTOTAL(9,U8:U8)</f>
        <v>0</v>
      </c>
      <c r="V7" s="57">
        <f>SUBTOTAL(9,V8:V8)</f>
        <v>0</v>
      </c>
      <c r="W7" s="61"/>
      <c r="Y7" s="57">
        <f>SUBTOTAL(9,Y8:Y8)</f>
        <v>0</v>
      </c>
    </row>
    <row r="8" spans="6:23" s="2" customFormat="1" ht="12.75" customHeight="1" outlineLevel="3">
      <c r="F8" s="3"/>
      <c r="G8" s="4"/>
      <c r="H8" s="4"/>
      <c r="I8" s="5"/>
      <c r="J8" s="4"/>
      <c r="K8" s="6"/>
      <c r="L8" s="7"/>
      <c r="M8" s="6"/>
      <c r="N8" s="7"/>
      <c r="O8" s="8"/>
      <c r="P8" s="9"/>
      <c r="Q8" s="7"/>
      <c r="R8" s="7"/>
      <c r="S8" s="7"/>
      <c r="T8" s="1" t="s">
        <v>3</v>
      </c>
      <c r="U8" s="7"/>
      <c r="V8" s="7"/>
      <c r="W8" s="7"/>
    </row>
    <row r="9" spans="6:25" s="51" customFormat="1" ht="16.5" customHeight="1" outlineLevel="2">
      <c r="F9" s="52"/>
      <c r="G9" s="53"/>
      <c r="H9" s="54"/>
      <c r="I9" s="54" t="s">
        <v>101</v>
      </c>
      <c r="J9" s="53"/>
      <c r="K9" s="55"/>
      <c r="L9" s="56"/>
      <c r="M9" s="55"/>
      <c r="N9" s="56"/>
      <c r="O9" s="57"/>
      <c r="P9" s="58"/>
      <c r="Q9" s="59">
        <f>SUBTOTAL(9,Q10:Q40)</f>
        <v>18.01320864</v>
      </c>
      <c r="R9" s="56"/>
      <c r="S9" s="59">
        <f>SUBTOTAL(9,S10:S40)</f>
        <v>0</v>
      </c>
      <c r="T9" s="60"/>
      <c r="U9" s="57">
        <f>SUBTOTAL(9,U10:U40)</f>
        <v>0</v>
      </c>
      <c r="V9" s="57">
        <f>SUBTOTAL(9,V10:V40)</f>
        <v>0</v>
      </c>
      <c r="W9" s="61"/>
      <c r="Y9" s="57">
        <f>SUBTOTAL(9,Y10:Y40)</f>
        <v>10</v>
      </c>
    </row>
    <row r="10" spans="6:25" s="62" customFormat="1" ht="24" outlineLevel="3">
      <c r="F10" s="63" t="s">
        <v>216</v>
      </c>
      <c r="G10" s="64" t="s">
        <v>8</v>
      </c>
      <c r="H10" s="65" t="s">
        <v>28</v>
      </c>
      <c r="I10" s="66" t="s">
        <v>178</v>
      </c>
      <c r="J10" s="64" t="s">
        <v>9</v>
      </c>
      <c r="K10" s="67">
        <v>131.31</v>
      </c>
      <c r="L10" s="68">
        <v>0</v>
      </c>
      <c r="M10" s="10">
        <v>131.31</v>
      </c>
      <c r="N10" s="90"/>
      <c r="O10" s="69"/>
      <c r="P10" s="70">
        <v>0.1</v>
      </c>
      <c r="Q10" s="71">
        <f>M10*P10</f>
        <v>13.131</v>
      </c>
      <c r="R10" s="70"/>
      <c r="S10" s="71">
        <f>M10*R10</f>
        <v>0</v>
      </c>
      <c r="T10" s="69">
        <v>21</v>
      </c>
      <c r="U10" s="69">
        <f>O10*(T10/100)</f>
        <v>0</v>
      </c>
      <c r="V10" s="69">
        <f>O10+U10</f>
        <v>0</v>
      </c>
      <c r="W10" s="66"/>
      <c r="X10" s="89"/>
      <c r="Y10" s="89">
        <v>1</v>
      </c>
    </row>
    <row r="11" spans="6:24" s="72" customFormat="1" ht="12" outlineLevel="3">
      <c r="F11" s="73"/>
      <c r="G11" s="74"/>
      <c r="H11" s="12" t="s">
        <v>94</v>
      </c>
      <c r="I11" s="91" t="s">
        <v>194</v>
      </c>
      <c r="J11" s="91"/>
      <c r="K11" s="91"/>
      <c r="L11" s="91"/>
      <c r="M11" s="91"/>
      <c r="N11" s="91"/>
      <c r="O11" s="91"/>
      <c r="P11" s="75"/>
      <c r="Q11" s="76"/>
      <c r="R11" s="75"/>
      <c r="S11" s="76"/>
      <c r="T11" s="77"/>
      <c r="U11" s="77"/>
      <c r="V11" s="77"/>
      <c r="W11" s="78"/>
      <c r="X11" s="78"/>
    </row>
    <row r="12" spans="6:24" s="72" customFormat="1" ht="6" customHeight="1" outlineLevel="3">
      <c r="F12" s="73"/>
      <c r="G12" s="74"/>
      <c r="H12" s="13"/>
      <c r="I12" s="78"/>
      <c r="J12" s="74"/>
      <c r="K12" s="79"/>
      <c r="L12" s="80"/>
      <c r="M12" s="11"/>
      <c r="N12" s="80"/>
      <c r="O12" s="77"/>
      <c r="P12" s="75"/>
      <c r="Q12" s="76"/>
      <c r="R12" s="75"/>
      <c r="S12" s="76"/>
      <c r="T12" s="77"/>
      <c r="U12" s="77"/>
      <c r="V12" s="77"/>
      <c r="W12" s="78"/>
      <c r="X12" s="78"/>
    </row>
    <row r="13" spans="6:25" s="62" customFormat="1" ht="24" outlineLevel="3">
      <c r="F13" s="63" t="s">
        <v>217</v>
      </c>
      <c r="G13" s="64" t="s">
        <v>8</v>
      </c>
      <c r="H13" s="65" t="s">
        <v>32</v>
      </c>
      <c r="I13" s="66" t="s">
        <v>154</v>
      </c>
      <c r="J13" s="64" t="s">
        <v>4</v>
      </c>
      <c r="K13" s="67">
        <v>321.6</v>
      </c>
      <c r="L13" s="68">
        <v>0</v>
      </c>
      <c r="M13" s="10">
        <v>321.6</v>
      </c>
      <c r="N13" s="90"/>
      <c r="O13" s="69"/>
      <c r="P13" s="70"/>
      <c r="Q13" s="71">
        <f>M13*P13</f>
        <v>0</v>
      </c>
      <c r="R13" s="70"/>
      <c r="S13" s="71">
        <f>M13*R13</f>
        <v>0</v>
      </c>
      <c r="T13" s="69">
        <v>21</v>
      </c>
      <c r="U13" s="69">
        <f>O13*(T13/100)</f>
        <v>0</v>
      </c>
      <c r="V13" s="69">
        <f>O13+U13</f>
        <v>0</v>
      </c>
      <c r="W13" s="66"/>
      <c r="X13" s="89"/>
      <c r="Y13" s="89">
        <v>1</v>
      </c>
    </row>
    <row r="14" spans="6:24" s="72" customFormat="1" ht="12" outlineLevel="3">
      <c r="F14" s="73"/>
      <c r="G14" s="74"/>
      <c r="H14" s="12" t="s">
        <v>94</v>
      </c>
      <c r="I14" s="91" t="s">
        <v>191</v>
      </c>
      <c r="J14" s="91"/>
      <c r="K14" s="91"/>
      <c r="L14" s="91"/>
      <c r="M14" s="91"/>
      <c r="N14" s="91"/>
      <c r="O14" s="91"/>
      <c r="P14" s="75"/>
      <c r="Q14" s="76"/>
      <c r="R14" s="75"/>
      <c r="S14" s="76"/>
      <c r="T14" s="77"/>
      <c r="U14" s="77"/>
      <c r="V14" s="77"/>
      <c r="W14" s="78"/>
      <c r="X14" s="78"/>
    </row>
    <row r="15" spans="6:24" s="72" customFormat="1" ht="6" customHeight="1" outlineLevel="3">
      <c r="F15" s="73"/>
      <c r="G15" s="74"/>
      <c r="H15" s="13"/>
      <c r="I15" s="78"/>
      <c r="J15" s="74"/>
      <c r="K15" s="79"/>
      <c r="L15" s="80"/>
      <c r="M15" s="11"/>
      <c r="N15" s="80"/>
      <c r="O15" s="77"/>
      <c r="P15" s="75"/>
      <c r="Q15" s="76"/>
      <c r="R15" s="75"/>
      <c r="S15" s="76"/>
      <c r="T15" s="77"/>
      <c r="U15" s="77"/>
      <c r="V15" s="77"/>
      <c r="W15" s="78"/>
      <c r="X15" s="78"/>
    </row>
    <row r="16" spans="6:25" s="62" customFormat="1" ht="12" outlineLevel="3">
      <c r="F16" s="63" t="s">
        <v>218</v>
      </c>
      <c r="G16" s="64" t="s">
        <v>2</v>
      </c>
      <c r="H16" s="65" t="s">
        <v>29</v>
      </c>
      <c r="I16" s="66" t="s">
        <v>111</v>
      </c>
      <c r="J16" s="64" t="s">
        <v>4</v>
      </c>
      <c r="K16" s="67">
        <v>321.6</v>
      </c>
      <c r="L16" s="68">
        <v>5</v>
      </c>
      <c r="M16" s="10">
        <v>337.68</v>
      </c>
      <c r="N16" s="90"/>
      <c r="O16" s="69"/>
      <c r="P16" s="70">
        <v>3E-05</v>
      </c>
      <c r="Q16" s="71">
        <f>M16*P16</f>
        <v>0.010130400000000001</v>
      </c>
      <c r="R16" s="70"/>
      <c r="S16" s="71">
        <f>M16*R16</f>
        <v>0</v>
      </c>
      <c r="T16" s="69">
        <v>21</v>
      </c>
      <c r="U16" s="69">
        <f>O16*(T16/100)</f>
        <v>0</v>
      </c>
      <c r="V16" s="69">
        <f>O16+U16</f>
        <v>0</v>
      </c>
      <c r="W16" s="66"/>
      <c r="X16" s="89"/>
      <c r="Y16" s="89">
        <v>1</v>
      </c>
    </row>
    <row r="17" spans="6:24" s="72" customFormat="1" ht="12" outlineLevel="3">
      <c r="F17" s="73"/>
      <c r="G17" s="74"/>
      <c r="H17" s="12" t="s">
        <v>94</v>
      </c>
      <c r="I17" s="91"/>
      <c r="J17" s="91"/>
      <c r="K17" s="91"/>
      <c r="L17" s="91"/>
      <c r="M17" s="91"/>
      <c r="N17" s="91"/>
      <c r="O17" s="91"/>
      <c r="P17" s="75"/>
      <c r="Q17" s="76"/>
      <c r="R17" s="75"/>
      <c r="S17" s="76"/>
      <c r="T17" s="77"/>
      <c r="U17" s="77"/>
      <c r="V17" s="77"/>
      <c r="W17" s="78"/>
      <c r="X17" s="78"/>
    </row>
    <row r="18" spans="6:24" s="72" customFormat="1" ht="6" customHeight="1" outlineLevel="3">
      <c r="F18" s="73"/>
      <c r="G18" s="74"/>
      <c r="H18" s="13"/>
      <c r="I18" s="78"/>
      <c r="J18" s="74"/>
      <c r="K18" s="79"/>
      <c r="L18" s="80"/>
      <c r="M18" s="11"/>
      <c r="N18" s="80"/>
      <c r="O18" s="77"/>
      <c r="P18" s="75"/>
      <c r="Q18" s="76"/>
      <c r="R18" s="75"/>
      <c r="S18" s="76"/>
      <c r="T18" s="77"/>
      <c r="U18" s="77"/>
      <c r="V18" s="77"/>
      <c r="W18" s="78"/>
      <c r="X18" s="78"/>
    </row>
    <row r="19" spans="6:25" s="62" customFormat="1" ht="12" outlineLevel="3">
      <c r="F19" s="63" t="s">
        <v>219</v>
      </c>
      <c r="G19" s="64" t="s">
        <v>8</v>
      </c>
      <c r="H19" s="65" t="s">
        <v>33</v>
      </c>
      <c r="I19" s="66" t="s">
        <v>126</v>
      </c>
      <c r="J19" s="64" t="s">
        <v>4</v>
      </c>
      <c r="K19" s="67">
        <v>321.6</v>
      </c>
      <c r="L19" s="68">
        <v>0</v>
      </c>
      <c r="M19" s="10">
        <v>321.6</v>
      </c>
      <c r="N19" s="90"/>
      <c r="O19" s="69"/>
      <c r="P19" s="70"/>
      <c r="Q19" s="71">
        <f>M19*P19</f>
        <v>0</v>
      </c>
      <c r="R19" s="70"/>
      <c r="S19" s="71">
        <f>M19*R19</f>
        <v>0</v>
      </c>
      <c r="T19" s="69">
        <v>21</v>
      </c>
      <c r="U19" s="69">
        <f>O19*(T19/100)</f>
        <v>0</v>
      </c>
      <c r="V19" s="69">
        <f>O19+U19</f>
        <v>0</v>
      </c>
      <c r="W19" s="66"/>
      <c r="X19" s="89"/>
      <c r="Y19" s="89">
        <v>1</v>
      </c>
    </row>
    <row r="20" spans="6:24" s="72" customFormat="1" ht="12" outlineLevel="3">
      <c r="F20" s="73"/>
      <c r="G20" s="74"/>
      <c r="H20" s="12" t="s">
        <v>94</v>
      </c>
      <c r="I20" s="91" t="s">
        <v>202</v>
      </c>
      <c r="J20" s="91"/>
      <c r="K20" s="91"/>
      <c r="L20" s="91"/>
      <c r="M20" s="91"/>
      <c r="N20" s="91"/>
      <c r="O20" s="91"/>
      <c r="P20" s="75"/>
      <c r="Q20" s="76"/>
      <c r="R20" s="75"/>
      <c r="S20" s="76"/>
      <c r="T20" s="77"/>
      <c r="U20" s="77"/>
      <c r="V20" s="77"/>
      <c r="W20" s="78"/>
      <c r="X20" s="78"/>
    </row>
    <row r="21" spans="6:24" s="72" customFormat="1" ht="6" customHeight="1" outlineLevel="3">
      <c r="F21" s="73"/>
      <c r="G21" s="74"/>
      <c r="H21" s="13"/>
      <c r="I21" s="78"/>
      <c r="J21" s="74"/>
      <c r="K21" s="79"/>
      <c r="L21" s="80"/>
      <c r="M21" s="11"/>
      <c r="N21" s="80"/>
      <c r="O21" s="77"/>
      <c r="P21" s="75"/>
      <c r="Q21" s="76"/>
      <c r="R21" s="75"/>
      <c r="S21" s="76"/>
      <c r="T21" s="77"/>
      <c r="U21" s="77"/>
      <c r="V21" s="77"/>
      <c r="W21" s="78"/>
      <c r="X21" s="78"/>
    </row>
    <row r="22" spans="6:25" s="62" customFormat="1" ht="12" outlineLevel="3">
      <c r="F22" s="63" t="s">
        <v>220</v>
      </c>
      <c r="G22" s="64" t="s">
        <v>2</v>
      </c>
      <c r="H22" s="65" t="s">
        <v>30</v>
      </c>
      <c r="I22" s="66" t="s">
        <v>113</v>
      </c>
      <c r="J22" s="64" t="s">
        <v>4</v>
      </c>
      <c r="K22" s="67">
        <v>321.6</v>
      </c>
      <c r="L22" s="68">
        <v>5</v>
      </c>
      <c r="M22" s="10">
        <v>337.68</v>
      </c>
      <c r="N22" s="90"/>
      <c r="O22" s="69"/>
      <c r="P22" s="70">
        <v>3E-05</v>
      </c>
      <c r="Q22" s="71">
        <f>M22*P22</f>
        <v>0.010130400000000001</v>
      </c>
      <c r="R22" s="70"/>
      <c r="S22" s="71">
        <f>M22*R22</f>
        <v>0</v>
      </c>
      <c r="T22" s="69">
        <v>21</v>
      </c>
      <c r="U22" s="69">
        <f>O22*(T22/100)</f>
        <v>0</v>
      </c>
      <c r="V22" s="69">
        <f>O22+U22</f>
        <v>0</v>
      </c>
      <c r="W22" s="66"/>
      <c r="X22" s="89"/>
      <c r="Y22" s="89">
        <v>1</v>
      </c>
    </row>
    <row r="23" spans="6:24" s="72" customFormat="1" ht="12" outlineLevel="3">
      <c r="F23" s="73"/>
      <c r="G23" s="74"/>
      <c r="H23" s="12" t="s">
        <v>94</v>
      </c>
      <c r="I23" s="91"/>
      <c r="J23" s="91"/>
      <c r="K23" s="91"/>
      <c r="L23" s="91"/>
      <c r="M23" s="91"/>
      <c r="N23" s="91"/>
      <c r="O23" s="91"/>
      <c r="P23" s="75"/>
      <c r="Q23" s="76"/>
      <c r="R23" s="75"/>
      <c r="S23" s="76"/>
      <c r="T23" s="77"/>
      <c r="U23" s="77"/>
      <c r="V23" s="77"/>
      <c r="W23" s="78"/>
      <c r="X23" s="78"/>
    </row>
    <row r="24" spans="6:24" s="72" customFormat="1" ht="6" customHeight="1" outlineLevel="3">
      <c r="F24" s="73"/>
      <c r="G24" s="74"/>
      <c r="H24" s="13"/>
      <c r="I24" s="78"/>
      <c r="J24" s="74"/>
      <c r="K24" s="79"/>
      <c r="L24" s="80"/>
      <c r="M24" s="11"/>
      <c r="N24" s="80"/>
      <c r="O24" s="77"/>
      <c r="P24" s="75"/>
      <c r="Q24" s="76"/>
      <c r="R24" s="75"/>
      <c r="S24" s="76"/>
      <c r="T24" s="77"/>
      <c r="U24" s="77"/>
      <c r="V24" s="77"/>
      <c r="W24" s="78"/>
      <c r="X24" s="78"/>
    </row>
    <row r="25" spans="6:25" s="62" customFormat="1" ht="24" outlineLevel="3">
      <c r="F25" s="63" t="s">
        <v>221</v>
      </c>
      <c r="G25" s="64" t="s">
        <v>8</v>
      </c>
      <c r="H25" s="65" t="s">
        <v>34</v>
      </c>
      <c r="I25" s="66" t="s">
        <v>176</v>
      </c>
      <c r="J25" s="64" t="s">
        <v>9</v>
      </c>
      <c r="K25" s="67">
        <v>131.31</v>
      </c>
      <c r="L25" s="68">
        <v>0</v>
      </c>
      <c r="M25" s="10">
        <v>131.31</v>
      </c>
      <c r="N25" s="90"/>
      <c r="O25" s="69"/>
      <c r="P25" s="70">
        <v>0.00944</v>
      </c>
      <c r="Q25" s="71">
        <f>M25*P25</f>
        <v>1.2395664000000002</v>
      </c>
      <c r="R25" s="70"/>
      <c r="S25" s="71">
        <f>M25*R25</f>
        <v>0</v>
      </c>
      <c r="T25" s="69">
        <v>21</v>
      </c>
      <c r="U25" s="69">
        <f>O25*(T25/100)</f>
        <v>0</v>
      </c>
      <c r="V25" s="69">
        <f>O25+U25</f>
        <v>0</v>
      </c>
      <c r="W25" s="66"/>
      <c r="X25" s="89"/>
      <c r="Y25" s="89">
        <v>1</v>
      </c>
    </row>
    <row r="26" spans="6:24" s="72" customFormat="1" ht="12" outlineLevel="3">
      <c r="F26" s="73"/>
      <c r="G26" s="74"/>
      <c r="H26" s="12" t="s">
        <v>94</v>
      </c>
      <c r="I26" s="91" t="s">
        <v>195</v>
      </c>
      <c r="J26" s="91"/>
      <c r="K26" s="91"/>
      <c r="L26" s="91"/>
      <c r="M26" s="91"/>
      <c r="N26" s="91"/>
      <c r="O26" s="91"/>
      <c r="P26" s="75"/>
      <c r="Q26" s="76"/>
      <c r="R26" s="75"/>
      <c r="S26" s="76"/>
      <c r="T26" s="77"/>
      <c r="U26" s="77"/>
      <c r="V26" s="77"/>
      <c r="W26" s="78"/>
      <c r="X26" s="78"/>
    </row>
    <row r="27" spans="6:24" s="72" customFormat="1" ht="6" customHeight="1" outlineLevel="3">
      <c r="F27" s="73"/>
      <c r="G27" s="74"/>
      <c r="H27" s="13"/>
      <c r="I27" s="78"/>
      <c r="J27" s="74"/>
      <c r="K27" s="79"/>
      <c r="L27" s="80"/>
      <c r="M27" s="11"/>
      <c r="N27" s="80"/>
      <c r="O27" s="77"/>
      <c r="P27" s="75"/>
      <c r="Q27" s="76"/>
      <c r="R27" s="75"/>
      <c r="S27" s="76"/>
      <c r="T27" s="77"/>
      <c r="U27" s="77"/>
      <c r="V27" s="77"/>
      <c r="W27" s="78"/>
      <c r="X27" s="78"/>
    </row>
    <row r="28" spans="6:25" s="62" customFormat="1" ht="12" outlineLevel="3">
      <c r="F28" s="63" t="s">
        <v>222</v>
      </c>
      <c r="G28" s="64" t="s">
        <v>2</v>
      </c>
      <c r="H28" s="65" t="s">
        <v>24</v>
      </c>
      <c r="I28" s="66" t="s">
        <v>125</v>
      </c>
      <c r="J28" s="64" t="s">
        <v>9</v>
      </c>
      <c r="K28" s="67">
        <v>131.31</v>
      </c>
      <c r="L28" s="68">
        <v>2</v>
      </c>
      <c r="M28" s="10">
        <v>133.9362</v>
      </c>
      <c r="N28" s="90"/>
      <c r="O28" s="69"/>
      <c r="P28" s="70">
        <v>0.0165</v>
      </c>
      <c r="Q28" s="71">
        <f>M28*P28</f>
        <v>2.2099473000000005</v>
      </c>
      <c r="R28" s="70"/>
      <c r="S28" s="71">
        <f>M28*R28</f>
        <v>0</v>
      </c>
      <c r="T28" s="69">
        <v>21</v>
      </c>
      <c r="U28" s="69">
        <f>O28*(T28/100)</f>
        <v>0</v>
      </c>
      <c r="V28" s="69">
        <f>O28+U28</f>
        <v>0</v>
      </c>
      <c r="W28" s="66"/>
      <c r="X28" s="89"/>
      <c r="Y28" s="89">
        <v>1</v>
      </c>
    </row>
    <row r="29" spans="6:24" s="72" customFormat="1" ht="12" outlineLevel="3">
      <c r="F29" s="73"/>
      <c r="G29" s="74"/>
      <c r="H29" s="12" t="s">
        <v>94</v>
      </c>
      <c r="I29" s="91"/>
      <c r="J29" s="91"/>
      <c r="K29" s="91"/>
      <c r="L29" s="91"/>
      <c r="M29" s="91"/>
      <c r="N29" s="91"/>
      <c r="O29" s="91"/>
      <c r="P29" s="75"/>
      <c r="Q29" s="76"/>
      <c r="R29" s="75"/>
      <c r="S29" s="76"/>
      <c r="T29" s="77"/>
      <c r="U29" s="77"/>
      <c r="V29" s="77"/>
      <c r="W29" s="78"/>
      <c r="X29" s="78"/>
    </row>
    <row r="30" spans="6:24" s="72" customFormat="1" ht="6" customHeight="1" outlineLevel="3">
      <c r="F30" s="73"/>
      <c r="G30" s="74"/>
      <c r="H30" s="13"/>
      <c r="I30" s="78"/>
      <c r="J30" s="74"/>
      <c r="K30" s="79"/>
      <c r="L30" s="80"/>
      <c r="M30" s="11"/>
      <c r="N30" s="80"/>
      <c r="O30" s="77"/>
      <c r="P30" s="75"/>
      <c r="Q30" s="76"/>
      <c r="R30" s="75"/>
      <c r="S30" s="76"/>
      <c r="T30" s="77"/>
      <c r="U30" s="77"/>
      <c r="V30" s="77"/>
      <c r="W30" s="78"/>
      <c r="X30" s="78"/>
    </row>
    <row r="31" spans="6:25" s="62" customFormat="1" ht="24" outlineLevel="3">
      <c r="F31" s="63" t="s">
        <v>223</v>
      </c>
      <c r="G31" s="64" t="s">
        <v>8</v>
      </c>
      <c r="H31" s="65" t="s">
        <v>35</v>
      </c>
      <c r="I31" s="66" t="s">
        <v>153</v>
      </c>
      <c r="J31" s="64" t="s">
        <v>9</v>
      </c>
      <c r="K31" s="67">
        <v>131.31</v>
      </c>
      <c r="L31" s="68">
        <v>0</v>
      </c>
      <c r="M31" s="10">
        <v>131.31</v>
      </c>
      <c r="N31" s="90"/>
      <c r="O31" s="69"/>
      <c r="P31" s="70">
        <v>0.00047</v>
      </c>
      <c r="Q31" s="71">
        <f>M31*P31</f>
        <v>0.0617157</v>
      </c>
      <c r="R31" s="70"/>
      <c r="S31" s="71">
        <f>M31*R31</f>
        <v>0</v>
      </c>
      <c r="T31" s="69">
        <v>21</v>
      </c>
      <c r="U31" s="69">
        <f>O31*(T31/100)</f>
        <v>0</v>
      </c>
      <c r="V31" s="69">
        <f>O31+U31</f>
        <v>0</v>
      </c>
      <c r="W31" s="66"/>
      <c r="X31" s="89"/>
      <c r="Y31" s="89">
        <v>1</v>
      </c>
    </row>
    <row r="32" spans="6:24" s="72" customFormat="1" ht="12" outlineLevel="3">
      <c r="F32" s="73"/>
      <c r="G32" s="74"/>
      <c r="H32" s="12" t="s">
        <v>94</v>
      </c>
      <c r="I32" s="91" t="s">
        <v>189</v>
      </c>
      <c r="J32" s="91"/>
      <c r="K32" s="91"/>
      <c r="L32" s="91"/>
      <c r="M32" s="91"/>
      <c r="N32" s="91"/>
      <c r="O32" s="91"/>
      <c r="P32" s="75"/>
      <c r="Q32" s="76"/>
      <c r="R32" s="75"/>
      <c r="S32" s="76"/>
      <c r="T32" s="77"/>
      <c r="U32" s="77"/>
      <c r="V32" s="77"/>
      <c r="W32" s="78"/>
      <c r="X32" s="78"/>
    </row>
    <row r="33" spans="6:24" s="72" customFormat="1" ht="6" customHeight="1" outlineLevel="3">
      <c r="F33" s="73"/>
      <c r="G33" s="74"/>
      <c r="H33" s="13"/>
      <c r="I33" s="78"/>
      <c r="J33" s="74"/>
      <c r="K33" s="79"/>
      <c r="L33" s="80"/>
      <c r="M33" s="11"/>
      <c r="N33" s="80"/>
      <c r="O33" s="77"/>
      <c r="P33" s="75"/>
      <c r="Q33" s="76"/>
      <c r="R33" s="75"/>
      <c r="S33" s="76"/>
      <c r="T33" s="77"/>
      <c r="U33" s="77"/>
      <c r="V33" s="77"/>
      <c r="W33" s="78"/>
      <c r="X33" s="78"/>
    </row>
    <row r="34" spans="6:25" s="62" customFormat="1" ht="24" outlineLevel="3">
      <c r="F34" s="63" t="s">
        <v>224</v>
      </c>
      <c r="G34" s="64" t="s">
        <v>8</v>
      </c>
      <c r="H34" s="65" t="s">
        <v>36</v>
      </c>
      <c r="I34" s="66" t="s">
        <v>179</v>
      </c>
      <c r="J34" s="64" t="s">
        <v>9</v>
      </c>
      <c r="K34" s="67">
        <v>176.334</v>
      </c>
      <c r="L34" s="68">
        <v>0</v>
      </c>
      <c r="M34" s="10">
        <v>176.334</v>
      </c>
      <c r="N34" s="90"/>
      <c r="O34" s="69"/>
      <c r="P34" s="70">
        <v>0.00498</v>
      </c>
      <c r="Q34" s="71">
        <f>M34*P34</f>
        <v>0.8781433200000001</v>
      </c>
      <c r="R34" s="70"/>
      <c r="S34" s="71">
        <f>M34*R34</f>
        <v>0</v>
      </c>
      <c r="T34" s="69">
        <v>21</v>
      </c>
      <c r="U34" s="69">
        <f>O34*(T34/100)</f>
        <v>0</v>
      </c>
      <c r="V34" s="69">
        <f>O34+U34</f>
        <v>0</v>
      </c>
      <c r="W34" s="66"/>
      <c r="X34" s="89"/>
      <c r="Y34" s="89">
        <v>1</v>
      </c>
    </row>
    <row r="35" spans="6:24" s="72" customFormat="1" ht="12" outlineLevel="3">
      <c r="F35" s="73"/>
      <c r="G35" s="74"/>
      <c r="H35" s="12" t="s">
        <v>94</v>
      </c>
      <c r="I35" s="91" t="s">
        <v>193</v>
      </c>
      <c r="J35" s="91"/>
      <c r="K35" s="91"/>
      <c r="L35" s="91"/>
      <c r="M35" s="91"/>
      <c r="N35" s="91"/>
      <c r="O35" s="91"/>
      <c r="P35" s="75"/>
      <c r="Q35" s="76"/>
      <c r="R35" s="75"/>
      <c r="S35" s="76"/>
      <c r="T35" s="77"/>
      <c r="U35" s="77"/>
      <c r="V35" s="77"/>
      <c r="W35" s="78"/>
      <c r="X35" s="78"/>
    </row>
    <row r="36" spans="6:24" s="72" customFormat="1" ht="6" customHeight="1" outlineLevel="3">
      <c r="F36" s="73"/>
      <c r="G36" s="74"/>
      <c r="H36" s="13"/>
      <c r="I36" s="78"/>
      <c r="J36" s="74"/>
      <c r="K36" s="79"/>
      <c r="L36" s="80"/>
      <c r="M36" s="11"/>
      <c r="N36" s="80"/>
      <c r="O36" s="77"/>
      <c r="P36" s="75"/>
      <c r="Q36" s="76"/>
      <c r="R36" s="75"/>
      <c r="S36" s="76"/>
      <c r="T36" s="77"/>
      <c r="U36" s="77"/>
      <c r="V36" s="77"/>
      <c r="W36" s="78"/>
      <c r="X36" s="78"/>
    </row>
    <row r="37" spans="6:25" s="62" customFormat="1" ht="24" outlineLevel="3">
      <c r="F37" s="63" t="s">
        <v>225</v>
      </c>
      <c r="G37" s="64" t="s">
        <v>8</v>
      </c>
      <c r="H37" s="65" t="s">
        <v>37</v>
      </c>
      <c r="I37" s="66" t="s">
        <v>181</v>
      </c>
      <c r="J37" s="64" t="s">
        <v>9</v>
      </c>
      <c r="K37" s="67">
        <v>176.334</v>
      </c>
      <c r="L37" s="68">
        <v>0</v>
      </c>
      <c r="M37" s="10">
        <v>176.334</v>
      </c>
      <c r="N37" s="90"/>
      <c r="O37" s="69"/>
      <c r="P37" s="70">
        <v>0.00268</v>
      </c>
      <c r="Q37" s="71">
        <f>M37*P37</f>
        <v>0.47257512</v>
      </c>
      <c r="R37" s="70"/>
      <c r="S37" s="71">
        <f>M37*R37</f>
        <v>0</v>
      </c>
      <c r="T37" s="69">
        <v>21</v>
      </c>
      <c r="U37" s="69">
        <f>O37*(T37/100)</f>
        <v>0</v>
      </c>
      <c r="V37" s="69">
        <f>O37+U37</f>
        <v>0</v>
      </c>
      <c r="W37" s="66"/>
      <c r="X37" s="89"/>
      <c r="Y37" s="89">
        <v>1</v>
      </c>
    </row>
    <row r="38" spans="6:24" s="72" customFormat="1" ht="12" outlineLevel="3">
      <c r="F38" s="73"/>
      <c r="G38" s="74"/>
      <c r="H38" s="12" t="s">
        <v>94</v>
      </c>
      <c r="I38" s="91" t="s">
        <v>192</v>
      </c>
      <c r="J38" s="91"/>
      <c r="K38" s="91"/>
      <c r="L38" s="91"/>
      <c r="M38" s="91"/>
      <c r="N38" s="91"/>
      <c r="O38" s="91"/>
      <c r="P38" s="75"/>
      <c r="Q38" s="76"/>
      <c r="R38" s="75"/>
      <c r="S38" s="76"/>
      <c r="T38" s="77"/>
      <c r="U38" s="77"/>
      <c r="V38" s="77"/>
      <c r="W38" s="78"/>
      <c r="X38" s="78"/>
    </row>
    <row r="39" spans="6:24" s="72" customFormat="1" ht="6" customHeight="1" outlineLevel="3">
      <c r="F39" s="73"/>
      <c r="G39" s="74"/>
      <c r="H39" s="13"/>
      <c r="I39" s="78"/>
      <c r="J39" s="74"/>
      <c r="K39" s="79"/>
      <c r="L39" s="80"/>
      <c r="M39" s="11"/>
      <c r="N39" s="80"/>
      <c r="O39" s="77"/>
      <c r="P39" s="75"/>
      <c r="Q39" s="76"/>
      <c r="R39" s="75"/>
      <c r="S39" s="76"/>
      <c r="T39" s="77"/>
      <c r="U39" s="77"/>
      <c r="V39" s="77"/>
      <c r="W39" s="78"/>
      <c r="X39" s="78"/>
    </row>
    <row r="40" spans="6:23" s="2" customFormat="1" ht="12.75" customHeight="1" outlineLevel="3">
      <c r="F40" s="3"/>
      <c r="G40" s="4"/>
      <c r="H40" s="4"/>
      <c r="I40" s="5"/>
      <c r="J40" s="4"/>
      <c r="K40" s="6"/>
      <c r="L40" s="7"/>
      <c r="M40" s="6"/>
      <c r="N40" s="7"/>
      <c r="O40" s="8"/>
      <c r="P40" s="9"/>
      <c r="Q40" s="7"/>
      <c r="R40" s="7"/>
      <c r="S40" s="7"/>
      <c r="T40" s="1" t="s">
        <v>3</v>
      </c>
      <c r="U40" s="7"/>
      <c r="V40" s="7"/>
      <c r="W40" s="7"/>
    </row>
    <row r="41" spans="6:25" s="51" customFormat="1" ht="16.5" customHeight="1" outlineLevel="2">
      <c r="F41" s="52"/>
      <c r="G41" s="53"/>
      <c r="H41" s="54"/>
      <c r="I41" s="54" t="s">
        <v>103</v>
      </c>
      <c r="J41" s="53"/>
      <c r="K41" s="55"/>
      <c r="L41" s="56"/>
      <c r="M41" s="55"/>
      <c r="N41" s="56"/>
      <c r="O41" s="57"/>
      <c r="P41" s="58"/>
      <c r="Q41" s="59">
        <f>SUBTOTAL(9,Q42:Q74)</f>
        <v>0</v>
      </c>
      <c r="R41" s="56"/>
      <c r="S41" s="59">
        <f>SUBTOTAL(9,S42:S74)</f>
        <v>28.45348</v>
      </c>
      <c r="T41" s="60"/>
      <c r="U41" s="57">
        <f>SUBTOTAL(9,U42:U74)</f>
        <v>0</v>
      </c>
      <c r="V41" s="57">
        <f>SUBTOTAL(9,V42:V74)</f>
        <v>0</v>
      </c>
      <c r="W41" s="61"/>
      <c r="Y41" s="57">
        <f>SUBTOTAL(9,Y42:Y74)</f>
        <v>11</v>
      </c>
    </row>
    <row r="42" spans="6:25" s="62" customFormat="1" ht="24" outlineLevel="3">
      <c r="F42" s="63" t="s">
        <v>226</v>
      </c>
      <c r="G42" s="64" t="s">
        <v>8</v>
      </c>
      <c r="H42" s="65" t="s">
        <v>50</v>
      </c>
      <c r="I42" s="66" t="s">
        <v>168</v>
      </c>
      <c r="J42" s="64" t="s">
        <v>9</v>
      </c>
      <c r="K42" s="67">
        <v>2689.0000000000005</v>
      </c>
      <c r="L42" s="68">
        <v>0</v>
      </c>
      <c r="M42" s="10">
        <v>2689.0000000000005</v>
      </c>
      <c r="N42" s="90"/>
      <c r="O42" s="69"/>
      <c r="P42" s="70"/>
      <c r="Q42" s="71">
        <f>M42*P42</f>
        <v>0</v>
      </c>
      <c r="R42" s="70"/>
      <c r="S42" s="71">
        <f>M42*R42</f>
        <v>0</v>
      </c>
      <c r="T42" s="69">
        <v>21</v>
      </c>
      <c r="U42" s="69">
        <f>O42*(T42/100)</f>
        <v>0</v>
      </c>
      <c r="V42" s="69">
        <f>O42+U42</f>
        <v>0</v>
      </c>
      <c r="W42" s="66"/>
      <c r="X42" s="89"/>
      <c r="Y42" s="89">
        <v>1</v>
      </c>
    </row>
    <row r="43" spans="6:24" s="72" customFormat="1" ht="12" outlineLevel="3">
      <c r="F43" s="73"/>
      <c r="G43" s="74"/>
      <c r="H43" s="12" t="s">
        <v>94</v>
      </c>
      <c r="I43" s="91" t="s">
        <v>212</v>
      </c>
      <c r="J43" s="91"/>
      <c r="K43" s="91"/>
      <c r="L43" s="91"/>
      <c r="M43" s="91"/>
      <c r="N43" s="91"/>
      <c r="O43" s="91"/>
      <c r="P43" s="75"/>
      <c r="Q43" s="76"/>
      <c r="R43" s="75"/>
      <c r="S43" s="76"/>
      <c r="T43" s="77"/>
      <c r="U43" s="77"/>
      <c r="V43" s="77"/>
      <c r="W43" s="78"/>
      <c r="X43" s="78"/>
    </row>
    <row r="44" spans="6:24" s="72" customFormat="1" ht="6" customHeight="1" outlineLevel="3">
      <c r="F44" s="73"/>
      <c r="G44" s="74"/>
      <c r="H44" s="13"/>
      <c r="I44" s="78"/>
      <c r="J44" s="74"/>
      <c r="K44" s="79"/>
      <c r="L44" s="80"/>
      <c r="M44" s="11"/>
      <c r="N44" s="80"/>
      <c r="O44" s="77"/>
      <c r="P44" s="75"/>
      <c r="Q44" s="76"/>
      <c r="R44" s="75"/>
      <c r="S44" s="76"/>
      <c r="T44" s="77"/>
      <c r="U44" s="77"/>
      <c r="V44" s="77"/>
      <c r="W44" s="78"/>
      <c r="X44" s="78"/>
    </row>
    <row r="45" spans="6:25" s="62" customFormat="1" ht="24" outlineLevel="3">
      <c r="F45" s="63" t="s">
        <v>227</v>
      </c>
      <c r="G45" s="64" t="s">
        <v>8</v>
      </c>
      <c r="H45" s="65" t="s">
        <v>51</v>
      </c>
      <c r="I45" s="66" t="s">
        <v>174</v>
      </c>
      <c r="J45" s="64" t="s">
        <v>9</v>
      </c>
      <c r="K45" s="67">
        <v>2689.0000000000005</v>
      </c>
      <c r="L45" s="68">
        <v>5900</v>
      </c>
      <c r="M45" s="10">
        <v>161340.00000000003</v>
      </c>
      <c r="N45" s="90"/>
      <c r="O45" s="69"/>
      <c r="P45" s="70"/>
      <c r="Q45" s="71">
        <f>M45*P45</f>
        <v>0</v>
      </c>
      <c r="R45" s="70"/>
      <c r="S45" s="71">
        <f>M45*R45</f>
        <v>0</v>
      </c>
      <c r="T45" s="69">
        <v>21</v>
      </c>
      <c r="U45" s="69">
        <f>O45*(T45/100)</f>
        <v>0</v>
      </c>
      <c r="V45" s="69">
        <f>O45+U45</f>
        <v>0</v>
      </c>
      <c r="W45" s="66"/>
      <c r="X45" s="89"/>
      <c r="Y45" s="89">
        <v>1</v>
      </c>
    </row>
    <row r="46" spans="6:24" s="72" customFormat="1" ht="12" outlineLevel="3">
      <c r="F46" s="73"/>
      <c r="G46" s="74"/>
      <c r="H46" s="12" t="s">
        <v>94</v>
      </c>
      <c r="I46" s="91" t="s">
        <v>214</v>
      </c>
      <c r="J46" s="91"/>
      <c r="K46" s="91"/>
      <c r="L46" s="91"/>
      <c r="M46" s="91"/>
      <c r="N46" s="91"/>
      <c r="O46" s="91"/>
      <c r="P46" s="75"/>
      <c r="Q46" s="76"/>
      <c r="R46" s="75"/>
      <c r="S46" s="76"/>
      <c r="T46" s="77"/>
      <c r="U46" s="77"/>
      <c r="V46" s="77"/>
      <c r="W46" s="78"/>
      <c r="X46" s="78"/>
    </row>
    <row r="47" spans="6:24" s="72" customFormat="1" ht="6" customHeight="1" outlineLevel="3">
      <c r="F47" s="73"/>
      <c r="G47" s="74"/>
      <c r="H47" s="13"/>
      <c r="I47" s="78"/>
      <c r="J47" s="74"/>
      <c r="K47" s="79"/>
      <c r="L47" s="80"/>
      <c r="M47" s="11"/>
      <c r="N47" s="80"/>
      <c r="O47" s="77"/>
      <c r="P47" s="75"/>
      <c r="Q47" s="76"/>
      <c r="R47" s="75"/>
      <c r="S47" s="76"/>
      <c r="T47" s="77"/>
      <c r="U47" s="77"/>
      <c r="V47" s="77"/>
      <c r="W47" s="78"/>
      <c r="X47" s="78"/>
    </row>
    <row r="48" spans="6:25" s="62" customFormat="1" ht="24" outlineLevel="3">
      <c r="F48" s="63" t="s">
        <v>228</v>
      </c>
      <c r="G48" s="64" t="s">
        <v>8</v>
      </c>
      <c r="H48" s="65" t="s">
        <v>52</v>
      </c>
      <c r="I48" s="66" t="s">
        <v>169</v>
      </c>
      <c r="J48" s="64" t="s">
        <v>9</v>
      </c>
      <c r="K48" s="67">
        <v>2689.0000000000005</v>
      </c>
      <c r="L48" s="68">
        <v>0</v>
      </c>
      <c r="M48" s="10">
        <v>2689.0000000000005</v>
      </c>
      <c r="N48" s="90"/>
      <c r="O48" s="69"/>
      <c r="P48" s="70"/>
      <c r="Q48" s="71">
        <f>M48*P48</f>
        <v>0</v>
      </c>
      <c r="R48" s="70"/>
      <c r="S48" s="71">
        <f>M48*R48</f>
        <v>0</v>
      </c>
      <c r="T48" s="69">
        <v>21</v>
      </c>
      <c r="U48" s="69">
        <f>O48*(T48/100)</f>
        <v>0</v>
      </c>
      <c r="V48" s="69">
        <f>O48+U48</f>
        <v>0</v>
      </c>
      <c r="W48" s="66"/>
      <c r="X48" s="89"/>
      <c r="Y48" s="89">
        <v>1</v>
      </c>
    </row>
    <row r="49" spans="6:24" s="72" customFormat="1" ht="12" outlineLevel="3">
      <c r="F49" s="73"/>
      <c r="G49" s="74"/>
      <c r="H49" s="12" t="s">
        <v>94</v>
      </c>
      <c r="I49" s="91" t="s">
        <v>210</v>
      </c>
      <c r="J49" s="91"/>
      <c r="K49" s="91"/>
      <c r="L49" s="91"/>
      <c r="M49" s="91"/>
      <c r="N49" s="91"/>
      <c r="O49" s="91"/>
      <c r="P49" s="75"/>
      <c r="Q49" s="76"/>
      <c r="R49" s="75"/>
      <c r="S49" s="76"/>
      <c r="T49" s="77"/>
      <c r="U49" s="77"/>
      <c r="V49" s="77"/>
      <c r="W49" s="78"/>
      <c r="X49" s="78"/>
    </row>
    <row r="50" spans="6:24" s="72" customFormat="1" ht="6" customHeight="1" outlineLevel="3">
      <c r="F50" s="73"/>
      <c r="G50" s="74"/>
      <c r="H50" s="13"/>
      <c r="I50" s="78"/>
      <c r="J50" s="74"/>
      <c r="K50" s="79"/>
      <c r="L50" s="80"/>
      <c r="M50" s="11"/>
      <c r="N50" s="80"/>
      <c r="O50" s="77"/>
      <c r="P50" s="75"/>
      <c r="Q50" s="76"/>
      <c r="R50" s="75"/>
      <c r="S50" s="76"/>
      <c r="T50" s="77"/>
      <c r="U50" s="77"/>
      <c r="V50" s="77"/>
      <c r="W50" s="78"/>
      <c r="X50" s="78"/>
    </row>
    <row r="51" spans="6:25" s="62" customFormat="1" ht="12" outlineLevel="3">
      <c r="F51" s="63" t="s">
        <v>229</v>
      </c>
      <c r="G51" s="64" t="s">
        <v>8</v>
      </c>
      <c r="H51" s="65" t="s">
        <v>53</v>
      </c>
      <c r="I51" s="66" t="s">
        <v>117</v>
      </c>
      <c r="J51" s="64" t="s">
        <v>9</v>
      </c>
      <c r="K51" s="67">
        <v>2689.0000000000005</v>
      </c>
      <c r="L51" s="68">
        <v>0</v>
      </c>
      <c r="M51" s="10">
        <v>2689.0000000000005</v>
      </c>
      <c r="N51" s="90"/>
      <c r="O51" s="69"/>
      <c r="P51" s="70"/>
      <c r="Q51" s="71">
        <f>M51*P51</f>
        <v>0</v>
      </c>
      <c r="R51" s="70"/>
      <c r="S51" s="71">
        <f>M51*R51</f>
        <v>0</v>
      </c>
      <c r="T51" s="69">
        <v>21</v>
      </c>
      <c r="U51" s="69">
        <f>O51*(T51/100)</f>
        <v>0</v>
      </c>
      <c r="V51" s="69">
        <f>O51+U51</f>
        <v>0</v>
      </c>
      <c r="W51" s="66"/>
      <c r="X51" s="89"/>
      <c r="Y51" s="89">
        <v>1</v>
      </c>
    </row>
    <row r="52" spans="6:24" s="72" customFormat="1" ht="12" outlineLevel="3">
      <c r="F52" s="73"/>
      <c r="G52" s="74"/>
      <c r="H52" s="12" t="s">
        <v>94</v>
      </c>
      <c r="I52" s="91" t="s">
        <v>171</v>
      </c>
      <c r="J52" s="91"/>
      <c r="K52" s="91"/>
      <c r="L52" s="91"/>
      <c r="M52" s="91"/>
      <c r="N52" s="91"/>
      <c r="O52" s="91"/>
      <c r="P52" s="75"/>
      <c r="Q52" s="76"/>
      <c r="R52" s="75"/>
      <c r="S52" s="76"/>
      <c r="T52" s="77"/>
      <c r="U52" s="77"/>
      <c r="V52" s="77"/>
      <c r="W52" s="78"/>
      <c r="X52" s="78"/>
    </row>
    <row r="53" spans="6:24" s="72" customFormat="1" ht="6" customHeight="1" outlineLevel="3">
      <c r="F53" s="73"/>
      <c r="G53" s="74"/>
      <c r="H53" s="13"/>
      <c r="I53" s="78"/>
      <c r="J53" s="74"/>
      <c r="K53" s="79"/>
      <c r="L53" s="80"/>
      <c r="M53" s="11"/>
      <c r="N53" s="80"/>
      <c r="O53" s="77"/>
      <c r="P53" s="75"/>
      <c r="Q53" s="76"/>
      <c r="R53" s="75"/>
      <c r="S53" s="76"/>
      <c r="T53" s="77"/>
      <c r="U53" s="77"/>
      <c r="V53" s="77"/>
      <c r="W53" s="78"/>
      <c r="X53" s="78"/>
    </row>
    <row r="54" spans="6:25" s="62" customFormat="1" ht="12" outlineLevel="3">
      <c r="F54" s="63" t="s">
        <v>230</v>
      </c>
      <c r="G54" s="64" t="s">
        <v>8</v>
      </c>
      <c r="H54" s="65" t="s">
        <v>54</v>
      </c>
      <c r="I54" s="66" t="s">
        <v>121</v>
      </c>
      <c r="J54" s="64" t="s">
        <v>9</v>
      </c>
      <c r="K54" s="67">
        <v>2689.0000000000005</v>
      </c>
      <c r="L54" s="68">
        <v>5900</v>
      </c>
      <c r="M54" s="10">
        <v>161340.00000000003</v>
      </c>
      <c r="N54" s="90"/>
      <c r="O54" s="69"/>
      <c r="P54" s="70"/>
      <c r="Q54" s="71">
        <f>M54*P54</f>
        <v>0</v>
      </c>
      <c r="R54" s="70"/>
      <c r="S54" s="71">
        <f>M54*R54</f>
        <v>0</v>
      </c>
      <c r="T54" s="69">
        <v>21</v>
      </c>
      <c r="U54" s="69">
        <f>O54*(T54/100)</f>
        <v>0</v>
      </c>
      <c r="V54" s="69">
        <f>O54+U54</f>
        <v>0</v>
      </c>
      <c r="W54" s="66"/>
      <c r="X54" s="89"/>
      <c r="Y54" s="89">
        <v>1</v>
      </c>
    </row>
    <row r="55" spans="6:24" s="72" customFormat="1" ht="12" outlineLevel="3">
      <c r="F55" s="73"/>
      <c r="G55" s="74"/>
      <c r="H55" s="12" t="s">
        <v>94</v>
      </c>
      <c r="I55" s="91" t="s">
        <v>175</v>
      </c>
      <c r="J55" s="91"/>
      <c r="K55" s="91"/>
      <c r="L55" s="91"/>
      <c r="M55" s="91"/>
      <c r="N55" s="91"/>
      <c r="O55" s="91"/>
      <c r="P55" s="75"/>
      <c r="Q55" s="76"/>
      <c r="R55" s="75"/>
      <c r="S55" s="76"/>
      <c r="T55" s="77"/>
      <c r="U55" s="77"/>
      <c r="V55" s="77"/>
      <c r="W55" s="78"/>
      <c r="X55" s="78"/>
    </row>
    <row r="56" spans="6:24" s="72" customFormat="1" ht="6" customHeight="1" outlineLevel="3">
      <c r="F56" s="73"/>
      <c r="G56" s="74"/>
      <c r="H56" s="13"/>
      <c r="I56" s="78"/>
      <c r="J56" s="74"/>
      <c r="K56" s="79"/>
      <c r="L56" s="80"/>
      <c r="M56" s="11"/>
      <c r="N56" s="80"/>
      <c r="O56" s="77"/>
      <c r="P56" s="75"/>
      <c r="Q56" s="76"/>
      <c r="R56" s="75"/>
      <c r="S56" s="76"/>
      <c r="T56" s="77"/>
      <c r="U56" s="77"/>
      <c r="V56" s="77"/>
      <c r="W56" s="78"/>
      <c r="X56" s="78"/>
    </row>
    <row r="57" spans="6:25" s="62" customFormat="1" ht="12" outlineLevel="3">
      <c r="F57" s="63" t="s">
        <v>231</v>
      </c>
      <c r="G57" s="64" t="s">
        <v>8</v>
      </c>
      <c r="H57" s="65" t="s">
        <v>55</v>
      </c>
      <c r="I57" s="66" t="s">
        <v>120</v>
      </c>
      <c r="J57" s="64" t="s">
        <v>9</v>
      </c>
      <c r="K57" s="67">
        <v>2689.0000000000005</v>
      </c>
      <c r="L57" s="68">
        <v>0</v>
      </c>
      <c r="M57" s="10">
        <v>2689.0000000000005</v>
      </c>
      <c r="N57" s="90"/>
      <c r="O57" s="69"/>
      <c r="P57" s="70"/>
      <c r="Q57" s="71">
        <f>M57*P57</f>
        <v>0</v>
      </c>
      <c r="R57" s="70"/>
      <c r="S57" s="71">
        <f>M57*R57</f>
        <v>0</v>
      </c>
      <c r="T57" s="69">
        <v>21</v>
      </c>
      <c r="U57" s="69">
        <f>O57*(T57/100)</f>
        <v>0</v>
      </c>
      <c r="V57" s="69">
        <f>O57+U57</f>
        <v>0</v>
      </c>
      <c r="W57" s="66"/>
      <c r="X57" s="89"/>
      <c r="Y57" s="89">
        <v>1</v>
      </c>
    </row>
    <row r="58" spans="6:24" s="72" customFormat="1" ht="12" outlineLevel="3">
      <c r="F58" s="73"/>
      <c r="G58" s="74"/>
      <c r="H58" s="12" t="s">
        <v>94</v>
      </c>
      <c r="I58" s="91" t="s">
        <v>173</v>
      </c>
      <c r="J58" s="91"/>
      <c r="K58" s="91"/>
      <c r="L58" s="91"/>
      <c r="M58" s="91"/>
      <c r="N58" s="91"/>
      <c r="O58" s="91"/>
      <c r="P58" s="75"/>
      <c r="Q58" s="76"/>
      <c r="R58" s="75"/>
      <c r="S58" s="76"/>
      <c r="T58" s="77"/>
      <c r="U58" s="77"/>
      <c r="V58" s="77"/>
      <c r="W58" s="78"/>
      <c r="X58" s="78"/>
    </row>
    <row r="59" spans="6:24" s="72" customFormat="1" ht="6" customHeight="1" outlineLevel="3">
      <c r="F59" s="73"/>
      <c r="G59" s="74"/>
      <c r="H59" s="13"/>
      <c r="I59" s="78"/>
      <c r="J59" s="74"/>
      <c r="K59" s="79"/>
      <c r="L59" s="80"/>
      <c r="M59" s="11"/>
      <c r="N59" s="80"/>
      <c r="O59" s="77"/>
      <c r="P59" s="75"/>
      <c r="Q59" s="76"/>
      <c r="R59" s="75"/>
      <c r="S59" s="76"/>
      <c r="T59" s="77"/>
      <c r="U59" s="77"/>
      <c r="V59" s="77"/>
      <c r="W59" s="78"/>
      <c r="X59" s="78"/>
    </row>
    <row r="60" spans="6:25" s="62" customFormat="1" ht="12" outlineLevel="3">
      <c r="F60" s="63" t="s">
        <v>232</v>
      </c>
      <c r="G60" s="64" t="s">
        <v>8</v>
      </c>
      <c r="H60" s="65" t="s">
        <v>56</v>
      </c>
      <c r="I60" s="66" t="s">
        <v>119</v>
      </c>
      <c r="J60" s="64" t="s">
        <v>9</v>
      </c>
      <c r="K60" s="67">
        <v>18</v>
      </c>
      <c r="L60" s="68">
        <v>0</v>
      </c>
      <c r="M60" s="10">
        <v>18</v>
      </c>
      <c r="N60" s="90"/>
      <c r="O60" s="69"/>
      <c r="P60" s="70"/>
      <c r="Q60" s="71">
        <f>M60*P60</f>
        <v>0</v>
      </c>
      <c r="R60" s="70">
        <v>0.082</v>
      </c>
      <c r="S60" s="71">
        <f>M60*R60</f>
        <v>1.476</v>
      </c>
      <c r="T60" s="69">
        <v>21</v>
      </c>
      <c r="U60" s="69">
        <f>O60*(T60/100)</f>
        <v>0</v>
      </c>
      <c r="V60" s="69">
        <f>O60+U60</f>
        <v>0</v>
      </c>
      <c r="W60" s="66"/>
      <c r="X60" s="89"/>
      <c r="Y60" s="89">
        <v>1</v>
      </c>
    </row>
    <row r="61" spans="6:24" s="72" customFormat="1" ht="12" outlineLevel="3">
      <c r="F61" s="73"/>
      <c r="G61" s="74"/>
      <c r="H61" s="12" t="s">
        <v>94</v>
      </c>
      <c r="I61" s="91" t="s">
        <v>172</v>
      </c>
      <c r="J61" s="91"/>
      <c r="K61" s="91"/>
      <c r="L61" s="91"/>
      <c r="M61" s="91"/>
      <c r="N61" s="91"/>
      <c r="O61" s="91"/>
      <c r="P61" s="75"/>
      <c r="Q61" s="76"/>
      <c r="R61" s="75"/>
      <c r="S61" s="76"/>
      <c r="T61" s="77"/>
      <c r="U61" s="77"/>
      <c r="V61" s="77"/>
      <c r="W61" s="78"/>
      <c r="X61" s="78"/>
    </row>
    <row r="62" spans="6:24" s="72" customFormat="1" ht="6" customHeight="1" outlineLevel="3">
      <c r="F62" s="73"/>
      <c r="G62" s="74"/>
      <c r="H62" s="13"/>
      <c r="I62" s="78"/>
      <c r="J62" s="74"/>
      <c r="K62" s="79"/>
      <c r="L62" s="80"/>
      <c r="M62" s="11"/>
      <c r="N62" s="80"/>
      <c r="O62" s="77"/>
      <c r="P62" s="75"/>
      <c r="Q62" s="76"/>
      <c r="R62" s="75"/>
      <c r="S62" s="76"/>
      <c r="T62" s="77"/>
      <c r="U62" s="77"/>
      <c r="V62" s="77"/>
      <c r="W62" s="78"/>
      <c r="X62" s="78"/>
    </row>
    <row r="63" spans="6:25" s="62" customFormat="1" ht="12" outlineLevel="3">
      <c r="F63" s="63" t="s">
        <v>233</v>
      </c>
      <c r="G63" s="64" t="s">
        <v>8</v>
      </c>
      <c r="H63" s="65" t="s">
        <v>58</v>
      </c>
      <c r="I63" s="66" t="s">
        <v>128</v>
      </c>
      <c r="J63" s="64" t="s">
        <v>9</v>
      </c>
      <c r="K63" s="67">
        <v>136.89000000000001</v>
      </c>
      <c r="L63" s="68">
        <v>0</v>
      </c>
      <c r="M63" s="10">
        <v>103.14</v>
      </c>
      <c r="N63" s="90"/>
      <c r="O63" s="69"/>
      <c r="P63" s="70"/>
      <c r="Q63" s="71">
        <f>M63*P63</f>
        <v>0</v>
      </c>
      <c r="R63" s="70">
        <v>0.061</v>
      </c>
      <c r="S63" s="71">
        <f>M63*R63</f>
        <v>6.2915399999999995</v>
      </c>
      <c r="T63" s="69">
        <v>21</v>
      </c>
      <c r="U63" s="69">
        <f>O63*(T63/100)</f>
        <v>0</v>
      </c>
      <c r="V63" s="69">
        <f>O63+U63</f>
        <v>0</v>
      </c>
      <c r="W63" s="66"/>
      <c r="X63" s="89"/>
      <c r="Y63" s="89">
        <v>1</v>
      </c>
    </row>
    <row r="64" spans="6:24" s="72" customFormat="1" ht="12" outlineLevel="3">
      <c r="F64" s="73"/>
      <c r="G64" s="74"/>
      <c r="H64" s="12" t="s">
        <v>94</v>
      </c>
      <c r="I64" s="91" t="s">
        <v>197</v>
      </c>
      <c r="J64" s="91"/>
      <c r="K64" s="91"/>
      <c r="L64" s="91"/>
      <c r="M64" s="91"/>
      <c r="N64" s="91"/>
      <c r="O64" s="91"/>
      <c r="P64" s="75"/>
      <c r="Q64" s="76"/>
      <c r="R64" s="75"/>
      <c r="S64" s="76"/>
      <c r="T64" s="77"/>
      <c r="U64" s="77"/>
      <c r="V64" s="77"/>
      <c r="W64" s="78"/>
      <c r="X64" s="78"/>
    </row>
    <row r="65" spans="6:24" s="72" customFormat="1" ht="6" customHeight="1" outlineLevel="3">
      <c r="F65" s="73"/>
      <c r="G65" s="74"/>
      <c r="H65" s="13"/>
      <c r="I65" s="78"/>
      <c r="J65" s="74"/>
      <c r="K65" s="79"/>
      <c r="L65" s="80"/>
      <c r="M65" s="11"/>
      <c r="N65" s="80"/>
      <c r="O65" s="77"/>
      <c r="P65" s="75"/>
      <c r="Q65" s="76"/>
      <c r="R65" s="75"/>
      <c r="S65" s="76"/>
      <c r="T65" s="77"/>
      <c r="U65" s="77"/>
      <c r="V65" s="77"/>
      <c r="W65" s="78"/>
      <c r="X65" s="78"/>
    </row>
    <row r="66" spans="6:25" s="62" customFormat="1" ht="12" outlineLevel="3">
      <c r="F66" s="63" t="s">
        <v>234</v>
      </c>
      <c r="G66" s="64" t="s">
        <v>8</v>
      </c>
      <c r="H66" s="65" t="s">
        <v>59</v>
      </c>
      <c r="I66" s="66" t="s">
        <v>129</v>
      </c>
      <c r="J66" s="64" t="s">
        <v>9</v>
      </c>
      <c r="K66" s="67">
        <v>189.54000000000002</v>
      </c>
      <c r="L66" s="68">
        <v>0</v>
      </c>
      <c r="M66" s="10">
        <v>208.98</v>
      </c>
      <c r="N66" s="90"/>
      <c r="O66" s="69"/>
      <c r="P66" s="70"/>
      <c r="Q66" s="71">
        <f>M66*P66</f>
        <v>0</v>
      </c>
      <c r="R66" s="70">
        <v>0.053</v>
      </c>
      <c r="S66" s="71">
        <f>M66*R66</f>
        <v>11.07594</v>
      </c>
      <c r="T66" s="69">
        <v>21</v>
      </c>
      <c r="U66" s="69">
        <f>O66*(T66/100)</f>
        <v>0</v>
      </c>
      <c r="V66" s="69">
        <f>O66+U66</f>
        <v>0</v>
      </c>
      <c r="W66" s="66"/>
      <c r="X66" s="89"/>
      <c r="Y66" s="89">
        <v>1</v>
      </c>
    </row>
    <row r="67" spans="6:24" s="72" customFormat="1" ht="12" outlineLevel="3">
      <c r="F67" s="73"/>
      <c r="G67" s="74"/>
      <c r="H67" s="12" t="s">
        <v>94</v>
      </c>
      <c r="I67" s="91" t="s">
        <v>198</v>
      </c>
      <c r="J67" s="91"/>
      <c r="K67" s="91"/>
      <c r="L67" s="91"/>
      <c r="M67" s="91"/>
      <c r="N67" s="91"/>
      <c r="O67" s="91"/>
      <c r="P67" s="75"/>
      <c r="Q67" s="76"/>
      <c r="R67" s="75"/>
      <c r="S67" s="76"/>
      <c r="T67" s="77"/>
      <c r="U67" s="77"/>
      <c r="V67" s="77"/>
      <c r="W67" s="78"/>
      <c r="X67" s="78"/>
    </row>
    <row r="68" spans="6:24" s="72" customFormat="1" ht="6" customHeight="1" outlineLevel="3">
      <c r="F68" s="73"/>
      <c r="G68" s="74"/>
      <c r="H68" s="13"/>
      <c r="I68" s="78"/>
      <c r="J68" s="74"/>
      <c r="K68" s="79"/>
      <c r="L68" s="80"/>
      <c r="M68" s="11"/>
      <c r="N68" s="80"/>
      <c r="O68" s="77"/>
      <c r="P68" s="75"/>
      <c r="Q68" s="76"/>
      <c r="R68" s="75"/>
      <c r="S68" s="76"/>
      <c r="T68" s="77"/>
      <c r="U68" s="77"/>
      <c r="V68" s="77"/>
      <c r="W68" s="78"/>
      <c r="X68" s="78"/>
    </row>
    <row r="69" spans="6:25" s="62" customFormat="1" ht="12" outlineLevel="3">
      <c r="F69" s="63" t="s">
        <v>235</v>
      </c>
      <c r="G69" s="64" t="s">
        <v>8</v>
      </c>
      <c r="H69" s="65" t="s">
        <v>60</v>
      </c>
      <c r="I69" s="66" t="s">
        <v>132</v>
      </c>
      <c r="J69" s="64" t="s">
        <v>9</v>
      </c>
      <c r="K69" s="67">
        <v>18</v>
      </c>
      <c r="L69" s="68">
        <v>0</v>
      </c>
      <c r="M69" s="10">
        <v>36</v>
      </c>
      <c r="N69" s="90"/>
      <c r="O69" s="69"/>
      <c r="P69" s="70"/>
      <c r="Q69" s="71">
        <f>M69*P69</f>
        <v>0</v>
      </c>
      <c r="R69" s="70">
        <v>0.05</v>
      </c>
      <c r="S69" s="71">
        <f>M69*R69</f>
        <v>1.8</v>
      </c>
      <c r="T69" s="69">
        <v>21</v>
      </c>
      <c r="U69" s="69">
        <f>O69*(T69/100)</f>
        <v>0</v>
      </c>
      <c r="V69" s="69">
        <f>O69+U69</f>
        <v>0</v>
      </c>
      <c r="W69" s="66"/>
      <c r="X69" s="89"/>
      <c r="Y69" s="89">
        <v>1</v>
      </c>
    </row>
    <row r="70" spans="6:24" s="72" customFormat="1" ht="12" outlineLevel="3">
      <c r="F70" s="73"/>
      <c r="G70" s="74"/>
      <c r="H70" s="12" t="s">
        <v>94</v>
      </c>
      <c r="I70" s="91" t="s">
        <v>199</v>
      </c>
      <c r="J70" s="91"/>
      <c r="K70" s="91"/>
      <c r="L70" s="91"/>
      <c r="M70" s="91"/>
      <c r="N70" s="91"/>
      <c r="O70" s="91"/>
      <c r="P70" s="75"/>
      <c r="Q70" s="76"/>
      <c r="R70" s="75"/>
      <c r="S70" s="76"/>
      <c r="T70" s="77"/>
      <c r="U70" s="77"/>
      <c r="V70" s="77"/>
      <c r="W70" s="78"/>
      <c r="X70" s="78"/>
    </row>
    <row r="71" spans="6:24" s="72" customFormat="1" ht="6" customHeight="1" outlineLevel="3">
      <c r="F71" s="73"/>
      <c r="G71" s="74"/>
      <c r="H71" s="13"/>
      <c r="I71" s="78"/>
      <c r="J71" s="74"/>
      <c r="K71" s="79"/>
      <c r="L71" s="80"/>
      <c r="M71" s="11"/>
      <c r="N71" s="80"/>
      <c r="O71" s="77"/>
      <c r="P71" s="75"/>
      <c r="Q71" s="76"/>
      <c r="R71" s="75"/>
      <c r="S71" s="76"/>
      <c r="T71" s="77"/>
      <c r="U71" s="77"/>
      <c r="V71" s="77"/>
      <c r="W71" s="78"/>
      <c r="X71" s="78"/>
    </row>
    <row r="72" spans="6:25" s="62" customFormat="1" ht="12" outlineLevel="3">
      <c r="F72" s="63" t="s">
        <v>236</v>
      </c>
      <c r="G72" s="64" t="s">
        <v>8</v>
      </c>
      <c r="H72" s="65" t="s">
        <v>61</v>
      </c>
      <c r="I72" s="66" t="s">
        <v>110</v>
      </c>
      <c r="J72" s="64" t="s">
        <v>14</v>
      </c>
      <c r="K72" s="67">
        <v>142</v>
      </c>
      <c r="L72" s="68">
        <v>0</v>
      </c>
      <c r="M72" s="10">
        <v>142</v>
      </c>
      <c r="N72" s="90"/>
      <c r="O72" s="69"/>
      <c r="P72" s="70"/>
      <c r="Q72" s="71">
        <f>M72*P72</f>
        <v>0</v>
      </c>
      <c r="R72" s="70">
        <v>0.055</v>
      </c>
      <c r="S72" s="71">
        <f>M72*R72</f>
        <v>7.81</v>
      </c>
      <c r="T72" s="69">
        <v>21</v>
      </c>
      <c r="U72" s="69">
        <f>O72*(T72/100)</f>
        <v>0</v>
      </c>
      <c r="V72" s="69">
        <f>O72+U72</f>
        <v>0</v>
      </c>
      <c r="W72" s="66"/>
      <c r="X72" s="89"/>
      <c r="Y72" s="89">
        <v>1</v>
      </c>
    </row>
    <row r="73" spans="6:24" s="72" customFormat="1" ht="12" outlineLevel="3">
      <c r="F73" s="73"/>
      <c r="G73" s="74"/>
      <c r="H73" s="12" t="s">
        <v>94</v>
      </c>
      <c r="I73" s="91" t="s">
        <v>209</v>
      </c>
      <c r="J73" s="91"/>
      <c r="K73" s="91"/>
      <c r="L73" s="91"/>
      <c r="M73" s="91"/>
      <c r="N73" s="91"/>
      <c r="O73" s="91"/>
      <c r="P73" s="75"/>
      <c r="Q73" s="76"/>
      <c r="R73" s="75"/>
      <c r="S73" s="76"/>
      <c r="T73" s="77"/>
      <c r="U73" s="77"/>
      <c r="V73" s="77"/>
      <c r="W73" s="78"/>
      <c r="X73" s="78"/>
    </row>
    <row r="74" spans="6:24" s="72" customFormat="1" ht="6" customHeight="1" outlineLevel="3">
      <c r="F74" s="73"/>
      <c r="G74" s="74"/>
      <c r="H74" s="13"/>
      <c r="I74" s="78"/>
      <c r="J74" s="74"/>
      <c r="K74" s="79"/>
      <c r="L74" s="80"/>
      <c r="M74" s="11"/>
      <c r="N74" s="80"/>
      <c r="O74" s="77"/>
      <c r="P74" s="75"/>
      <c r="Q74" s="76"/>
      <c r="R74" s="75"/>
      <c r="S74" s="76"/>
      <c r="T74" s="77"/>
      <c r="U74" s="77"/>
      <c r="V74" s="77"/>
      <c r="W74" s="78"/>
      <c r="X74" s="78"/>
    </row>
    <row r="75" spans="6:25" s="51" customFormat="1" ht="16.5" customHeight="1" outlineLevel="2">
      <c r="F75" s="52"/>
      <c r="G75" s="53"/>
      <c r="H75" s="54"/>
      <c r="I75" s="54" t="s">
        <v>105</v>
      </c>
      <c r="J75" s="53"/>
      <c r="K75" s="55"/>
      <c r="L75" s="56"/>
      <c r="M75" s="55"/>
      <c r="N75" s="56"/>
      <c r="O75" s="57"/>
      <c r="P75" s="58"/>
      <c r="Q75" s="59">
        <f>SUBTOTAL(9,Q76:Q90)</f>
        <v>0</v>
      </c>
      <c r="R75" s="56"/>
      <c r="S75" s="59">
        <f>SUBTOTAL(9,S76:S90)</f>
        <v>0</v>
      </c>
      <c r="T75" s="60"/>
      <c r="U75" s="57">
        <f>SUBTOTAL(9,U76:U90)</f>
        <v>0</v>
      </c>
      <c r="V75" s="57">
        <f>SUBTOTAL(9,V76:V90)</f>
        <v>0</v>
      </c>
      <c r="W75" s="61"/>
      <c r="Y75" s="57">
        <f>SUBTOTAL(9,Y76:Y90)</f>
        <v>5</v>
      </c>
    </row>
    <row r="76" spans="6:25" s="62" customFormat="1" ht="24" outlineLevel="3">
      <c r="F76" s="63" t="s">
        <v>237</v>
      </c>
      <c r="G76" s="64" t="s">
        <v>8</v>
      </c>
      <c r="H76" s="65" t="s">
        <v>64</v>
      </c>
      <c r="I76" s="66" t="s">
        <v>157</v>
      </c>
      <c r="J76" s="64" t="s">
        <v>5</v>
      </c>
      <c r="K76" s="67">
        <v>30.313603</v>
      </c>
      <c r="L76" s="68">
        <v>0</v>
      </c>
      <c r="M76" s="10">
        <v>30.313603</v>
      </c>
      <c r="N76" s="90"/>
      <c r="O76" s="69"/>
      <c r="P76" s="70"/>
      <c r="Q76" s="71">
        <f>M76*P76</f>
        <v>0</v>
      </c>
      <c r="R76" s="70"/>
      <c r="S76" s="71">
        <f>M76*R76</f>
        <v>0</v>
      </c>
      <c r="T76" s="69">
        <v>21</v>
      </c>
      <c r="U76" s="69">
        <f>O76*(T76/100)</f>
        <v>0</v>
      </c>
      <c r="V76" s="69">
        <f>O76+U76</f>
        <v>0</v>
      </c>
      <c r="W76" s="66"/>
      <c r="X76" s="89"/>
      <c r="Y76" s="89">
        <v>1</v>
      </c>
    </row>
    <row r="77" spans="6:24" s="72" customFormat="1" ht="12" outlineLevel="3">
      <c r="F77" s="73"/>
      <c r="G77" s="74"/>
      <c r="H77" s="12" t="s">
        <v>94</v>
      </c>
      <c r="I77" s="91" t="s">
        <v>206</v>
      </c>
      <c r="J77" s="91"/>
      <c r="K77" s="91"/>
      <c r="L77" s="91"/>
      <c r="M77" s="91"/>
      <c r="N77" s="91"/>
      <c r="O77" s="91"/>
      <c r="P77" s="75"/>
      <c r="Q77" s="76"/>
      <c r="R77" s="75"/>
      <c r="S77" s="76"/>
      <c r="T77" s="77"/>
      <c r="U77" s="77"/>
      <c r="V77" s="77"/>
      <c r="W77" s="78"/>
      <c r="X77" s="78"/>
    </row>
    <row r="78" spans="6:24" s="72" customFormat="1" ht="6" customHeight="1" outlineLevel="3">
      <c r="F78" s="73"/>
      <c r="G78" s="74"/>
      <c r="H78" s="13"/>
      <c r="I78" s="78"/>
      <c r="J78" s="74"/>
      <c r="K78" s="79"/>
      <c r="L78" s="80"/>
      <c r="M78" s="11"/>
      <c r="N78" s="80"/>
      <c r="O78" s="77"/>
      <c r="P78" s="75"/>
      <c r="Q78" s="76"/>
      <c r="R78" s="75"/>
      <c r="S78" s="76"/>
      <c r="T78" s="77"/>
      <c r="U78" s="77"/>
      <c r="V78" s="77"/>
      <c r="W78" s="78"/>
      <c r="X78" s="78"/>
    </row>
    <row r="79" spans="6:25" s="62" customFormat="1" ht="24" outlineLevel="3">
      <c r="F79" s="63" t="s">
        <v>238</v>
      </c>
      <c r="G79" s="64" t="s">
        <v>8</v>
      </c>
      <c r="H79" s="65" t="s">
        <v>66</v>
      </c>
      <c r="I79" s="66" t="s">
        <v>159</v>
      </c>
      <c r="J79" s="64" t="s">
        <v>5</v>
      </c>
      <c r="K79" s="67">
        <v>30.313603</v>
      </c>
      <c r="L79" s="68">
        <v>0</v>
      </c>
      <c r="M79" s="10">
        <v>30.313603</v>
      </c>
      <c r="N79" s="90"/>
      <c r="O79" s="69"/>
      <c r="P79" s="70"/>
      <c r="Q79" s="71">
        <f>M79*P79</f>
        <v>0</v>
      </c>
      <c r="R79" s="70"/>
      <c r="S79" s="71">
        <f>M79*R79</f>
        <v>0</v>
      </c>
      <c r="T79" s="69">
        <v>21</v>
      </c>
      <c r="U79" s="69">
        <f>O79*(T79/100)</f>
        <v>0</v>
      </c>
      <c r="V79" s="69">
        <f>O79+U79</f>
        <v>0</v>
      </c>
      <c r="W79" s="66"/>
      <c r="X79" s="89"/>
      <c r="Y79" s="89">
        <v>1</v>
      </c>
    </row>
    <row r="80" spans="6:24" s="72" customFormat="1" ht="12" outlineLevel="3">
      <c r="F80" s="73"/>
      <c r="G80" s="74"/>
      <c r="H80" s="12" t="s">
        <v>94</v>
      </c>
      <c r="I80" s="91" t="s">
        <v>183</v>
      </c>
      <c r="J80" s="91"/>
      <c r="K80" s="91"/>
      <c r="L80" s="91"/>
      <c r="M80" s="91"/>
      <c r="N80" s="91"/>
      <c r="O80" s="91"/>
      <c r="P80" s="75"/>
      <c r="Q80" s="76"/>
      <c r="R80" s="75"/>
      <c r="S80" s="76"/>
      <c r="T80" s="77"/>
      <c r="U80" s="77"/>
      <c r="V80" s="77"/>
      <c r="W80" s="78"/>
      <c r="X80" s="78"/>
    </row>
    <row r="81" spans="6:24" s="72" customFormat="1" ht="6" customHeight="1" outlineLevel="3">
      <c r="F81" s="73"/>
      <c r="G81" s="74"/>
      <c r="H81" s="13"/>
      <c r="I81" s="78"/>
      <c r="J81" s="74"/>
      <c r="K81" s="79"/>
      <c r="L81" s="80"/>
      <c r="M81" s="11"/>
      <c r="N81" s="80"/>
      <c r="O81" s="77"/>
      <c r="P81" s="75"/>
      <c r="Q81" s="76"/>
      <c r="R81" s="75"/>
      <c r="S81" s="76"/>
      <c r="T81" s="77"/>
      <c r="U81" s="77"/>
      <c r="V81" s="77"/>
      <c r="W81" s="78"/>
      <c r="X81" s="78"/>
    </row>
    <row r="82" spans="6:25" s="62" customFormat="1" ht="24" outlineLevel="3">
      <c r="F82" s="63" t="s">
        <v>239</v>
      </c>
      <c r="G82" s="64" t="s">
        <v>8</v>
      </c>
      <c r="H82" s="65" t="s">
        <v>67</v>
      </c>
      <c r="I82" s="66" t="s">
        <v>150</v>
      </c>
      <c r="J82" s="64" t="s">
        <v>5</v>
      </c>
      <c r="K82" s="67">
        <v>30.313603</v>
      </c>
      <c r="L82" s="68">
        <v>1200</v>
      </c>
      <c r="M82" s="10">
        <v>394.076839</v>
      </c>
      <c r="N82" s="90"/>
      <c r="O82" s="69"/>
      <c r="P82" s="70"/>
      <c r="Q82" s="71">
        <f>M82*P82</f>
        <v>0</v>
      </c>
      <c r="R82" s="70"/>
      <c r="S82" s="71">
        <f>M82*R82</f>
        <v>0</v>
      </c>
      <c r="T82" s="69">
        <v>21</v>
      </c>
      <c r="U82" s="69">
        <f>O82*(T82/100)</f>
        <v>0</v>
      </c>
      <c r="V82" s="69">
        <f>O82+U82</f>
        <v>0</v>
      </c>
      <c r="W82" s="66"/>
      <c r="X82" s="89"/>
      <c r="Y82" s="89">
        <v>1</v>
      </c>
    </row>
    <row r="83" spans="6:24" s="72" customFormat="1" ht="12" outlineLevel="3">
      <c r="F83" s="73"/>
      <c r="G83" s="74"/>
      <c r="H83" s="12" t="s">
        <v>94</v>
      </c>
      <c r="I83" s="91" t="s">
        <v>200</v>
      </c>
      <c r="J83" s="91"/>
      <c r="K83" s="91"/>
      <c r="L83" s="91"/>
      <c r="M83" s="91"/>
      <c r="N83" s="91"/>
      <c r="O83" s="91"/>
      <c r="P83" s="75"/>
      <c r="Q83" s="76"/>
      <c r="R83" s="75"/>
      <c r="S83" s="76"/>
      <c r="T83" s="77"/>
      <c r="U83" s="77"/>
      <c r="V83" s="77"/>
      <c r="W83" s="78"/>
      <c r="X83" s="78"/>
    </row>
    <row r="84" spans="6:24" s="72" customFormat="1" ht="6" customHeight="1" outlineLevel="3">
      <c r="F84" s="73"/>
      <c r="G84" s="74"/>
      <c r="H84" s="13"/>
      <c r="I84" s="78"/>
      <c r="J84" s="74"/>
      <c r="K84" s="79"/>
      <c r="L84" s="80"/>
      <c r="M84" s="11"/>
      <c r="N84" s="80"/>
      <c r="O84" s="77"/>
      <c r="P84" s="75"/>
      <c r="Q84" s="76"/>
      <c r="R84" s="75"/>
      <c r="S84" s="76"/>
      <c r="T84" s="77"/>
      <c r="U84" s="77"/>
      <c r="V84" s="77"/>
      <c r="W84" s="78"/>
      <c r="X84" s="78"/>
    </row>
    <row r="85" spans="6:25" s="62" customFormat="1" ht="24" outlineLevel="3">
      <c r="F85" s="63" t="s">
        <v>240</v>
      </c>
      <c r="G85" s="64" t="s">
        <v>8</v>
      </c>
      <c r="H85" s="65" t="s">
        <v>68</v>
      </c>
      <c r="I85" s="66" t="s">
        <v>148</v>
      </c>
      <c r="J85" s="64" t="s">
        <v>5</v>
      </c>
      <c r="K85" s="67">
        <v>30.313603</v>
      </c>
      <c r="L85" s="68">
        <v>0</v>
      </c>
      <c r="M85" s="10">
        <v>30.313603</v>
      </c>
      <c r="N85" s="90"/>
      <c r="O85" s="69"/>
      <c r="P85" s="70"/>
      <c r="Q85" s="71">
        <f>M85*P85</f>
        <v>0</v>
      </c>
      <c r="R85" s="70"/>
      <c r="S85" s="71">
        <f>M85*R85</f>
        <v>0</v>
      </c>
      <c r="T85" s="69">
        <v>21</v>
      </c>
      <c r="U85" s="69">
        <f>O85*(T85/100)</f>
        <v>0</v>
      </c>
      <c r="V85" s="69">
        <f>O85+U85</f>
        <v>0</v>
      </c>
      <c r="W85" s="66"/>
      <c r="X85" s="89"/>
      <c r="Y85" s="89">
        <v>1</v>
      </c>
    </row>
    <row r="86" spans="6:24" s="72" customFormat="1" ht="12" outlineLevel="3">
      <c r="F86" s="73"/>
      <c r="G86" s="74"/>
      <c r="H86" s="12" t="s">
        <v>94</v>
      </c>
      <c r="I86" s="91" t="s">
        <v>151</v>
      </c>
      <c r="J86" s="91"/>
      <c r="K86" s="91"/>
      <c r="L86" s="91"/>
      <c r="M86" s="91"/>
      <c r="N86" s="91"/>
      <c r="O86" s="91"/>
      <c r="P86" s="75"/>
      <c r="Q86" s="76"/>
      <c r="R86" s="75"/>
      <c r="S86" s="76"/>
      <c r="T86" s="77"/>
      <c r="U86" s="77"/>
      <c r="V86" s="77"/>
      <c r="W86" s="78"/>
      <c r="X86" s="78"/>
    </row>
    <row r="87" spans="6:24" s="72" customFormat="1" ht="6" customHeight="1" outlineLevel="3">
      <c r="F87" s="73"/>
      <c r="G87" s="74"/>
      <c r="H87" s="13"/>
      <c r="I87" s="78"/>
      <c r="J87" s="74"/>
      <c r="K87" s="79"/>
      <c r="L87" s="80"/>
      <c r="M87" s="11"/>
      <c r="N87" s="80"/>
      <c r="O87" s="77"/>
      <c r="P87" s="75"/>
      <c r="Q87" s="76"/>
      <c r="R87" s="75"/>
      <c r="S87" s="76"/>
      <c r="T87" s="77"/>
      <c r="U87" s="77"/>
      <c r="V87" s="77"/>
      <c r="W87" s="78"/>
      <c r="X87" s="78"/>
    </row>
    <row r="88" spans="6:25" s="62" customFormat="1" ht="12" outlineLevel="3">
      <c r="F88" s="63" t="s">
        <v>241</v>
      </c>
      <c r="G88" s="64" t="s">
        <v>8</v>
      </c>
      <c r="H88" s="65" t="s">
        <v>69</v>
      </c>
      <c r="I88" s="66" t="s">
        <v>123</v>
      </c>
      <c r="J88" s="64" t="s">
        <v>5</v>
      </c>
      <c r="K88" s="67">
        <v>27.011858640000007</v>
      </c>
      <c r="L88" s="68">
        <v>0</v>
      </c>
      <c r="M88" s="10">
        <v>27.011858640000007</v>
      </c>
      <c r="N88" s="90"/>
      <c r="O88" s="69"/>
      <c r="P88" s="70"/>
      <c r="Q88" s="71">
        <f>M88*P88</f>
        <v>0</v>
      </c>
      <c r="R88" s="70"/>
      <c r="S88" s="71">
        <f>M88*R88</f>
        <v>0</v>
      </c>
      <c r="T88" s="69">
        <v>21</v>
      </c>
      <c r="U88" s="69">
        <f>O88*(T88/100)</f>
        <v>0</v>
      </c>
      <c r="V88" s="69">
        <f>O88+U88</f>
        <v>0</v>
      </c>
      <c r="W88" s="66"/>
      <c r="X88" s="89"/>
      <c r="Y88" s="89">
        <v>1</v>
      </c>
    </row>
    <row r="89" spans="6:24" s="72" customFormat="1" ht="12" outlineLevel="3">
      <c r="F89" s="73"/>
      <c r="G89" s="74"/>
      <c r="H89" s="12" t="s">
        <v>94</v>
      </c>
      <c r="I89" s="91"/>
      <c r="J89" s="91"/>
      <c r="K89" s="91"/>
      <c r="L89" s="91"/>
      <c r="M89" s="91"/>
      <c r="N89" s="91"/>
      <c r="O89" s="91"/>
      <c r="P89" s="75"/>
      <c r="Q89" s="76"/>
      <c r="R89" s="75"/>
      <c r="S89" s="76"/>
      <c r="T89" s="77"/>
      <c r="U89" s="77"/>
      <c r="V89" s="77"/>
      <c r="W89" s="78"/>
      <c r="X89" s="78"/>
    </row>
    <row r="90" spans="6:24" s="72" customFormat="1" ht="6" customHeight="1" outlineLevel="3">
      <c r="F90" s="73"/>
      <c r="G90" s="74"/>
      <c r="H90" s="13"/>
      <c r="I90" s="78"/>
      <c r="J90" s="74"/>
      <c r="K90" s="79"/>
      <c r="L90" s="80"/>
      <c r="M90" s="11"/>
      <c r="N90" s="80"/>
      <c r="O90" s="77"/>
      <c r="P90" s="75"/>
      <c r="Q90" s="76"/>
      <c r="R90" s="75"/>
      <c r="S90" s="76"/>
      <c r="T90" s="77"/>
      <c r="U90" s="77"/>
      <c r="V90" s="77"/>
      <c r="W90" s="78"/>
      <c r="X90" s="78"/>
    </row>
    <row r="91" spans="6:25" s="51" customFormat="1" ht="16.5" customHeight="1" outlineLevel="2">
      <c r="F91" s="52"/>
      <c r="G91" s="53"/>
      <c r="H91" s="54"/>
      <c r="I91" s="54" t="s">
        <v>108</v>
      </c>
      <c r="J91" s="53"/>
      <c r="K91" s="55"/>
      <c r="L91" s="56"/>
      <c r="M91" s="55"/>
      <c r="N91" s="56"/>
      <c r="O91" s="57"/>
      <c r="P91" s="58"/>
      <c r="Q91" s="59">
        <f>SUBTOTAL(9,Q92:Q101)</f>
        <v>0.20849399999999996</v>
      </c>
      <c r="R91" s="56"/>
      <c r="S91" s="59">
        <f>SUBTOTAL(9,S92:S101)</f>
        <v>0.429023</v>
      </c>
      <c r="T91" s="60"/>
      <c r="U91" s="57">
        <f>SUBTOTAL(9,U92:U101)</f>
        <v>0</v>
      </c>
      <c r="V91" s="57">
        <f>SUBTOTAL(9,V92:V101)</f>
        <v>0</v>
      </c>
      <c r="W91" s="61"/>
      <c r="Y91" s="57">
        <f>SUBTOTAL(9,Y92:Y101)</f>
        <v>4</v>
      </c>
    </row>
    <row r="92" spans="6:25" s="62" customFormat="1" ht="12" outlineLevel="3">
      <c r="F92" s="63" t="s">
        <v>242</v>
      </c>
      <c r="G92" s="64" t="s">
        <v>8</v>
      </c>
      <c r="H92" s="65" t="s">
        <v>38</v>
      </c>
      <c r="I92" s="66" t="s">
        <v>114</v>
      </c>
      <c r="J92" s="64" t="s">
        <v>4</v>
      </c>
      <c r="K92" s="67">
        <v>256.9</v>
      </c>
      <c r="L92" s="68">
        <v>0</v>
      </c>
      <c r="M92" s="10">
        <v>256.9</v>
      </c>
      <c r="N92" s="90"/>
      <c r="O92" s="69"/>
      <c r="P92" s="70"/>
      <c r="Q92" s="71">
        <f>M92*P92</f>
        <v>0</v>
      </c>
      <c r="R92" s="70">
        <v>0.00167</v>
      </c>
      <c r="S92" s="71">
        <f>M92*R92</f>
        <v>0.429023</v>
      </c>
      <c r="T92" s="69">
        <v>21</v>
      </c>
      <c r="U92" s="69">
        <f>O92*(T92/100)</f>
        <v>0</v>
      </c>
      <c r="V92" s="69">
        <f>O92+U92</f>
        <v>0</v>
      </c>
      <c r="W92" s="66"/>
      <c r="X92" s="89"/>
      <c r="Y92" s="89">
        <v>1</v>
      </c>
    </row>
    <row r="93" spans="6:24" s="72" customFormat="1" ht="12" outlineLevel="3">
      <c r="F93" s="73"/>
      <c r="G93" s="74"/>
      <c r="H93" s="12" t="s">
        <v>94</v>
      </c>
      <c r="I93" s="91" t="s">
        <v>133</v>
      </c>
      <c r="J93" s="91"/>
      <c r="K93" s="91"/>
      <c r="L93" s="91"/>
      <c r="M93" s="91"/>
      <c r="N93" s="91"/>
      <c r="O93" s="91"/>
      <c r="P93" s="75"/>
      <c r="Q93" s="76"/>
      <c r="R93" s="75"/>
      <c r="S93" s="76"/>
      <c r="T93" s="77"/>
      <c r="U93" s="77"/>
      <c r="V93" s="77"/>
      <c r="W93" s="78"/>
      <c r="X93" s="78"/>
    </row>
    <row r="94" spans="6:25" s="62" customFormat="1" ht="12" outlineLevel="3">
      <c r="F94" s="63" t="s">
        <v>243</v>
      </c>
      <c r="G94" s="64" t="s">
        <v>8</v>
      </c>
      <c r="H94" s="65" t="s">
        <v>39</v>
      </c>
      <c r="I94" s="66" t="s">
        <v>118</v>
      </c>
      <c r="J94" s="64" t="s">
        <v>4</v>
      </c>
      <c r="K94" s="67">
        <v>178.2</v>
      </c>
      <c r="L94" s="68">
        <v>0</v>
      </c>
      <c r="M94" s="10">
        <v>178.2</v>
      </c>
      <c r="N94" s="90"/>
      <c r="O94" s="69"/>
      <c r="P94" s="70">
        <v>4E-05</v>
      </c>
      <c r="Q94" s="71">
        <f>M94*P94</f>
        <v>0.007128</v>
      </c>
      <c r="R94" s="70"/>
      <c r="S94" s="71">
        <f>M94*R94</f>
        <v>0</v>
      </c>
      <c r="T94" s="69">
        <v>21</v>
      </c>
      <c r="U94" s="69">
        <f>O94*(T94/100)</f>
        <v>0</v>
      </c>
      <c r="V94" s="69">
        <f>O94+U94</f>
        <v>0</v>
      </c>
      <c r="W94" s="66"/>
      <c r="X94" s="89"/>
      <c r="Y94" s="89">
        <v>1</v>
      </c>
    </row>
    <row r="95" spans="6:24" s="72" customFormat="1" ht="12" outlineLevel="3">
      <c r="F95" s="73"/>
      <c r="G95" s="74"/>
      <c r="H95" s="12" t="s">
        <v>94</v>
      </c>
      <c r="I95" s="91"/>
      <c r="J95" s="91"/>
      <c r="K95" s="91"/>
      <c r="L95" s="91"/>
      <c r="M95" s="91"/>
      <c r="N95" s="91"/>
      <c r="O95" s="91"/>
      <c r="P95" s="75"/>
      <c r="Q95" s="76"/>
      <c r="R95" s="75"/>
      <c r="S95" s="76"/>
      <c r="T95" s="77"/>
      <c r="U95" s="77"/>
      <c r="V95" s="77"/>
      <c r="W95" s="78"/>
      <c r="X95" s="78"/>
    </row>
    <row r="96" spans="6:25" s="62" customFormat="1" ht="12" outlineLevel="3">
      <c r="F96" s="63" t="s">
        <v>244</v>
      </c>
      <c r="G96" s="64" t="s">
        <v>2</v>
      </c>
      <c r="H96" s="65" t="s">
        <v>21</v>
      </c>
      <c r="I96" s="66" t="s">
        <v>115</v>
      </c>
      <c r="J96" s="64" t="s">
        <v>4</v>
      </c>
      <c r="K96" s="67">
        <v>178.2</v>
      </c>
      <c r="L96" s="68">
        <v>0</v>
      </c>
      <c r="M96" s="10">
        <v>178.2</v>
      </c>
      <c r="N96" s="90"/>
      <c r="O96" s="69"/>
      <c r="P96" s="70">
        <v>0.00113</v>
      </c>
      <c r="Q96" s="71">
        <f>M96*P96</f>
        <v>0.20136599999999996</v>
      </c>
      <c r="R96" s="70"/>
      <c r="S96" s="71">
        <f>M96*R96</f>
        <v>0</v>
      </c>
      <c r="T96" s="69">
        <v>21</v>
      </c>
      <c r="U96" s="69">
        <f>O96*(T96/100)</f>
        <v>0</v>
      </c>
      <c r="V96" s="69">
        <f>O96+U96</f>
        <v>0</v>
      </c>
      <c r="W96" s="66"/>
      <c r="X96" s="89"/>
      <c r="Y96" s="89">
        <v>1</v>
      </c>
    </row>
    <row r="97" spans="6:24" s="72" customFormat="1" ht="12" outlineLevel="3">
      <c r="F97" s="73"/>
      <c r="G97" s="74"/>
      <c r="H97" s="12" t="s">
        <v>94</v>
      </c>
      <c r="I97" s="91"/>
      <c r="J97" s="91"/>
      <c r="K97" s="91"/>
      <c r="L97" s="91"/>
      <c r="M97" s="91"/>
      <c r="N97" s="91"/>
      <c r="O97" s="91"/>
      <c r="P97" s="75"/>
      <c r="Q97" s="76"/>
      <c r="R97" s="75"/>
      <c r="S97" s="76"/>
      <c r="T97" s="77"/>
      <c r="U97" s="77"/>
      <c r="V97" s="77"/>
      <c r="W97" s="78"/>
      <c r="X97" s="78"/>
    </row>
    <row r="98" spans="6:24" s="72" customFormat="1" ht="6" customHeight="1" outlineLevel="3">
      <c r="F98" s="73"/>
      <c r="G98" s="74"/>
      <c r="H98" s="13"/>
      <c r="I98" s="78"/>
      <c r="J98" s="74"/>
      <c r="K98" s="79"/>
      <c r="L98" s="80"/>
      <c r="M98" s="11"/>
      <c r="N98" s="80"/>
      <c r="O98" s="77"/>
      <c r="P98" s="75"/>
      <c r="Q98" s="76"/>
      <c r="R98" s="75"/>
      <c r="S98" s="76"/>
      <c r="T98" s="77"/>
      <c r="U98" s="77"/>
      <c r="V98" s="77"/>
      <c r="W98" s="78"/>
      <c r="X98" s="78"/>
    </row>
    <row r="99" spans="6:25" s="62" customFormat="1" ht="24" outlineLevel="3">
      <c r="F99" s="63" t="s">
        <v>245</v>
      </c>
      <c r="G99" s="64" t="s">
        <v>8</v>
      </c>
      <c r="H99" s="65" t="s">
        <v>70</v>
      </c>
      <c r="I99" s="66" t="s">
        <v>146</v>
      </c>
      <c r="J99" s="64" t="s">
        <v>0</v>
      </c>
      <c r="K99" s="67">
        <v>1.61</v>
      </c>
      <c r="L99" s="68">
        <v>0</v>
      </c>
      <c r="M99" s="10">
        <v>1.61</v>
      </c>
      <c r="N99" s="90"/>
      <c r="O99" s="69"/>
      <c r="P99" s="70"/>
      <c r="Q99" s="71">
        <f>M99*P99</f>
        <v>0</v>
      </c>
      <c r="R99" s="70"/>
      <c r="S99" s="71">
        <f>M99*R99</f>
        <v>0</v>
      </c>
      <c r="T99" s="69">
        <v>21</v>
      </c>
      <c r="U99" s="69">
        <f>O99*(T99/100)</f>
        <v>0</v>
      </c>
      <c r="V99" s="69">
        <f>O99+U99</f>
        <v>0</v>
      </c>
      <c r="W99" s="66"/>
      <c r="X99" s="89"/>
      <c r="Y99" s="89">
        <v>1</v>
      </c>
    </row>
    <row r="100" spans="6:24" s="72" customFormat="1" ht="12" outlineLevel="3">
      <c r="F100" s="73"/>
      <c r="G100" s="74"/>
      <c r="H100" s="12" t="s">
        <v>94</v>
      </c>
      <c r="I100" s="91" t="s">
        <v>204</v>
      </c>
      <c r="J100" s="91"/>
      <c r="K100" s="91"/>
      <c r="L100" s="91"/>
      <c r="M100" s="91"/>
      <c r="N100" s="91"/>
      <c r="O100" s="91"/>
      <c r="P100" s="75"/>
      <c r="Q100" s="76"/>
      <c r="R100" s="75"/>
      <c r="S100" s="76"/>
      <c r="T100" s="77"/>
      <c r="U100" s="77"/>
      <c r="V100" s="77"/>
      <c r="W100" s="78"/>
      <c r="X100" s="78"/>
    </row>
    <row r="101" spans="6:24" s="72" customFormat="1" ht="6" customHeight="1" outlineLevel="3">
      <c r="F101" s="73"/>
      <c r="G101" s="74"/>
      <c r="H101" s="13"/>
      <c r="I101" s="78"/>
      <c r="J101" s="74"/>
      <c r="K101" s="79"/>
      <c r="L101" s="80"/>
      <c r="M101" s="11"/>
      <c r="N101" s="80"/>
      <c r="O101" s="77"/>
      <c r="P101" s="75"/>
      <c r="Q101" s="76"/>
      <c r="R101" s="75"/>
      <c r="S101" s="76"/>
      <c r="T101" s="77"/>
      <c r="U101" s="77"/>
      <c r="V101" s="77"/>
      <c r="W101" s="78"/>
      <c r="X101" s="78"/>
    </row>
    <row r="102" spans="6:25" s="51" customFormat="1" ht="16.5" customHeight="1" outlineLevel="2">
      <c r="F102" s="52"/>
      <c r="G102" s="53"/>
      <c r="H102" s="54"/>
      <c r="I102" s="54" t="s">
        <v>109</v>
      </c>
      <c r="J102" s="53"/>
      <c r="K102" s="55"/>
      <c r="L102" s="56"/>
      <c r="M102" s="55"/>
      <c r="N102" s="56"/>
      <c r="O102" s="57"/>
      <c r="P102" s="58"/>
      <c r="Q102" s="59">
        <f>SUBTOTAL(9,Q103:Q149)</f>
        <v>0.2918</v>
      </c>
      <c r="R102" s="56"/>
      <c r="S102" s="59">
        <f>SUBTOTAL(9,S103:S149)</f>
        <v>0.476</v>
      </c>
      <c r="T102" s="60"/>
      <c r="U102" s="57">
        <f>SUBTOTAL(9,U103:U149)</f>
        <v>0</v>
      </c>
      <c r="V102" s="57">
        <f>SUBTOTAL(9,V103:V149)</f>
        <v>0</v>
      </c>
      <c r="W102" s="61"/>
      <c r="Y102" s="57">
        <f>SUBTOTAL(9,Y103:Y149)</f>
        <v>15</v>
      </c>
    </row>
    <row r="103" spans="6:25" s="62" customFormat="1" ht="24" outlineLevel="3">
      <c r="F103" s="63" t="s">
        <v>246</v>
      </c>
      <c r="G103" s="64" t="s">
        <v>8</v>
      </c>
      <c r="H103" s="65" t="s">
        <v>40</v>
      </c>
      <c r="I103" s="66" t="s">
        <v>165</v>
      </c>
      <c r="J103" s="64" t="s">
        <v>14</v>
      </c>
      <c r="K103" s="67">
        <v>82</v>
      </c>
      <c r="L103" s="68">
        <v>0</v>
      </c>
      <c r="M103" s="10">
        <v>57</v>
      </c>
      <c r="N103" s="90"/>
      <c r="O103" s="69"/>
      <c r="P103" s="70"/>
      <c r="Q103" s="71">
        <f>M103*P103</f>
        <v>0</v>
      </c>
      <c r="R103" s="70">
        <v>0.003</v>
      </c>
      <c r="S103" s="71">
        <f>M103*R103</f>
        <v>0.171</v>
      </c>
      <c r="T103" s="69">
        <v>21</v>
      </c>
      <c r="U103" s="69">
        <f>O103*(T103/100)</f>
        <v>0</v>
      </c>
      <c r="V103" s="69">
        <f>O103+U103</f>
        <v>0</v>
      </c>
      <c r="W103" s="66"/>
      <c r="X103" s="89"/>
      <c r="Y103" s="89">
        <v>1</v>
      </c>
    </row>
    <row r="104" spans="6:24" s="72" customFormat="1" ht="12" outlineLevel="3">
      <c r="F104" s="73"/>
      <c r="G104" s="74"/>
      <c r="H104" s="12" t="s">
        <v>94</v>
      </c>
      <c r="I104" s="91"/>
      <c r="J104" s="91"/>
      <c r="K104" s="91"/>
      <c r="L104" s="91"/>
      <c r="M104" s="91"/>
      <c r="N104" s="91"/>
      <c r="O104" s="91"/>
      <c r="P104" s="75"/>
      <c r="Q104" s="76"/>
      <c r="R104" s="75"/>
      <c r="S104" s="76"/>
      <c r="T104" s="77"/>
      <c r="U104" s="77"/>
      <c r="V104" s="77"/>
      <c r="W104" s="78"/>
      <c r="X104" s="78"/>
    </row>
    <row r="105" spans="6:24" s="72" customFormat="1" ht="6" customHeight="1" outlineLevel="3">
      <c r="F105" s="73"/>
      <c r="G105" s="74"/>
      <c r="H105" s="13"/>
      <c r="I105" s="78"/>
      <c r="J105" s="74"/>
      <c r="K105" s="79"/>
      <c r="L105" s="80"/>
      <c r="M105" s="11"/>
      <c r="N105" s="80"/>
      <c r="O105" s="77"/>
      <c r="P105" s="75"/>
      <c r="Q105" s="76"/>
      <c r="R105" s="75"/>
      <c r="S105" s="76"/>
      <c r="T105" s="77"/>
      <c r="U105" s="77"/>
      <c r="V105" s="77"/>
      <c r="W105" s="78"/>
      <c r="X105" s="78"/>
    </row>
    <row r="106" spans="6:25" s="62" customFormat="1" ht="24" outlineLevel="3">
      <c r="F106" s="63" t="s">
        <v>247</v>
      </c>
      <c r="G106" s="64" t="s">
        <v>8</v>
      </c>
      <c r="H106" s="65" t="s">
        <v>41</v>
      </c>
      <c r="I106" s="66" t="s">
        <v>167</v>
      </c>
      <c r="J106" s="64" t="s">
        <v>14</v>
      </c>
      <c r="K106" s="67">
        <v>59</v>
      </c>
      <c r="L106" s="68">
        <v>0</v>
      </c>
      <c r="M106" s="10">
        <v>61</v>
      </c>
      <c r="N106" s="90"/>
      <c r="O106" s="69"/>
      <c r="P106" s="70"/>
      <c r="Q106" s="71">
        <f>M106*P106</f>
        <v>0</v>
      </c>
      <c r="R106" s="70">
        <v>0.005</v>
      </c>
      <c r="S106" s="71">
        <f>M106*R106</f>
        <v>0.305</v>
      </c>
      <c r="T106" s="69">
        <v>21</v>
      </c>
      <c r="U106" s="69">
        <f>O106*(T106/100)</f>
        <v>0</v>
      </c>
      <c r="V106" s="69">
        <f>O106+U106</f>
        <v>0</v>
      </c>
      <c r="W106" s="66"/>
      <c r="X106" s="89"/>
      <c r="Y106" s="89">
        <v>1</v>
      </c>
    </row>
    <row r="107" spans="6:24" s="72" customFormat="1" ht="12" outlineLevel="3">
      <c r="F107" s="73"/>
      <c r="G107" s="74"/>
      <c r="H107" s="12" t="s">
        <v>94</v>
      </c>
      <c r="I107" s="91" t="s">
        <v>180</v>
      </c>
      <c r="J107" s="91"/>
      <c r="K107" s="91"/>
      <c r="L107" s="91"/>
      <c r="M107" s="91"/>
      <c r="N107" s="91"/>
      <c r="O107" s="91"/>
      <c r="P107" s="75"/>
      <c r="Q107" s="76"/>
      <c r="R107" s="75"/>
      <c r="S107" s="76"/>
      <c r="T107" s="77"/>
      <c r="U107" s="77"/>
      <c r="V107" s="77"/>
      <c r="W107" s="78"/>
      <c r="X107" s="78"/>
    </row>
    <row r="108" spans="6:24" s="72" customFormat="1" ht="6" customHeight="1" outlineLevel="3">
      <c r="F108" s="73"/>
      <c r="G108" s="74"/>
      <c r="H108" s="13"/>
      <c r="I108" s="78"/>
      <c r="J108" s="74"/>
      <c r="K108" s="79"/>
      <c r="L108" s="80"/>
      <c r="M108" s="11"/>
      <c r="N108" s="80"/>
      <c r="O108" s="77"/>
      <c r="P108" s="75"/>
      <c r="Q108" s="76"/>
      <c r="R108" s="75"/>
      <c r="S108" s="76"/>
      <c r="T108" s="77"/>
      <c r="U108" s="77"/>
      <c r="V108" s="77"/>
      <c r="W108" s="78"/>
      <c r="X108" s="78"/>
    </row>
    <row r="109" spans="6:25" s="62" customFormat="1" ht="24" outlineLevel="3">
      <c r="F109" s="63" t="s">
        <v>248</v>
      </c>
      <c r="G109" s="64" t="s">
        <v>8</v>
      </c>
      <c r="H109" s="65" t="s">
        <v>43</v>
      </c>
      <c r="I109" s="66" t="s">
        <v>152</v>
      </c>
      <c r="J109" s="64" t="s">
        <v>9</v>
      </c>
      <c r="K109" s="67">
        <v>362.43000000000006</v>
      </c>
      <c r="L109" s="68">
        <v>0</v>
      </c>
      <c r="M109" s="10">
        <v>348.12</v>
      </c>
      <c r="N109" s="90"/>
      <c r="O109" s="69"/>
      <c r="P109" s="70">
        <v>0.00025</v>
      </c>
      <c r="Q109" s="71">
        <f>M109*P109</f>
        <v>0.08703</v>
      </c>
      <c r="R109" s="70"/>
      <c r="S109" s="71">
        <f>M109*R109</f>
        <v>0</v>
      </c>
      <c r="T109" s="69">
        <v>21</v>
      </c>
      <c r="U109" s="69">
        <f>O109*(T109/100)</f>
        <v>0</v>
      </c>
      <c r="V109" s="69">
        <f>O109+U109</f>
        <v>0</v>
      </c>
      <c r="W109" s="66"/>
      <c r="X109" s="89"/>
      <c r="Y109" s="89">
        <v>1</v>
      </c>
    </row>
    <row r="110" spans="6:24" s="72" customFormat="1" ht="12" outlineLevel="3">
      <c r="F110" s="73"/>
      <c r="G110" s="74"/>
      <c r="H110" s="12" t="s">
        <v>94</v>
      </c>
      <c r="I110" s="91" t="s">
        <v>213</v>
      </c>
      <c r="J110" s="91"/>
      <c r="K110" s="91"/>
      <c r="L110" s="91"/>
      <c r="M110" s="91"/>
      <c r="N110" s="91"/>
      <c r="O110" s="91"/>
      <c r="P110" s="75"/>
      <c r="Q110" s="76"/>
      <c r="R110" s="75"/>
      <c r="S110" s="76"/>
      <c r="T110" s="77"/>
      <c r="U110" s="77"/>
      <c r="V110" s="77"/>
      <c r="W110" s="78"/>
      <c r="X110" s="78"/>
    </row>
    <row r="111" spans="6:24" s="72" customFormat="1" ht="6" customHeight="1" outlineLevel="3">
      <c r="F111" s="73"/>
      <c r="G111" s="74"/>
      <c r="H111" s="13"/>
      <c r="I111" s="78"/>
      <c r="J111" s="74"/>
      <c r="K111" s="79"/>
      <c r="L111" s="80"/>
      <c r="M111" s="11"/>
      <c r="N111" s="80"/>
      <c r="O111" s="77"/>
      <c r="P111" s="75"/>
      <c r="Q111" s="76"/>
      <c r="R111" s="75"/>
      <c r="S111" s="76"/>
      <c r="T111" s="77"/>
      <c r="U111" s="77"/>
      <c r="V111" s="77"/>
      <c r="W111" s="78"/>
      <c r="X111" s="78"/>
    </row>
    <row r="112" spans="6:25" s="62" customFormat="1" ht="12" outlineLevel="3">
      <c r="F112" s="63" t="s">
        <v>249</v>
      </c>
      <c r="G112" s="64" t="s">
        <v>1</v>
      </c>
      <c r="H112" s="65" t="s">
        <v>73</v>
      </c>
      <c r="I112" s="66" t="s">
        <v>145</v>
      </c>
      <c r="J112" s="64" t="s">
        <v>14</v>
      </c>
      <c r="K112" s="67">
        <v>4</v>
      </c>
      <c r="L112" s="68">
        <v>0</v>
      </c>
      <c r="M112" s="10">
        <v>4</v>
      </c>
      <c r="N112" s="90"/>
      <c r="O112" s="69"/>
      <c r="P112" s="70"/>
      <c r="Q112" s="71">
        <f>M112*P112</f>
        <v>0</v>
      </c>
      <c r="R112" s="70"/>
      <c r="S112" s="71">
        <f>M112*R112</f>
        <v>0</v>
      </c>
      <c r="T112" s="69">
        <v>21</v>
      </c>
      <c r="U112" s="69">
        <f>O112*(T112/100)</f>
        <v>0</v>
      </c>
      <c r="V112" s="69">
        <f>O112+U112</f>
        <v>0</v>
      </c>
      <c r="W112" s="66"/>
      <c r="X112" s="89"/>
      <c r="Y112" s="89">
        <v>1</v>
      </c>
    </row>
    <row r="113" spans="6:24" s="72" customFormat="1" ht="12" outlineLevel="3">
      <c r="F113" s="73"/>
      <c r="G113" s="74"/>
      <c r="H113" s="12" t="s">
        <v>94</v>
      </c>
      <c r="I113" s="91"/>
      <c r="J113" s="91"/>
      <c r="K113" s="91"/>
      <c r="L113" s="91"/>
      <c r="M113" s="91"/>
      <c r="N113" s="91"/>
      <c r="O113" s="91"/>
      <c r="P113" s="75"/>
      <c r="Q113" s="76"/>
      <c r="R113" s="75"/>
      <c r="S113" s="76"/>
      <c r="T113" s="77"/>
      <c r="U113" s="77"/>
      <c r="V113" s="77"/>
      <c r="W113" s="78"/>
      <c r="X113" s="78"/>
    </row>
    <row r="114" spans="6:24" s="72" customFormat="1" ht="6" customHeight="1" outlineLevel="3">
      <c r="F114" s="73"/>
      <c r="G114" s="74"/>
      <c r="H114" s="13"/>
      <c r="I114" s="78"/>
      <c r="J114" s="74"/>
      <c r="K114" s="79"/>
      <c r="L114" s="80"/>
      <c r="M114" s="11"/>
      <c r="N114" s="80"/>
      <c r="O114" s="77"/>
      <c r="P114" s="75"/>
      <c r="Q114" s="76"/>
      <c r="R114" s="75"/>
      <c r="S114" s="76"/>
      <c r="T114" s="77"/>
      <c r="U114" s="77"/>
      <c r="V114" s="77"/>
      <c r="W114" s="78"/>
      <c r="X114" s="78"/>
    </row>
    <row r="115" spans="6:25" s="62" customFormat="1" ht="12" outlineLevel="3">
      <c r="F115" s="63" t="s">
        <v>250</v>
      </c>
      <c r="G115" s="64" t="s">
        <v>1</v>
      </c>
      <c r="H115" s="65" t="s">
        <v>74</v>
      </c>
      <c r="I115" s="66" t="s">
        <v>144</v>
      </c>
      <c r="J115" s="64" t="s">
        <v>14</v>
      </c>
      <c r="K115" s="67">
        <v>1</v>
      </c>
      <c r="L115" s="68">
        <v>2</v>
      </c>
      <c r="M115" s="10">
        <v>2</v>
      </c>
      <c r="N115" s="90"/>
      <c r="O115" s="69"/>
      <c r="P115" s="70"/>
      <c r="Q115" s="71">
        <f>M115*P115</f>
        <v>0</v>
      </c>
      <c r="R115" s="70"/>
      <c r="S115" s="71">
        <f>M115*R115</f>
        <v>0</v>
      </c>
      <c r="T115" s="69">
        <v>21</v>
      </c>
      <c r="U115" s="69">
        <f>O115*(T115/100)</f>
        <v>0</v>
      </c>
      <c r="V115" s="69">
        <f>O115+U115</f>
        <v>0</v>
      </c>
      <c r="W115" s="66"/>
      <c r="X115" s="89"/>
      <c r="Y115" s="89">
        <v>1</v>
      </c>
    </row>
    <row r="116" spans="6:24" s="72" customFormat="1" ht="12" outlineLevel="3">
      <c r="F116" s="73"/>
      <c r="G116" s="74"/>
      <c r="H116" s="12" t="s">
        <v>94</v>
      </c>
      <c r="I116" s="91"/>
      <c r="J116" s="91"/>
      <c r="K116" s="91"/>
      <c r="L116" s="91"/>
      <c r="M116" s="91"/>
      <c r="N116" s="91"/>
      <c r="O116" s="91"/>
      <c r="P116" s="75"/>
      <c r="Q116" s="76"/>
      <c r="R116" s="75"/>
      <c r="S116" s="76"/>
      <c r="T116" s="77"/>
      <c r="U116" s="77"/>
      <c r="V116" s="77"/>
      <c r="W116" s="78"/>
      <c r="X116" s="78"/>
    </row>
    <row r="117" spans="6:24" s="72" customFormat="1" ht="6" customHeight="1" outlineLevel="3">
      <c r="F117" s="73"/>
      <c r="G117" s="74"/>
      <c r="H117" s="13"/>
      <c r="I117" s="78"/>
      <c r="J117" s="74"/>
      <c r="K117" s="79"/>
      <c r="L117" s="80"/>
      <c r="M117" s="11"/>
      <c r="N117" s="80"/>
      <c r="O117" s="77"/>
      <c r="P117" s="75"/>
      <c r="Q117" s="76"/>
      <c r="R117" s="75"/>
      <c r="S117" s="76"/>
      <c r="T117" s="77"/>
      <c r="U117" s="77"/>
      <c r="V117" s="77"/>
      <c r="W117" s="78"/>
      <c r="X117" s="78"/>
    </row>
    <row r="118" spans="6:25" s="62" customFormat="1" ht="12" outlineLevel="3">
      <c r="F118" s="63" t="s">
        <v>251</v>
      </c>
      <c r="G118" s="64" t="s">
        <v>1</v>
      </c>
      <c r="H118" s="65" t="s">
        <v>75</v>
      </c>
      <c r="I118" s="66" t="s">
        <v>137</v>
      </c>
      <c r="J118" s="64" t="s">
        <v>14</v>
      </c>
      <c r="K118" s="67">
        <v>57</v>
      </c>
      <c r="L118" s="68">
        <v>0</v>
      </c>
      <c r="M118" s="10">
        <v>40</v>
      </c>
      <c r="N118" s="90"/>
      <c r="O118" s="69"/>
      <c r="P118" s="70"/>
      <c r="Q118" s="71">
        <f>M118*P118</f>
        <v>0</v>
      </c>
      <c r="R118" s="70"/>
      <c r="S118" s="71">
        <f>M118*R118</f>
        <v>0</v>
      </c>
      <c r="T118" s="69">
        <v>21</v>
      </c>
      <c r="U118" s="69">
        <f>O118*(T118/100)</f>
        <v>0</v>
      </c>
      <c r="V118" s="69">
        <f>O118+U118</f>
        <v>0</v>
      </c>
      <c r="W118" s="66"/>
      <c r="X118" s="89"/>
      <c r="Y118" s="89">
        <v>1</v>
      </c>
    </row>
    <row r="119" spans="6:24" s="72" customFormat="1" ht="12" outlineLevel="3">
      <c r="F119" s="73"/>
      <c r="G119" s="74"/>
      <c r="H119" s="12" t="s">
        <v>94</v>
      </c>
      <c r="I119" s="91"/>
      <c r="J119" s="91"/>
      <c r="K119" s="91"/>
      <c r="L119" s="91"/>
      <c r="M119" s="91"/>
      <c r="N119" s="91"/>
      <c r="O119" s="91"/>
      <c r="P119" s="75"/>
      <c r="Q119" s="76"/>
      <c r="R119" s="75"/>
      <c r="S119" s="76"/>
      <c r="T119" s="77"/>
      <c r="U119" s="77"/>
      <c r="V119" s="77"/>
      <c r="W119" s="78"/>
      <c r="X119" s="78"/>
    </row>
    <row r="120" spans="6:24" s="72" customFormat="1" ht="6" customHeight="1" outlineLevel="3">
      <c r="F120" s="73"/>
      <c r="G120" s="74"/>
      <c r="H120" s="13"/>
      <c r="I120" s="78"/>
      <c r="J120" s="74"/>
      <c r="K120" s="79"/>
      <c r="L120" s="80"/>
      <c r="M120" s="11"/>
      <c r="N120" s="80"/>
      <c r="O120" s="77"/>
      <c r="P120" s="75"/>
      <c r="Q120" s="76"/>
      <c r="R120" s="75"/>
      <c r="S120" s="76"/>
      <c r="T120" s="77"/>
      <c r="U120" s="77"/>
      <c r="V120" s="77"/>
      <c r="W120" s="78"/>
      <c r="X120" s="78"/>
    </row>
    <row r="121" spans="6:25" s="62" customFormat="1" ht="12" outlineLevel="3">
      <c r="F121" s="63" t="s">
        <v>252</v>
      </c>
      <c r="G121" s="64" t="s">
        <v>1</v>
      </c>
      <c r="H121" s="65" t="s">
        <v>76</v>
      </c>
      <c r="I121" s="66" t="s">
        <v>135</v>
      </c>
      <c r="J121" s="64" t="s">
        <v>14</v>
      </c>
      <c r="K121" s="67">
        <v>33</v>
      </c>
      <c r="L121" s="68">
        <v>0</v>
      </c>
      <c r="M121" s="10">
        <v>39</v>
      </c>
      <c r="N121" s="90"/>
      <c r="O121" s="69"/>
      <c r="P121" s="70"/>
      <c r="Q121" s="71">
        <f>M121*P121</f>
        <v>0</v>
      </c>
      <c r="R121" s="70"/>
      <c r="S121" s="71">
        <f>M121*R121</f>
        <v>0</v>
      </c>
      <c r="T121" s="69">
        <v>21</v>
      </c>
      <c r="U121" s="69">
        <f>O121*(T121/100)</f>
        <v>0</v>
      </c>
      <c r="V121" s="69">
        <f>O121+U121</f>
        <v>0</v>
      </c>
      <c r="W121" s="66"/>
      <c r="X121" s="89"/>
      <c r="Y121" s="89">
        <v>1</v>
      </c>
    </row>
    <row r="122" spans="6:24" s="72" customFormat="1" ht="12" outlineLevel="3">
      <c r="F122" s="73"/>
      <c r="G122" s="74"/>
      <c r="H122" s="12" t="s">
        <v>94</v>
      </c>
      <c r="I122" s="91"/>
      <c r="J122" s="91"/>
      <c r="K122" s="91"/>
      <c r="L122" s="91"/>
      <c r="M122" s="91"/>
      <c r="N122" s="91"/>
      <c r="O122" s="91"/>
      <c r="P122" s="75"/>
      <c r="Q122" s="76"/>
      <c r="R122" s="75"/>
      <c r="S122" s="76"/>
      <c r="T122" s="77"/>
      <c r="U122" s="77"/>
      <c r="V122" s="77"/>
      <c r="W122" s="78"/>
      <c r="X122" s="78"/>
    </row>
    <row r="123" spans="6:24" s="72" customFormat="1" ht="6" customHeight="1" outlineLevel="3">
      <c r="F123" s="73"/>
      <c r="G123" s="74"/>
      <c r="H123" s="13"/>
      <c r="I123" s="78"/>
      <c r="J123" s="74"/>
      <c r="K123" s="79"/>
      <c r="L123" s="80"/>
      <c r="M123" s="11"/>
      <c r="N123" s="80"/>
      <c r="O123" s="77"/>
      <c r="P123" s="75"/>
      <c r="Q123" s="76"/>
      <c r="R123" s="75"/>
      <c r="S123" s="76"/>
      <c r="T123" s="77"/>
      <c r="U123" s="77"/>
      <c r="V123" s="77"/>
      <c r="W123" s="78"/>
      <c r="X123" s="78"/>
    </row>
    <row r="124" spans="6:25" s="62" customFormat="1" ht="12" outlineLevel="3">
      <c r="F124" s="63" t="s">
        <v>253</v>
      </c>
      <c r="G124" s="64" t="s">
        <v>1</v>
      </c>
      <c r="H124" s="65" t="s">
        <v>77</v>
      </c>
      <c r="I124" s="66" t="s">
        <v>134</v>
      </c>
      <c r="J124" s="64" t="s">
        <v>14</v>
      </c>
      <c r="K124" s="67">
        <v>18</v>
      </c>
      <c r="L124" s="68">
        <v>0</v>
      </c>
      <c r="M124" s="10">
        <v>17</v>
      </c>
      <c r="N124" s="90"/>
      <c r="O124" s="69"/>
      <c r="P124" s="70"/>
      <c r="Q124" s="71">
        <f>M124*P124</f>
        <v>0</v>
      </c>
      <c r="R124" s="70"/>
      <c r="S124" s="71">
        <f>M124*R124</f>
        <v>0</v>
      </c>
      <c r="T124" s="69">
        <v>21</v>
      </c>
      <c r="U124" s="69">
        <f>O124*(T124/100)</f>
        <v>0</v>
      </c>
      <c r="V124" s="69">
        <f>O124+U124</f>
        <v>0</v>
      </c>
      <c r="W124" s="66"/>
      <c r="X124" s="89"/>
      <c r="Y124" s="89">
        <v>1</v>
      </c>
    </row>
    <row r="125" spans="6:24" s="72" customFormat="1" ht="12" outlineLevel="3">
      <c r="F125" s="73"/>
      <c r="G125" s="74"/>
      <c r="H125" s="12" t="s">
        <v>94</v>
      </c>
      <c r="I125" s="91"/>
      <c r="J125" s="91"/>
      <c r="K125" s="91"/>
      <c r="L125" s="91"/>
      <c r="M125" s="91"/>
      <c r="N125" s="91"/>
      <c r="O125" s="91"/>
      <c r="P125" s="75"/>
      <c r="Q125" s="76"/>
      <c r="R125" s="75"/>
      <c r="S125" s="76"/>
      <c r="T125" s="77"/>
      <c r="U125" s="77"/>
      <c r="V125" s="77"/>
      <c r="W125" s="78"/>
      <c r="X125" s="78"/>
    </row>
    <row r="126" spans="6:24" s="72" customFormat="1" ht="6" customHeight="1" outlineLevel="3">
      <c r="F126" s="73"/>
      <c r="G126" s="74"/>
      <c r="H126" s="13"/>
      <c r="I126" s="78"/>
      <c r="J126" s="74"/>
      <c r="K126" s="79"/>
      <c r="L126" s="80"/>
      <c r="M126" s="11"/>
      <c r="N126" s="80"/>
      <c r="O126" s="77"/>
      <c r="P126" s="75"/>
      <c r="Q126" s="76"/>
      <c r="R126" s="75"/>
      <c r="S126" s="76"/>
      <c r="T126" s="77"/>
      <c r="U126" s="77"/>
      <c r="V126" s="77"/>
      <c r="W126" s="78"/>
      <c r="X126" s="78"/>
    </row>
    <row r="127" spans="6:25" s="62" customFormat="1" ht="12" outlineLevel="3">
      <c r="F127" s="63" t="s">
        <v>254</v>
      </c>
      <c r="G127" s="64" t="s">
        <v>1</v>
      </c>
      <c r="H127" s="65" t="s">
        <v>78</v>
      </c>
      <c r="I127" s="66" t="s">
        <v>140</v>
      </c>
      <c r="J127" s="64" t="s">
        <v>14</v>
      </c>
      <c r="K127" s="67">
        <v>20</v>
      </c>
      <c r="L127" s="68">
        <v>0</v>
      </c>
      <c r="M127" s="10">
        <v>19</v>
      </c>
      <c r="N127" s="90"/>
      <c r="O127" s="69"/>
      <c r="P127" s="70"/>
      <c r="Q127" s="71">
        <f>M127*P127</f>
        <v>0</v>
      </c>
      <c r="R127" s="70"/>
      <c r="S127" s="71">
        <f>M127*R127</f>
        <v>0</v>
      </c>
      <c r="T127" s="69">
        <v>21</v>
      </c>
      <c r="U127" s="69">
        <f>O127*(T127/100)</f>
        <v>0</v>
      </c>
      <c r="V127" s="69">
        <f>O127+U127</f>
        <v>0</v>
      </c>
      <c r="W127" s="66"/>
      <c r="X127" s="89"/>
      <c r="Y127" s="89">
        <v>1</v>
      </c>
    </row>
    <row r="128" spans="6:24" s="72" customFormat="1" ht="12" outlineLevel="3">
      <c r="F128" s="73"/>
      <c r="G128" s="74"/>
      <c r="H128" s="12" t="s">
        <v>94</v>
      </c>
      <c r="I128" s="91"/>
      <c r="J128" s="91"/>
      <c r="K128" s="91"/>
      <c r="L128" s="91"/>
      <c r="M128" s="91"/>
      <c r="N128" s="91"/>
      <c r="O128" s="91"/>
      <c r="P128" s="75"/>
      <c r="Q128" s="76"/>
      <c r="R128" s="75"/>
      <c r="S128" s="76"/>
      <c r="T128" s="77"/>
      <c r="U128" s="77"/>
      <c r="V128" s="77"/>
      <c r="W128" s="78"/>
      <c r="X128" s="78"/>
    </row>
    <row r="129" spans="6:24" s="72" customFormat="1" ht="6" customHeight="1" outlineLevel="3">
      <c r="F129" s="73"/>
      <c r="G129" s="74"/>
      <c r="H129" s="13"/>
      <c r="I129" s="78"/>
      <c r="J129" s="74"/>
      <c r="K129" s="79"/>
      <c r="L129" s="80"/>
      <c r="M129" s="11"/>
      <c r="N129" s="80"/>
      <c r="O129" s="77"/>
      <c r="P129" s="75"/>
      <c r="Q129" s="76"/>
      <c r="R129" s="75"/>
      <c r="S129" s="76"/>
      <c r="T129" s="77"/>
      <c r="U129" s="77"/>
      <c r="V129" s="77"/>
      <c r="W129" s="78"/>
      <c r="X129" s="78"/>
    </row>
    <row r="130" spans="6:24" s="72" customFormat="1" ht="12" customHeight="1" outlineLevel="3">
      <c r="F130" s="63" t="s">
        <v>259</v>
      </c>
      <c r="G130" s="64" t="s">
        <v>1</v>
      </c>
      <c r="H130" s="65" t="s">
        <v>260</v>
      </c>
      <c r="I130" s="66" t="s">
        <v>261</v>
      </c>
      <c r="J130" s="64" t="s">
        <v>14</v>
      </c>
      <c r="K130" s="67">
        <v>20</v>
      </c>
      <c r="L130" s="68">
        <v>0</v>
      </c>
      <c r="M130" s="10">
        <v>3</v>
      </c>
      <c r="N130" s="90"/>
      <c r="O130" s="69"/>
      <c r="P130" s="70"/>
      <c r="Q130" s="71">
        <f>M130*P130</f>
        <v>0</v>
      </c>
      <c r="R130" s="70"/>
      <c r="S130" s="71">
        <f>M130*R130</f>
        <v>0</v>
      </c>
      <c r="T130" s="69">
        <v>21</v>
      </c>
      <c r="U130" s="69">
        <f>O130*(T130/100)</f>
        <v>0</v>
      </c>
      <c r="V130" s="69">
        <f>O130+U130</f>
        <v>0</v>
      </c>
      <c r="W130" s="66"/>
      <c r="X130" s="89"/>
    </row>
    <row r="131" spans="6:25" s="62" customFormat="1" ht="12" outlineLevel="3">
      <c r="F131" s="73"/>
      <c r="G131" s="74"/>
      <c r="H131" s="12" t="s">
        <v>94</v>
      </c>
      <c r="I131" s="91" t="s">
        <v>263</v>
      </c>
      <c r="J131" s="91"/>
      <c r="K131" s="91"/>
      <c r="L131" s="91"/>
      <c r="M131" s="91"/>
      <c r="N131" s="91"/>
      <c r="O131" s="91"/>
      <c r="P131" s="75"/>
      <c r="Q131" s="76"/>
      <c r="R131" s="75"/>
      <c r="S131" s="76"/>
      <c r="T131" s="77"/>
      <c r="U131" s="77"/>
      <c r="V131" s="77"/>
      <c r="W131" s="78"/>
      <c r="X131" s="78"/>
      <c r="Y131" s="89">
        <v>1</v>
      </c>
    </row>
    <row r="132" spans="6:24" s="72" customFormat="1" ht="6" customHeight="1" outlineLevel="3">
      <c r="F132" s="73"/>
      <c r="G132" s="74"/>
      <c r="H132" s="12"/>
      <c r="I132" s="91"/>
      <c r="J132" s="91"/>
      <c r="K132" s="91"/>
      <c r="L132" s="91"/>
      <c r="M132" s="91"/>
      <c r="N132" s="91"/>
      <c r="O132" s="91"/>
      <c r="P132" s="75"/>
      <c r="Q132" s="76"/>
      <c r="R132" s="75"/>
      <c r="S132" s="76"/>
      <c r="T132" s="77"/>
      <c r="U132" s="77"/>
      <c r="V132" s="77"/>
      <c r="W132" s="78"/>
      <c r="X132" s="78"/>
    </row>
    <row r="133" spans="1:24" s="72" customFormat="1" ht="24" customHeight="1" outlineLevel="3">
      <c r="A133" s="63">
        <v>41</v>
      </c>
      <c r="B133" s="64" t="s">
        <v>8</v>
      </c>
      <c r="C133" s="65" t="s">
        <v>46</v>
      </c>
      <c r="F133" s="63">
        <v>41</v>
      </c>
      <c r="G133" s="64" t="s">
        <v>8</v>
      </c>
      <c r="H133" s="65" t="s">
        <v>45</v>
      </c>
      <c r="I133" s="66" t="s">
        <v>162</v>
      </c>
      <c r="J133" s="64" t="s">
        <v>14</v>
      </c>
      <c r="K133" s="67">
        <v>53</v>
      </c>
      <c r="L133" s="68">
        <v>0</v>
      </c>
      <c r="M133" s="10">
        <v>57</v>
      </c>
      <c r="N133" s="90"/>
      <c r="O133" s="69"/>
      <c r="P133" s="70"/>
      <c r="Q133" s="71">
        <f>M133*P133</f>
        <v>0</v>
      </c>
      <c r="R133" s="70"/>
      <c r="S133" s="71">
        <f>M133*R133</f>
        <v>0</v>
      </c>
      <c r="T133" s="69">
        <v>21</v>
      </c>
      <c r="U133" s="69">
        <f>O133*(T133/100)</f>
        <v>0</v>
      </c>
      <c r="V133" s="69">
        <f>O133+U133</f>
        <v>0</v>
      </c>
      <c r="W133" s="66"/>
      <c r="X133" s="89"/>
    </row>
    <row r="134" spans="1:24" s="72" customFormat="1" ht="12" customHeight="1" outlineLevel="3">
      <c r="A134" s="73"/>
      <c r="B134" s="74"/>
      <c r="C134" s="12" t="s">
        <v>94</v>
      </c>
      <c r="F134" s="73"/>
      <c r="G134" s="74"/>
      <c r="H134" s="12" t="s">
        <v>94</v>
      </c>
      <c r="I134" s="92" t="s">
        <v>262</v>
      </c>
      <c r="J134" s="91"/>
      <c r="K134" s="91"/>
      <c r="L134" s="91"/>
      <c r="M134" s="91"/>
      <c r="N134" s="91"/>
      <c r="O134" s="91"/>
      <c r="P134"/>
      <c r="Q134"/>
      <c r="R134"/>
      <c r="S134"/>
      <c r="T134"/>
      <c r="U134"/>
      <c r="V134"/>
      <c r="W134"/>
      <c r="X134"/>
    </row>
    <row r="135" spans="6:24" s="72" customFormat="1" ht="6" customHeight="1" outlineLevel="3">
      <c r="F135" s="73"/>
      <c r="G135" s="74"/>
      <c r="H135" s="13"/>
      <c r="I135" s="78"/>
      <c r="J135" s="74"/>
      <c r="K135" s="79"/>
      <c r="L135" s="80"/>
      <c r="M135" s="11"/>
      <c r="N135" s="80"/>
      <c r="O135" s="77"/>
      <c r="P135" s="75"/>
      <c r="Q135" s="76"/>
      <c r="R135" s="75"/>
      <c r="S135" s="76"/>
      <c r="T135" s="77"/>
      <c r="U135" s="77"/>
      <c r="V135" s="77"/>
      <c r="W135" s="78"/>
      <c r="X135" s="78"/>
    </row>
    <row r="136" spans="6:25" s="62" customFormat="1" ht="24" outlineLevel="3">
      <c r="F136" s="63" t="s">
        <v>264</v>
      </c>
      <c r="G136" s="64" t="s">
        <v>8</v>
      </c>
      <c r="H136" s="65" t="s">
        <v>46</v>
      </c>
      <c r="I136" s="66" t="s">
        <v>163</v>
      </c>
      <c r="J136" s="64" t="s">
        <v>14</v>
      </c>
      <c r="K136" s="67">
        <v>53</v>
      </c>
      <c r="L136" s="68">
        <v>0</v>
      </c>
      <c r="M136" s="10">
        <v>58</v>
      </c>
      <c r="N136" s="90"/>
      <c r="O136" s="69"/>
      <c r="P136" s="70"/>
      <c r="Q136" s="71">
        <f>M136*P136</f>
        <v>0</v>
      </c>
      <c r="R136" s="70"/>
      <c r="S136" s="71">
        <f>M136*R136</f>
        <v>0</v>
      </c>
      <c r="T136" s="69">
        <v>21</v>
      </c>
      <c r="U136" s="69">
        <f>O136*(T136/100)</f>
        <v>0</v>
      </c>
      <c r="V136" s="69">
        <f>O136+U136</f>
        <v>0</v>
      </c>
      <c r="W136" s="66"/>
      <c r="X136" s="89"/>
      <c r="Y136" s="89">
        <v>1</v>
      </c>
    </row>
    <row r="137" spans="6:24" s="72" customFormat="1" ht="12" outlineLevel="3">
      <c r="F137" s="73"/>
      <c r="G137" s="74"/>
      <c r="H137" s="12" t="s">
        <v>94</v>
      </c>
      <c r="I137" s="91" t="s">
        <v>186</v>
      </c>
      <c r="J137" s="91"/>
      <c r="K137" s="91"/>
      <c r="L137" s="91"/>
      <c r="M137" s="91"/>
      <c r="N137" s="91"/>
      <c r="O137" s="91"/>
      <c r="P137" s="75"/>
      <c r="Q137" s="76"/>
      <c r="R137" s="75"/>
      <c r="S137" s="76"/>
      <c r="T137" s="77"/>
      <c r="U137" s="77"/>
      <c r="V137" s="77"/>
      <c r="W137" s="78"/>
      <c r="X137" s="78"/>
    </row>
    <row r="138" spans="6:24" s="72" customFormat="1" ht="6" customHeight="1" outlineLevel="3">
      <c r="F138" s="73"/>
      <c r="G138" s="74"/>
      <c r="H138" s="13"/>
      <c r="I138" s="78"/>
      <c r="J138" s="74"/>
      <c r="K138" s="79"/>
      <c r="L138" s="80"/>
      <c r="M138" s="11"/>
      <c r="N138" s="80"/>
      <c r="O138" s="77"/>
      <c r="P138" s="75"/>
      <c r="Q138" s="76"/>
      <c r="R138" s="75"/>
      <c r="S138" s="76"/>
      <c r="T138" s="77"/>
      <c r="U138" s="77"/>
      <c r="V138" s="77"/>
      <c r="W138" s="78"/>
      <c r="X138" s="78"/>
    </row>
    <row r="139" spans="6:25" s="62" customFormat="1" ht="24" outlineLevel="3">
      <c r="F139" s="63">
        <v>43</v>
      </c>
      <c r="G139" s="64" t="s">
        <v>8</v>
      </c>
      <c r="H139" s="65" t="s">
        <v>48</v>
      </c>
      <c r="I139" s="66" t="s">
        <v>166</v>
      </c>
      <c r="J139" s="64" t="s">
        <v>14</v>
      </c>
      <c r="K139" s="67">
        <v>6</v>
      </c>
      <c r="L139" s="68">
        <v>0</v>
      </c>
      <c r="M139" s="10">
        <v>6</v>
      </c>
      <c r="N139" s="90"/>
      <c r="O139" s="69"/>
      <c r="P139" s="70"/>
      <c r="Q139" s="71">
        <f>M139*P139</f>
        <v>0</v>
      </c>
      <c r="R139" s="70"/>
      <c r="S139" s="71">
        <f>M139*R139</f>
        <v>0</v>
      </c>
      <c r="T139" s="69">
        <v>21</v>
      </c>
      <c r="U139" s="69">
        <f>O139*(T139/100)</f>
        <v>0</v>
      </c>
      <c r="V139" s="69">
        <f>O139+U139</f>
        <v>0</v>
      </c>
      <c r="W139" s="66"/>
      <c r="X139" s="89"/>
      <c r="Y139" s="89">
        <v>1</v>
      </c>
    </row>
    <row r="140" spans="6:24" s="72" customFormat="1" ht="12" outlineLevel="3">
      <c r="F140" s="73"/>
      <c r="G140" s="74"/>
      <c r="H140" s="12" t="s">
        <v>94</v>
      </c>
      <c r="I140" s="91" t="s">
        <v>185</v>
      </c>
      <c r="J140" s="91"/>
      <c r="K140" s="91"/>
      <c r="L140" s="91"/>
      <c r="M140" s="91"/>
      <c r="N140" s="91"/>
      <c r="O140" s="91"/>
      <c r="P140" s="75"/>
      <c r="Q140" s="76"/>
      <c r="R140" s="75"/>
      <c r="S140" s="76"/>
      <c r="T140" s="77"/>
      <c r="U140" s="77"/>
      <c r="V140" s="77"/>
      <c r="W140" s="78"/>
      <c r="X140" s="78"/>
    </row>
    <row r="141" spans="6:24" s="72" customFormat="1" ht="6" customHeight="1" outlineLevel="3">
      <c r="F141" s="73"/>
      <c r="G141" s="74"/>
      <c r="H141" s="13"/>
      <c r="I141" s="78"/>
      <c r="J141" s="74"/>
      <c r="K141" s="79"/>
      <c r="L141" s="80"/>
      <c r="M141" s="11"/>
      <c r="N141" s="80"/>
      <c r="O141" s="77"/>
      <c r="P141" s="75"/>
      <c r="Q141" s="76"/>
      <c r="R141" s="75"/>
      <c r="S141" s="76"/>
      <c r="T141" s="77"/>
      <c r="U141" s="77"/>
      <c r="V141" s="77"/>
      <c r="W141" s="78"/>
      <c r="X141" s="78"/>
    </row>
    <row r="142" spans="6:25" s="62" customFormat="1" ht="12" outlineLevel="3">
      <c r="F142" s="63">
        <v>44</v>
      </c>
      <c r="G142" s="64" t="s">
        <v>2</v>
      </c>
      <c r="H142" s="65" t="s">
        <v>22</v>
      </c>
      <c r="I142" s="66" t="s">
        <v>122</v>
      </c>
      <c r="J142" s="64" t="s">
        <v>4</v>
      </c>
      <c r="K142" s="67">
        <v>187.2</v>
      </c>
      <c r="L142" s="68">
        <v>0</v>
      </c>
      <c r="M142" s="10">
        <v>164.7</v>
      </c>
      <c r="N142" s="90"/>
      <c r="O142" s="69"/>
      <c r="P142" s="70">
        <v>0.0011</v>
      </c>
      <c r="Q142" s="71">
        <f>M142*P142</f>
        <v>0.18117</v>
      </c>
      <c r="R142" s="70"/>
      <c r="S142" s="71">
        <f>M142*R142</f>
        <v>0</v>
      </c>
      <c r="T142" s="69">
        <v>21</v>
      </c>
      <c r="U142" s="69">
        <f>O142*(T142/100)</f>
        <v>0</v>
      </c>
      <c r="V142" s="69">
        <f>O142+U142</f>
        <v>0</v>
      </c>
      <c r="W142" s="66"/>
      <c r="X142" s="89"/>
      <c r="Y142" s="89">
        <v>1</v>
      </c>
    </row>
    <row r="143" spans="6:24" s="72" customFormat="1" ht="12" outlineLevel="3">
      <c r="F143" s="73"/>
      <c r="G143" s="74"/>
      <c r="H143" s="12" t="s">
        <v>94</v>
      </c>
      <c r="I143" s="91"/>
      <c r="J143" s="91"/>
      <c r="K143" s="91"/>
      <c r="L143" s="91"/>
      <c r="M143" s="91"/>
      <c r="N143" s="91"/>
      <c r="O143" s="91"/>
      <c r="P143" s="75"/>
      <c r="Q143" s="76"/>
      <c r="R143" s="75"/>
      <c r="S143" s="76"/>
      <c r="T143" s="77"/>
      <c r="U143" s="77"/>
      <c r="V143" s="77"/>
      <c r="W143" s="78"/>
      <c r="X143" s="78"/>
    </row>
    <row r="144" spans="6:24" s="72" customFormat="1" ht="6" customHeight="1" outlineLevel="3">
      <c r="F144" s="73"/>
      <c r="G144" s="74"/>
      <c r="H144" s="13"/>
      <c r="I144" s="78"/>
      <c r="J144" s="74"/>
      <c r="K144" s="79"/>
      <c r="L144" s="80"/>
      <c r="M144" s="11"/>
      <c r="N144" s="80"/>
      <c r="O144" s="77"/>
      <c r="P144" s="75"/>
      <c r="Q144" s="76"/>
      <c r="R144" s="75"/>
      <c r="S144" s="76"/>
      <c r="T144" s="77"/>
      <c r="U144" s="77"/>
      <c r="V144" s="77"/>
      <c r="W144" s="78"/>
      <c r="X144" s="78"/>
    </row>
    <row r="145" spans="6:25" s="62" customFormat="1" ht="12" outlineLevel="3">
      <c r="F145" s="63">
        <v>45</v>
      </c>
      <c r="G145" s="64" t="s">
        <v>2</v>
      </c>
      <c r="H145" s="65" t="s">
        <v>23</v>
      </c>
      <c r="I145" s="66" t="s">
        <v>116</v>
      </c>
      <c r="J145" s="64" t="s">
        <v>15</v>
      </c>
      <c r="K145" s="67">
        <v>141</v>
      </c>
      <c r="L145" s="68">
        <v>0</v>
      </c>
      <c r="M145" s="10">
        <v>118</v>
      </c>
      <c r="N145" s="90"/>
      <c r="O145" s="69"/>
      <c r="P145" s="70">
        <v>0.0002</v>
      </c>
      <c r="Q145" s="71">
        <f>M145*P145</f>
        <v>0.0236</v>
      </c>
      <c r="R145" s="70"/>
      <c r="S145" s="71">
        <f>M145*R145</f>
        <v>0</v>
      </c>
      <c r="T145" s="69">
        <v>21</v>
      </c>
      <c r="U145" s="69">
        <f>O145*(T145/100)</f>
        <v>0</v>
      </c>
      <c r="V145" s="69">
        <f>O145+U145</f>
        <v>0</v>
      </c>
      <c r="W145" s="66"/>
      <c r="X145" s="89"/>
      <c r="Y145" s="89">
        <v>1</v>
      </c>
    </row>
    <row r="146" spans="6:24" s="72" customFormat="1" ht="12" outlineLevel="3">
      <c r="F146" s="73"/>
      <c r="G146" s="74"/>
      <c r="H146" s="12" t="s">
        <v>94</v>
      </c>
      <c r="I146" s="91"/>
      <c r="J146" s="91"/>
      <c r="K146" s="91"/>
      <c r="L146" s="91"/>
      <c r="M146" s="91"/>
      <c r="N146" s="91"/>
      <c r="O146" s="91"/>
      <c r="P146" s="75"/>
      <c r="Q146" s="76"/>
      <c r="R146" s="75"/>
      <c r="S146" s="76"/>
      <c r="T146" s="77"/>
      <c r="U146" s="77"/>
      <c r="V146" s="77"/>
      <c r="W146" s="78"/>
      <c r="X146" s="78"/>
    </row>
    <row r="147" spans="6:25" s="62" customFormat="1" ht="12" outlineLevel="3">
      <c r="F147" s="63">
        <v>46</v>
      </c>
      <c r="G147" s="64" t="s">
        <v>8</v>
      </c>
      <c r="H147" s="65" t="s">
        <v>71</v>
      </c>
      <c r="I147" s="66" t="s">
        <v>147</v>
      </c>
      <c r="J147" s="64" t="s">
        <v>0</v>
      </c>
      <c r="K147" s="67">
        <v>1.2</v>
      </c>
      <c r="L147" s="68">
        <v>0</v>
      </c>
      <c r="M147" s="10">
        <v>1.2</v>
      </c>
      <c r="N147" s="90"/>
      <c r="O147" s="69"/>
      <c r="P147" s="70"/>
      <c r="Q147" s="71">
        <f>M147*P147</f>
        <v>0</v>
      </c>
      <c r="R147" s="70"/>
      <c r="S147" s="71">
        <f>M147*R147</f>
        <v>0</v>
      </c>
      <c r="T147" s="69">
        <v>21</v>
      </c>
      <c r="U147" s="69">
        <f>O147*(T147/100)</f>
        <v>0</v>
      </c>
      <c r="V147" s="69">
        <f>O147+U147</f>
        <v>0</v>
      </c>
      <c r="W147" s="66"/>
      <c r="X147" s="89"/>
      <c r="Y147" s="89">
        <v>1</v>
      </c>
    </row>
    <row r="148" spans="6:24" s="72" customFormat="1" ht="12" outlineLevel="3">
      <c r="F148" s="73"/>
      <c r="G148" s="74"/>
      <c r="H148" s="12" t="s">
        <v>94</v>
      </c>
      <c r="I148" s="91" t="s">
        <v>208</v>
      </c>
      <c r="J148" s="91"/>
      <c r="K148" s="91"/>
      <c r="L148" s="91"/>
      <c r="M148" s="91"/>
      <c r="N148" s="91"/>
      <c r="O148" s="91"/>
      <c r="P148" s="75"/>
      <c r="Q148" s="76"/>
      <c r="R148" s="75"/>
      <c r="S148" s="76"/>
      <c r="T148" s="77"/>
      <c r="U148" s="77"/>
      <c r="V148" s="77"/>
      <c r="W148" s="78"/>
      <c r="X148" s="78"/>
    </row>
    <row r="149" spans="6:24" s="72" customFormat="1" ht="6" customHeight="1" outlineLevel="3">
      <c r="F149" s="73"/>
      <c r="G149" s="74"/>
      <c r="H149" s="13"/>
      <c r="I149" s="78"/>
      <c r="J149" s="74"/>
      <c r="K149" s="79"/>
      <c r="L149" s="80"/>
      <c r="M149" s="11"/>
      <c r="N149" s="80"/>
      <c r="O149" s="77"/>
      <c r="P149" s="75"/>
      <c r="Q149" s="76"/>
      <c r="R149" s="75"/>
      <c r="S149" s="76"/>
      <c r="T149" s="77"/>
      <c r="U149" s="77"/>
      <c r="V149" s="77"/>
      <c r="W149" s="78"/>
      <c r="X149" s="78"/>
    </row>
    <row r="150" spans="6:25" s="51" customFormat="1" ht="16.5" customHeight="1" outlineLevel="2">
      <c r="F150" s="52"/>
      <c r="G150" s="53"/>
      <c r="H150" s="54"/>
      <c r="I150" s="54" t="s">
        <v>106</v>
      </c>
      <c r="J150" s="53"/>
      <c r="K150" s="55"/>
      <c r="L150" s="56"/>
      <c r="M150" s="55"/>
      <c r="N150" s="56"/>
      <c r="O150" s="57"/>
      <c r="P150" s="58"/>
      <c r="Q150" s="59">
        <f>SUBTOTAL(9,Q151:Q156)</f>
        <v>0</v>
      </c>
      <c r="R150" s="56"/>
      <c r="S150" s="59">
        <f>SUBTOTAL(9,S151:S156)</f>
        <v>0</v>
      </c>
      <c r="T150" s="60"/>
      <c r="U150" s="57">
        <f>SUBTOTAL(9,U151:U156)</f>
        <v>0</v>
      </c>
      <c r="V150" s="57">
        <f>SUBTOTAL(9,V151:V156)</f>
        <v>0</v>
      </c>
      <c r="W150" s="61"/>
      <c r="Y150" s="57">
        <f>SUBTOTAL(9,Y151:Y156)</f>
        <v>2</v>
      </c>
    </row>
    <row r="151" spans="6:25" s="62" customFormat="1" ht="24" outlineLevel="3">
      <c r="F151" s="63">
        <v>47</v>
      </c>
      <c r="G151" s="64" t="s">
        <v>12</v>
      </c>
      <c r="H151" s="65" t="s">
        <v>49</v>
      </c>
      <c r="I151" s="66" t="s">
        <v>182</v>
      </c>
      <c r="J151" s="64" t="s">
        <v>9</v>
      </c>
      <c r="K151" s="67">
        <v>366.21</v>
      </c>
      <c r="L151" s="68">
        <v>0</v>
      </c>
      <c r="M151" s="10">
        <v>297.63</v>
      </c>
      <c r="N151" s="90"/>
      <c r="O151" s="69"/>
      <c r="P151" s="70"/>
      <c r="Q151" s="71">
        <f>M151*P151</f>
        <v>0</v>
      </c>
      <c r="R151" s="70"/>
      <c r="S151" s="71">
        <f>M151*R151</f>
        <v>0</v>
      </c>
      <c r="T151" s="69">
        <v>21</v>
      </c>
      <c r="U151" s="69">
        <f>O151*(T151/100)</f>
        <v>0</v>
      </c>
      <c r="V151" s="69">
        <f>O151+U151</f>
        <v>0</v>
      </c>
      <c r="W151" s="66"/>
      <c r="X151" s="89"/>
      <c r="Y151" s="89">
        <v>1</v>
      </c>
    </row>
    <row r="152" spans="6:24" s="72" customFormat="1" ht="12" outlineLevel="3">
      <c r="F152" s="73"/>
      <c r="G152" s="74"/>
      <c r="H152" s="12" t="s">
        <v>94</v>
      </c>
      <c r="I152" s="91" t="s">
        <v>188</v>
      </c>
      <c r="J152" s="91"/>
      <c r="K152" s="91"/>
      <c r="L152" s="91"/>
      <c r="M152" s="91"/>
      <c r="N152" s="91"/>
      <c r="O152" s="91"/>
      <c r="P152" s="75"/>
      <c r="Q152" s="76"/>
      <c r="R152" s="75"/>
      <c r="S152" s="76"/>
      <c r="T152" s="77"/>
      <c r="U152" s="77"/>
      <c r="V152" s="77"/>
      <c r="W152" s="78"/>
      <c r="X152" s="78"/>
    </row>
    <row r="153" spans="6:24" s="72" customFormat="1" ht="6" customHeight="1" outlineLevel="3">
      <c r="F153" s="73"/>
      <c r="G153" s="74"/>
      <c r="H153" s="13"/>
      <c r="I153" s="78"/>
      <c r="J153" s="74"/>
      <c r="K153" s="79"/>
      <c r="L153" s="80"/>
      <c r="M153" s="11"/>
      <c r="N153" s="80"/>
      <c r="O153" s="77"/>
      <c r="P153" s="75"/>
      <c r="Q153" s="76"/>
      <c r="R153" s="75"/>
      <c r="S153" s="76"/>
      <c r="T153" s="77"/>
      <c r="U153" s="77"/>
      <c r="V153" s="77"/>
      <c r="W153" s="78"/>
      <c r="X153" s="78"/>
    </row>
    <row r="154" spans="6:25" s="62" customFormat="1" ht="12" outlineLevel="3">
      <c r="F154" s="63">
        <v>48</v>
      </c>
      <c r="G154" s="64" t="s">
        <v>8</v>
      </c>
      <c r="H154" s="65" t="s">
        <v>72</v>
      </c>
      <c r="I154" s="66" t="s">
        <v>131</v>
      </c>
      <c r="J154" s="64" t="s">
        <v>0</v>
      </c>
      <c r="K154" s="67">
        <v>0.33</v>
      </c>
      <c r="L154" s="68">
        <v>0</v>
      </c>
      <c r="M154" s="10">
        <v>0.33</v>
      </c>
      <c r="N154" s="90"/>
      <c r="O154" s="69"/>
      <c r="P154" s="70"/>
      <c r="Q154" s="71">
        <f>M154*P154</f>
        <v>0</v>
      </c>
      <c r="R154" s="70"/>
      <c r="S154" s="71">
        <f>M154*R154</f>
        <v>0</v>
      </c>
      <c r="T154" s="69">
        <v>21</v>
      </c>
      <c r="U154" s="69">
        <f>O154*(T154/100)</f>
        <v>0</v>
      </c>
      <c r="V154" s="69">
        <f>O154+U154</f>
        <v>0</v>
      </c>
      <c r="W154" s="66"/>
      <c r="X154" s="89"/>
      <c r="Y154" s="89">
        <v>1</v>
      </c>
    </row>
    <row r="155" spans="6:24" s="72" customFormat="1" ht="12" outlineLevel="3">
      <c r="F155" s="73"/>
      <c r="G155" s="74"/>
      <c r="H155" s="12" t="s">
        <v>94</v>
      </c>
      <c r="I155" s="91" t="s">
        <v>201</v>
      </c>
      <c r="J155" s="91"/>
      <c r="K155" s="91"/>
      <c r="L155" s="91"/>
      <c r="M155" s="91"/>
      <c r="N155" s="91"/>
      <c r="O155" s="91"/>
      <c r="P155" s="75"/>
      <c r="Q155" s="76"/>
      <c r="R155" s="75"/>
      <c r="S155" s="76"/>
      <c r="T155" s="77"/>
      <c r="U155" s="77"/>
      <c r="V155" s="77"/>
      <c r="W155" s="78"/>
      <c r="X155" s="78"/>
    </row>
    <row r="156" spans="6:24" s="72" customFormat="1" ht="6" customHeight="1" outlineLevel="3">
      <c r="F156" s="73"/>
      <c r="G156" s="74"/>
      <c r="H156" s="13"/>
      <c r="I156" s="78"/>
      <c r="J156" s="74"/>
      <c r="K156" s="79"/>
      <c r="L156" s="80"/>
      <c r="M156" s="11"/>
      <c r="N156" s="80"/>
      <c r="O156" s="77"/>
      <c r="P156" s="75"/>
      <c r="Q156" s="76"/>
      <c r="R156" s="75"/>
      <c r="S156" s="76"/>
      <c r="T156" s="77"/>
      <c r="U156" s="77"/>
      <c r="V156" s="77"/>
      <c r="W156" s="78"/>
      <c r="X156" s="78"/>
    </row>
    <row r="157" spans="6:25" s="51" customFormat="1" ht="16.5" customHeight="1" outlineLevel="2">
      <c r="F157" s="52"/>
      <c r="G157" s="53"/>
      <c r="H157" s="54"/>
      <c r="I157" s="54" t="s">
        <v>107</v>
      </c>
      <c r="J157" s="53"/>
      <c r="K157" s="55"/>
      <c r="L157" s="56"/>
      <c r="M157" s="55"/>
      <c r="N157" s="56"/>
      <c r="O157" s="57"/>
      <c r="P157" s="58"/>
      <c r="Q157" s="59">
        <f>SUBTOTAL(9,Q158:Q161)</f>
        <v>0</v>
      </c>
      <c r="R157" s="56"/>
      <c r="S157" s="59">
        <f>SUBTOTAL(9,S158:S161)</f>
        <v>0</v>
      </c>
      <c r="T157" s="60"/>
      <c r="U157" s="57">
        <f>SUBTOTAL(9,U158:U161)</f>
        <v>0</v>
      </c>
      <c r="V157" s="57">
        <f>SUBTOTAL(9,V158:V161)</f>
        <v>0</v>
      </c>
      <c r="W157" s="61"/>
      <c r="Y157" s="57">
        <f>SUBTOTAL(9,Y158:Y161)</f>
        <v>1</v>
      </c>
    </row>
    <row r="158" spans="6:25" s="62" customFormat="1" ht="12" outlineLevel="3">
      <c r="F158" s="63">
        <v>49</v>
      </c>
      <c r="G158" s="64" t="s">
        <v>7</v>
      </c>
      <c r="H158" s="65" t="s">
        <v>27</v>
      </c>
      <c r="I158" s="66" t="s">
        <v>104</v>
      </c>
      <c r="J158" s="64" t="s">
        <v>0</v>
      </c>
      <c r="K158" s="67">
        <v>2</v>
      </c>
      <c r="L158" s="68">
        <v>0</v>
      </c>
      <c r="M158" s="10">
        <v>2</v>
      </c>
      <c r="N158" s="90"/>
      <c r="O158" s="69"/>
      <c r="P158" s="70"/>
      <c r="Q158" s="71">
        <f>M158*P158</f>
        <v>0</v>
      </c>
      <c r="R158" s="70"/>
      <c r="S158" s="71">
        <f>M158*R158</f>
        <v>0</v>
      </c>
      <c r="T158" s="69">
        <v>21</v>
      </c>
      <c r="U158" s="69">
        <f>O158*(T158/100)</f>
        <v>0</v>
      </c>
      <c r="V158" s="69">
        <f>O158+U158</f>
        <v>0</v>
      </c>
      <c r="W158" s="66"/>
      <c r="X158" s="89"/>
      <c r="Y158" s="89">
        <v>1</v>
      </c>
    </row>
    <row r="159" spans="6:24" s="72" customFormat="1" ht="12" outlineLevel="3">
      <c r="F159" s="73"/>
      <c r="G159" s="74"/>
      <c r="H159" s="12" t="s">
        <v>94</v>
      </c>
      <c r="I159" s="91" t="s">
        <v>149</v>
      </c>
      <c r="J159" s="91"/>
      <c r="K159" s="91"/>
      <c r="L159" s="91"/>
      <c r="M159" s="91"/>
      <c r="N159" s="91"/>
      <c r="O159" s="91"/>
      <c r="P159" s="75"/>
      <c r="Q159" s="76"/>
      <c r="R159" s="75"/>
      <c r="S159" s="76"/>
      <c r="T159" s="77"/>
      <c r="U159" s="77"/>
      <c r="V159" s="77"/>
      <c r="W159" s="78"/>
      <c r="X159" s="78"/>
    </row>
    <row r="160" spans="6:24" s="72" customFormat="1" ht="6" customHeight="1" outlineLevel="3">
      <c r="F160" s="73"/>
      <c r="G160" s="74"/>
      <c r="H160" s="13"/>
      <c r="I160" s="78"/>
      <c r="J160" s="74"/>
      <c r="K160" s="79"/>
      <c r="L160" s="80"/>
      <c r="M160" s="11"/>
      <c r="N160" s="80"/>
      <c r="O160" s="77"/>
      <c r="P160" s="75"/>
      <c r="Q160" s="76"/>
      <c r="R160" s="75"/>
      <c r="S160" s="76"/>
      <c r="T160" s="77"/>
      <c r="U160" s="77"/>
      <c r="V160" s="77"/>
      <c r="W160" s="78"/>
      <c r="X160" s="78"/>
    </row>
    <row r="161" spans="6:23" s="2" customFormat="1" ht="12.75" customHeight="1" outlineLevel="3">
      <c r="F161" s="3"/>
      <c r="G161" s="4"/>
      <c r="H161" s="4"/>
      <c r="I161" s="5"/>
      <c r="J161" s="4"/>
      <c r="K161" s="6"/>
      <c r="L161" s="7"/>
      <c r="M161" s="6"/>
      <c r="N161" s="7"/>
      <c r="O161" s="8"/>
      <c r="P161" s="9"/>
      <c r="Q161" s="7"/>
      <c r="R161" s="7"/>
      <c r="S161" s="7"/>
      <c r="T161" s="1" t="s">
        <v>3</v>
      </c>
      <c r="U161" s="7"/>
      <c r="V161" s="7"/>
      <c r="W161" s="7"/>
    </row>
    <row r="162" spans="6:23" s="2" customFormat="1" ht="12.75" customHeight="1" outlineLevel="3">
      <c r="F162" s="3"/>
      <c r="G162" s="4"/>
      <c r="H162" s="4"/>
      <c r="I162" s="5"/>
      <c r="J162" s="4"/>
      <c r="K162" s="6"/>
      <c r="L162" s="7"/>
      <c r="M162" s="6"/>
      <c r="N162" s="7"/>
      <c r="O162" s="8"/>
      <c r="P162" s="9"/>
      <c r="Q162" s="7"/>
      <c r="R162" s="7"/>
      <c r="S162" s="7"/>
      <c r="T162" s="1"/>
      <c r="U162" s="7"/>
      <c r="V162" s="7"/>
      <c r="W162" s="7"/>
    </row>
    <row r="163" spans="6:23" s="2" customFormat="1" ht="12.75" customHeight="1" outlineLevel="2">
      <c r="F163" s="3"/>
      <c r="G163" s="4"/>
      <c r="H163" s="4"/>
      <c r="I163" s="5"/>
      <c r="J163" s="4"/>
      <c r="K163" s="6"/>
      <c r="L163" s="7"/>
      <c r="M163" s="6"/>
      <c r="N163" s="7"/>
      <c r="O163" s="8"/>
      <c r="P163" s="9"/>
      <c r="Q163" s="7"/>
      <c r="R163" s="7"/>
      <c r="S163" s="7"/>
      <c r="T163" s="1" t="s">
        <v>3</v>
      </c>
      <c r="U163" s="7"/>
      <c r="V163" s="7"/>
      <c r="W163" s="7"/>
    </row>
    <row r="164" spans="6:25" s="40" customFormat="1" ht="18.75" customHeight="1" outlineLevel="1">
      <c r="F164" s="41"/>
      <c r="G164" s="42"/>
      <c r="H164" s="43"/>
      <c r="I164" s="43" t="s">
        <v>256</v>
      </c>
      <c r="J164" s="42"/>
      <c r="K164" s="44"/>
      <c r="L164" s="45"/>
      <c r="M164" s="44"/>
      <c r="N164" s="45"/>
      <c r="O164" s="46"/>
      <c r="P164" s="47"/>
      <c r="Q164" s="48">
        <f>SUBTOTAL(9,Q165:Q285)</f>
        <v>7.159527360000001</v>
      </c>
      <c r="R164" s="45"/>
      <c r="S164" s="48">
        <f>SUBTOTAL(9,S165:S285)</f>
        <v>8.78836</v>
      </c>
      <c r="T164" s="49"/>
      <c r="U164" s="46">
        <f>SUBTOTAL(9,U165:U285)</f>
        <v>0</v>
      </c>
      <c r="V164" s="46">
        <f>SUBTOTAL(9,V165:V285)</f>
        <v>0</v>
      </c>
      <c r="W164" s="50"/>
      <c r="Y164" s="46">
        <f>SUBTOTAL(9,Y165:Y285)</f>
        <v>36</v>
      </c>
    </row>
    <row r="165" spans="6:25" s="51" customFormat="1" ht="16.5" customHeight="1" outlineLevel="2">
      <c r="F165" s="52"/>
      <c r="G165" s="53"/>
      <c r="H165" s="54"/>
      <c r="I165" s="54" t="s">
        <v>100</v>
      </c>
      <c r="J165" s="53"/>
      <c r="K165" s="55"/>
      <c r="L165" s="56"/>
      <c r="M165" s="55"/>
      <c r="N165" s="56"/>
      <c r="O165" s="57"/>
      <c r="P165" s="58"/>
      <c r="Q165" s="59">
        <f>SUBTOTAL(9,Q166:Q168)</f>
        <v>0.4338</v>
      </c>
      <c r="R165" s="56"/>
      <c r="S165" s="59">
        <f>SUBTOTAL(9,S166:S168)</f>
        <v>0</v>
      </c>
      <c r="T165" s="60"/>
      <c r="U165" s="57">
        <f>SUBTOTAL(9,U166:U168)</f>
        <v>0</v>
      </c>
      <c r="V165" s="57">
        <f>SUBTOTAL(9,V166:V168)</f>
        <v>0</v>
      </c>
      <c r="W165" s="61"/>
      <c r="Y165" s="57">
        <f>SUBTOTAL(9,Y166:Y168)</f>
        <v>1</v>
      </c>
    </row>
    <row r="166" spans="6:25" s="62" customFormat="1" ht="12" outlineLevel="3">
      <c r="F166" s="63">
        <v>50</v>
      </c>
      <c r="G166" s="64" t="s">
        <v>8</v>
      </c>
      <c r="H166" s="65" t="s">
        <v>31</v>
      </c>
      <c r="I166" s="66" t="s">
        <v>124</v>
      </c>
      <c r="J166" s="64" t="s">
        <v>4</v>
      </c>
      <c r="K166" s="67">
        <v>289.2</v>
      </c>
      <c r="L166" s="68">
        <v>0</v>
      </c>
      <c r="M166" s="10">
        <v>289.2</v>
      </c>
      <c r="N166" s="90"/>
      <c r="O166" s="69"/>
      <c r="P166" s="70">
        <v>0.0015</v>
      </c>
      <c r="Q166" s="71">
        <f>M166*P166</f>
        <v>0.4338</v>
      </c>
      <c r="R166" s="70"/>
      <c r="S166" s="71">
        <f>M166*R166</f>
        <v>0</v>
      </c>
      <c r="T166" s="69">
        <v>21</v>
      </c>
      <c r="U166" s="69">
        <f>O166*(T166/100)</f>
        <v>0</v>
      </c>
      <c r="V166" s="69">
        <f>O166+U166</f>
        <v>0</v>
      </c>
      <c r="W166" s="66"/>
      <c r="X166" s="89"/>
      <c r="Y166" s="89">
        <v>1</v>
      </c>
    </row>
    <row r="167" spans="6:24" s="72" customFormat="1" ht="12" outlineLevel="3">
      <c r="F167" s="73"/>
      <c r="G167" s="74"/>
      <c r="H167" s="12" t="s">
        <v>94</v>
      </c>
      <c r="I167" s="91" t="s">
        <v>160</v>
      </c>
      <c r="J167" s="91"/>
      <c r="K167" s="91"/>
      <c r="L167" s="91"/>
      <c r="M167" s="91"/>
      <c r="N167" s="91"/>
      <c r="O167" s="91"/>
      <c r="P167" s="75"/>
      <c r="Q167" s="76"/>
      <c r="R167" s="75"/>
      <c r="S167" s="76"/>
      <c r="T167" s="77"/>
      <c r="U167" s="77"/>
      <c r="V167" s="77"/>
      <c r="W167" s="78"/>
      <c r="X167" s="78"/>
    </row>
    <row r="168" spans="6:24" s="72" customFormat="1" ht="6" customHeight="1" outlineLevel="3">
      <c r="F168" s="73"/>
      <c r="G168" s="74"/>
      <c r="H168" s="13"/>
      <c r="I168" s="78"/>
      <c r="J168" s="74"/>
      <c r="K168" s="79"/>
      <c r="L168" s="80"/>
      <c r="M168" s="11"/>
      <c r="N168" s="80"/>
      <c r="O168" s="77"/>
      <c r="P168" s="75"/>
      <c r="Q168" s="76"/>
      <c r="R168" s="75"/>
      <c r="S168" s="76"/>
      <c r="T168" s="77"/>
      <c r="U168" s="77"/>
      <c r="V168" s="77"/>
      <c r="W168" s="78"/>
      <c r="X168" s="78"/>
    </row>
    <row r="169" spans="6:25" s="51" customFormat="1" ht="16.5" customHeight="1" outlineLevel="2">
      <c r="F169" s="52"/>
      <c r="G169" s="53"/>
      <c r="H169" s="54"/>
      <c r="I169" s="54" t="s">
        <v>101</v>
      </c>
      <c r="J169" s="53"/>
      <c r="K169" s="55"/>
      <c r="L169" s="56"/>
      <c r="M169" s="55"/>
      <c r="N169" s="56"/>
      <c r="O169" s="57"/>
      <c r="P169" s="58"/>
      <c r="Q169" s="59">
        <f>SUBTOTAL(9,Q170:Q199)</f>
        <v>6.566535360000001</v>
      </c>
      <c r="R169" s="56"/>
      <c r="S169" s="59">
        <f>SUBTOTAL(9,S170:S199)</f>
        <v>0</v>
      </c>
      <c r="T169" s="60"/>
      <c r="U169" s="57">
        <f>SUBTOTAL(9,U170:U199)</f>
        <v>0</v>
      </c>
      <c r="V169" s="57">
        <f>SUBTOTAL(9,V170:V199)</f>
        <v>0</v>
      </c>
      <c r="W169" s="61"/>
      <c r="Y169" s="57">
        <f>SUBTOTAL(9,Y170:Y199)</f>
        <v>10</v>
      </c>
    </row>
    <row r="170" spans="6:25" s="62" customFormat="1" ht="24" outlineLevel="3">
      <c r="F170" s="63">
        <v>51</v>
      </c>
      <c r="G170" s="64" t="s">
        <v>8</v>
      </c>
      <c r="H170" s="65" t="s">
        <v>28</v>
      </c>
      <c r="I170" s="66" t="s">
        <v>178</v>
      </c>
      <c r="J170" s="64" t="s">
        <v>9</v>
      </c>
      <c r="K170" s="67">
        <v>47.52</v>
      </c>
      <c r="L170" s="68">
        <v>0</v>
      </c>
      <c r="M170" s="10">
        <v>47.52</v>
      </c>
      <c r="N170" s="90"/>
      <c r="O170" s="69"/>
      <c r="P170" s="70">
        <v>0.1</v>
      </c>
      <c r="Q170" s="71">
        <f>M170*P170</f>
        <v>4.752000000000001</v>
      </c>
      <c r="R170" s="70"/>
      <c r="S170" s="71">
        <f>M170*R170</f>
        <v>0</v>
      </c>
      <c r="T170" s="69">
        <v>21</v>
      </c>
      <c r="U170" s="69">
        <f>O170*(T170/100)</f>
        <v>0</v>
      </c>
      <c r="V170" s="69">
        <f>O170+U170</f>
        <v>0</v>
      </c>
      <c r="W170" s="66"/>
      <c r="X170" s="89"/>
      <c r="Y170" s="89">
        <v>1</v>
      </c>
    </row>
    <row r="171" spans="6:24" s="72" customFormat="1" ht="12" outlineLevel="3">
      <c r="F171" s="73"/>
      <c r="G171" s="74"/>
      <c r="H171" s="12" t="s">
        <v>94</v>
      </c>
      <c r="I171" s="91" t="s">
        <v>194</v>
      </c>
      <c r="J171" s="91"/>
      <c r="K171" s="91"/>
      <c r="L171" s="91"/>
      <c r="M171" s="91"/>
      <c r="N171" s="91"/>
      <c r="O171" s="91"/>
      <c r="P171" s="75"/>
      <c r="Q171" s="76"/>
      <c r="R171" s="75"/>
      <c r="S171" s="76"/>
      <c r="T171" s="77"/>
      <c r="U171" s="77"/>
      <c r="V171" s="77"/>
      <c r="W171" s="78"/>
      <c r="X171" s="78"/>
    </row>
    <row r="172" spans="6:24" s="72" customFormat="1" ht="6" customHeight="1" outlineLevel="3">
      <c r="F172" s="73"/>
      <c r="G172" s="74"/>
      <c r="H172" s="13"/>
      <c r="I172" s="78"/>
      <c r="J172" s="74"/>
      <c r="K172" s="79"/>
      <c r="L172" s="80"/>
      <c r="M172" s="11"/>
      <c r="N172" s="80"/>
      <c r="O172" s="77"/>
      <c r="P172" s="75"/>
      <c r="Q172" s="76"/>
      <c r="R172" s="75"/>
      <c r="S172" s="76"/>
      <c r="T172" s="77"/>
      <c r="U172" s="77"/>
      <c r="V172" s="77"/>
      <c r="W172" s="78"/>
      <c r="X172" s="78"/>
    </row>
    <row r="173" spans="6:25" s="62" customFormat="1" ht="24" outlineLevel="3">
      <c r="F173" s="63">
        <v>52</v>
      </c>
      <c r="G173" s="64" t="s">
        <v>8</v>
      </c>
      <c r="H173" s="65" t="s">
        <v>32</v>
      </c>
      <c r="I173" s="66" t="s">
        <v>154</v>
      </c>
      <c r="J173" s="64" t="s">
        <v>4</v>
      </c>
      <c r="K173" s="67">
        <v>158.4</v>
      </c>
      <c r="L173" s="68">
        <v>0</v>
      </c>
      <c r="M173" s="10">
        <v>158.4</v>
      </c>
      <c r="N173" s="90"/>
      <c r="O173" s="69"/>
      <c r="P173" s="70"/>
      <c r="Q173" s="71">
        <f>M173*P173</f>
        <v>0</v>
      </c>
      <c r="R173" s="70"/>
      <c r="S173" s="71">
        <f>M173*R173</f>
        <v>0</v>
      </c>
      <c r="T173" s="69">
        <v>21</v>
      </c>
      <c r="U173" s="69">
        <f>O173*(T173/100)</f>
        <v>0</v>
      </c>
      <c r="V173" s="69">
        <f>O173+U173</f>
        <v>0</v>
      </c>
      <c r="W173" s="66"/>
      <c r="X173" s="89"/>
      <c r="Y173" s="89">
        <v>1</v>
      </c>
    </row>
    <row r="174" spans="6:24" s="72" customFormat="1" ht="12" outlineLevel="3">
      <c r="F174" s="73"/>
      <c r="G174" s="74"/>
      <c r="H174" s="12" t="s">
        <v>94</v>
      </c>
      <c r="I174" s="91" t="s">
        <v>191</v>
      </c>
      <c r="J174" s="91"/>
      <c r="K174" s="91"/>
      <c r="L174" s="91"/>
      <c r="M174" s="91"/>
      <c r="N174" s="91"/>
      <c r="O174" s="91"/>
      <c r="P174" s="75"/>
      <c r="Q174" s="76"/>
      <c r="R174" s="75"/>
      <c r="S174" s="76"/>
      <c r="T174" s="77"/>
      <c r="U174" s="77"/>
      <c r="V174" s="77"/>
      <c r="W174" s="78"/>
      <c r="X174" s="78"/>
    </row>
    <row r="175" spans="6:24" s="72" customFormat="1" ht="6" customHeight="1" outlineLevel="3">
      <c r="F175" s="73"/>
      <c r="G175" s="74"/>
      <c r="H175" s="13"/>
      <c r="I175" s="78"/>
      <c r="J175" s="74"/>
      <c r="K175" s="79"/>
      <c r="L175" s="80"/>
      <c r="M175" s="11"/>
      <c r="N175" s="80"/>
      <c r="O175" s="77"/>
      <c r="P175" s="75"/>
      <c r="Q175" s="76"/>
      <c r="R175" s="75"/>
      <c r="S175" s="76"/>
      <c r="T175" s="77"/>
      <c r="U175" s="77"/>
      <c r="V175" s="77"/>
      <c r="W175" s="78"/>
      <c r="X175" s="78"/>
    </row>
    <row r="176" spans="6:25" s="62" customFormat="1" ht="12" outlineLevel="3">
      <c r="F176" s="63">
        <v>53</v>
      </c>
      <c r="G176" s="64" t="s">
        <v>2</v>
      </c>
      <c r="H176" s="65" t="s">
        <v>29</v>
      </c>
      <c r="I176" s="66" t="s">
        <v>111</v>
      </c>
      <c r="J176" s="64" t="s">
        <v>4</v>
      </c>
      <c r="K176" s="67">
        <v>158.4</v>
      </c>
      <c r="L176" s="68">
        <v>5</v>
      </c>
      <c r="M176" s="10">
        <v>166.32</v>
      </c>
      <c r="N176" s="90"/>
      <c r="O176" s="69"/>
      <c r="P176" s="70">
        <v>3E-05</v>
      </c>
      <c r="Q176" s="71">
        <f>M176*P176</f>
        <v>0.0049896</v>
      </c>
      <c r="R176" s="70"/>
      <c r="S176" s="71">
        <f>M176*R176</f>
        <v>0</v>
      </c>
      <c r="T176" s="69">
        <v>21</v>
      </c>
      <c r="U176" s="69">
        <f>O176*(T176/100)</f>
        <v>0</v>
      </c>
      <c r="V176" s="69">
        <f>O176+U176</f>
        <v>0</v>
      </c>
      <c r="W176" s="66"/>
      <c r="X176" s="89"/>
      <c r="Y176" s="89">
        <v>1</v>
      </c>
    </row>
    <row r="177" spans="6:24" s="72" customFormat="1" ht="12" outlineLevel="3">
      <c r="F177" s="73"/>
      <c r="G177" s="74"/>
      <c r="H177" s="12" t="s">
        <v>94</v>
      </c>
      <c r="I177" s="91"/>
      <c r="J177" s="91"/>
      <c r="K177" s="91"/>
      <c r="L177" s="91"/>
      <c r="M177" s="91"/>
      <c r="N177" s="91"/>
      <c r="O177" s="91"/>
      <c r="P177" s="75"/>
      <c r="Q177" s="76"/>
      <c r="R177" s="75"/>
      <c r="S177" s="76"/>
      <c r="T177" s="77"/>
      <c r="U177" s="77"/>
      <c r="V177" s="77"/>
      <c r="W177" s="78"/>
      <c r="X177" s="78"/>
    </row>
    <row r="178" spans="6:24" s="72" customFormat="1" ht="6" customHeight="1" outlineLevel="3">
      <c r="F178" s="73"/>
      <c r="G178" s="74"/>
      <c r="H178" s="13"/>
      <c r="I178" s="78"/>
      <c r="J178" s="74"/>
      <c r="K178" s="79"/>
      <c r="L178" s="80"/>
      <c r="M178" s="11"/>
      <c r="N178" s="80"/>
      <c r="O178" s="77"/>
      <c r="P178" s="75"/>
      <c r="Q178" s="76"/>
      <c r="R178" s="75"/>
      <c r="S178" s="76"/>
      <c r="T178" s="77"/>
      <c r="U178" s="77"/>
      <c r="V178" s="77"/>
      <c r="W178" s="78"/>
      <c r="X178" s="78"/>
    </row>
    <row r="179" spans="6:25" s="62" customFormat="1" ht="12" outlineLevel="3">
      <c r="F179" s="63">
        <v>54</v>
      </c>
      <c r="G179" s="64" t="s">
        <v>8</v>
      </c>
      <c r="H179" s="65" t="s">
        <v>33</v>
      </c>
      <c r="I179" s="66" t="s">
        <v>126</v>
      </c>
      <c r="J179" s="64" t="s">
        <v>4</v>
      </c>
      <c r="K179" s="67">
        <v>158.4</v>
      </c>
      <c r="L179" s="68">
        <v>0</v>
      </c>
      <c r="M179" s="10">
        <v>158.4</v>
      </c>
      <c r="N179" s="90"/>
      <c r="O179" s="69"/>
      <c r="P179" s="70"/>
      <c r="Q179" s="71">
        <f>M179*P179</f>
        <v>0</v>
      </c>
      <c r="R179" s="70"/>
      <c r="S179" s="71">
        <f>M179*R179</f>
        <v>0</v>
      </c>
      <c r="T179" s="69">
        <v>21</v>
      </c>
      <c r="U179" s="69">
        <f>O179*(T179/100)</f>
        <v>0</v>
      </c>
      <c r="V179" s="69">
        <f>O179+U179</f>
        <v>0</v>
      </c>
      <c r="W179" s="66"/>
      <c r="X179" s="89"/>
      <c r="Y179" s="89">
        <v>1</v>
      </c>
    </row>
    <row r="180" spans="6:24" s="72" customFormat="1" ht="12" outlineLevel="3">
      <c r="F180" s="73"/>
      <c r="G180" s="74"/>
      <c r="H180" s="12" t="s">
        <v>94</v>
      </c>
      <c r="I180" s="91" t="s">
        <v>202</v>
      </c>
      <c r="J180" s="91"/>
      <c r="K180" s="91"/>
      <c r="L180" s="91"/>
      <c r="M180" s="91"/>
      <c r="N180" s="91"/>
      <c r="O180" s="91"/>
      <c r="P180" s="75"/>
      <c r="Q180" s="76"/>
      <c r="R180" s="75"/>
      <c r="S180" s="76"/>
      <c r="T180" s="77"/>
      <c r="U180" s="77"/>
      <c r="V180" s="77"/>
      <c r="W180" s="78"/>
      <c r="X180" s="78"/>
    </row>
    <row r="181" spans="6:24" s="72" customFormat="1" ht="6" customHeight="1" outlineLevel="3">
      <c r="F181" s="73"/>
      <c r="G181" s="74"/>
      <c r="H181" s="13"/>
      <c r="I181" s="78"/>
      <c r="J181" s="74"/>
      <c r="K181" s="79"/>
      <c r="L181" s="80"/>
      <c r="M181" s="11"/>
      <c r="N181" s="80"/>
      <c r="O181" s="77"/>
      <c r="P181" s="75"/>
      <c r="Q181" s="76"/>
      <c r="R181" s="75"/>
      <c r="S181" s="76"/>
      <c r="T181" s="77"/>
      <c r="U181" s="77"/>
      <c r="V181" s="77"/>
      <c r="W181" s="78"/>
      <c r="X181" s="78"/>
    </row>
    <row r="182" spans="6:25" s="62" customFormat="1" ht="12" outlineLevel="3">
      <c r="F182" s="63">
        <v>55</v>
      </c>
      <c r="G182" s="64" t="s">
        <v>2</v>
      </c>
      <c r="H182" s="65" t="s">
        <v>30</v>
      </c>
      <c r="I182" s="66" t="s">
        <v>113</v>
      </c>
      <c r="J182" s="64" t="s">
        <v>4</v>
      </c>
      <c r="K182" s="67">
        <v>158.4</v>
      </c>
      <c r="L182" s="68">
        <v>5</v>
      </c>
      <c r="M182" s="10">
        <v>166.32</v>
      </c>
      <c r="N182" s="90"/>
      <c r="O182" s="69"/>
      <c r="P182" s="70">
        <v>3E-05</v>
      </c>
      <c r="Q182" s="71">
        <f>M182*P182</f>
        <v>0.0049896</v>
      </c>
      <c r="R182" s="70"/>
      <c r="S182" s="71">
        <f>M182*R182</f>
        <v>0</v>
      </c>
      <c r="T182" s="69">
        <v>21</v>
      </c>
      <c r="U182" s="69">
        <f>O182*(T182/100)</f>
        <v>0</v>
      </c>
      <c r="V182" s="69">
        <f>O182+U182</f>
        <v>0</v>
      </c>
      <c r="W182" s="66"/>
      <c r="X182" s="89"/>
      <c r="Y182" s="89">
        <v>1</v>
      </c>
    </row>
    <row r="183" spans="6:24" s="72" customFormat="1" ht="12" outlineLevel="3">
      <c r="F183" s="73"/>
      <c r="G183" s="74"/>
      <c r="H183" s="12" t="s">
        <v>94</v>
      </c>
      <c r="I183" s="91"/>
      <c r="J183" s="91"/>
      <c r="K183" s="91"/>
      <c r="L183" s="91"/>
      <c r="M183" s="91"/>
      <c r="N183" s="91"/>
      <c r="O183" s="91"/>
      <c r="P183" s="75"/>
      <c r="Q183" s="76"/>
      <c r="R183" s="75"/>
      <c r="S183" s="76"/>
      <c r="T183" s="77"/>
      <c r="U183" s="77"/>
      <c r="V183" s="77"/>
      <c r="W183" s="78"/>
      <c r="X183" s="78"/>
    </row>
    <row r="184" spans="6:24" s="72" customFormat="1" ht="6" customHeight="1" outlineLevel="3">
      <c r="F184" s="73"/>
      <c r="G184" s="74"/>
      <c r="H184" s="13"/>
      <c r="I184" s="78"/>
      <c r="J184" s="74"/>
      <c r="K184" s="79"/>
      <c r="L184" s="80"/>
      <c r="M184" s="11"/>
      <c r="N184" s="80"/>
      <c r="O184" s="77"/>
      <c r="P184" s="75"/>
      <c r="Q184" s="76"/>
      <c r="R184" s="75"/>
      <c r="S184" s="76"/>
      <c r="T184" s="77"/>
      <c r="U184" s="77"/>
      <c r="V184" s="77"/>
      <c r="W184" s="78"/>
      <c r="X184" s="78"/>
    </row>
    <row r="185" spans="6:25" s="62" customFormat="1" ht="24" outlineLevel="3">
      <c r="F185" s="63">
        <v>56</v>
      </c>
      <c r="G185" s="64" t="s">
        <v>8</v>
      </c>
      <c r="H185" s="65" t="s">
        <v>34</v>
      </c>
      <c r="I185" s="66" t="s">
        <v>176</v>
      </c>
      <c r="J185" s="64" t="s">
        <v>9</v>
      </c>
      <c r="K185" s="67">
        <v>47.52</v>
      </c>
      <c r="L185" s="68">
        <v>0</v>
      </c>
      <c r="M185" s="10">
        <v>47.52</v>
      </c>
      <c r="N185" s="90"/>
      <c r="O185" s="69"/>
      <c r="P185" s="70">
        <v>0.00944</v>
      </c>
      <c r="Q185" s="71">
        <f>M185*P185</f>
        <v>0.44858880000000007</v>
      </c>
      <c r="R185" s="70"/>
      <c r="S185" s="71">
        <f>M185*R185</f>
        <v>0</v>
      </c>
      <c r="T185" s="69">
        <v>21</v>
      </c>
      <c r="U185" s="69">
        <f>O185*(T185/100)</f>
        <v>0</v>
      </c>
      <c r="V185" s="69">
        <f>O185+U185</f>
        <v>0</v>
      </c>
      <c r="W185" s="66"/>
      <c r="X185" s="89"/>
      <c r="Y185" s="89">
        <v>1</v>
      </c>
    </row>
    <row r="186" spans="6:24" s="72" customFormat="1" ht="12" outlineLevel="3">
      <c r="F186" s="73"/>
      <c r="G186" s="74"/>
      <c r="H186" s="12" t="s">
        <v>94</v>
      </c>
      <c r="I186" s="91" t="s">
        <v>195</v>
      </c>
      <c r="J186" s="91"/>
      <c r="K186" s="91"/>
      <c r="L186" s="91"/>
      <c r="M186" s="91"/>
      <c r="N186" s="91"/>
      <c r="O186" s="91"/>
      <c r="P186" s="75"/>
      <c r="Q186" s="76"/>
      <c r="R186" s="75"/>
      <c r="S186" s="76"/>
      <c r="T186" s="77"/>
      <c r="U186" s="77"/>
      <c r="V186" s="77"/>
      <c r="W186" s="78"/>
      <c r="X186" s="78"/>
    </row>
    <row r="187" spans="6:24" s="72" customFormat="1" ht="6" customHeight="1" outlineLevel="3">
      <c r="F187" s="73"/>
      <c r="G187" s="74"/>
      <c r="H187" s="13"/>
      <c r="I187" s="78"/>
      <c r="J187" s="74"/>
      <c r="K187" s="79"/>
      <c r="L187" s="80"/>
      <c r="M187" s="11"/>
      <c r="N187" s="80"/>
      <c r="O187" s="77"/>
      <c r="P187" s="75"/>
      <c r="Q187" s="76"/>
      <c r="R187" s="75"/>
      <c r="S187" s="76"/>
      <c r="T187" s="77"/>
      <c r="U187" s="77"/>
      <c r="V187" s="77"/>
      <c r="W187" s="78"/>
      <c r="X187" s="78"/>
    </row>
    <row r="188" spans="6:25" s="62" customFormat="1" ht="12" outlineLevel="3">
      <c r="F188" s="63">
        <v>57</v>
      </c>
      <c r="G188" s="64" t="s">
        <v>2</v>
      </c>
      <c r="H188" s="65" t="s">
        <v>24</v>
      </c>
      <c r="I188" s="66" t="s">
        <v>125</v>
      </c>
      <c r="J188" s="64" t="s">
        <v>9</v>
      </c>
      <c r="K188" s="67">
        <v>47.52</v>
      </c>
      <c r="L188" s="68">
        <v>2</v>
      </c>
      <c r="M188" s="10">
        <v>48.470400000000005</v>
      </c>
      <c r="N188" s="90"/>
      <c r="O188" s="69"/>
      <c r="P188" s="70">
        <v>0.0165</v>
      </c>
      <c r="Q188" s="71">
        <f>M188*P188</f>
        <v>0.7997616000000001</v>
      </c>
      <c r="R188" s="70"/>
      <c r="S188" s="71">
        <f>M188*R188</f>
        <v>0</v>
      </c>
      <c r="T188" s="69">
        <v>21</v>
      </c>
      <c r="U188" s="69">
        <f>O188*(T188/100)</f>
        <v>0</v>
      </c>
      <c r="V188" s="69">
        <f>O188+U188</f>
        <v>0</v>
      </c>
      <c r="W188" s="66"/>
      <c r="X188" s="89"/>
      <c r="Y188" s="89">
        <v>1</v>
      </c>
    </row>
    <row r="189" spans="6:24" s="72" customFormat="1" ht="12" outlineLevel="3">
      <c r="F189" s="73"/>
      <c r="G189" s="74"/>
      <c r="H189" s="12" t="s">
        <v>94</v>
      </c>
      <c r="I189" s="91"/>
      <c r="J189" s="91"/>
      <c r="K189" s="91"/>
      <c r="L189" s="91"/>
      <c r="M189" s="91"/>
      <c r="N189" s="91"/>
      <c r="O189" s="91"/>
      <c r="P189" s="75"/>
      <c r="Q189" s="76"/>
      <c r="R189" s="75"/>
      <c r="S189" s="76"/>
      <c r="T189" s="77"/>
      <c r="U189" s="77"/>
      <c r="V189" s="77"/>
      <c r="W189" s="78"/>
      <c r="X189" s="78"/>
    </row>
    <row r="190" spans="6:24" s="72" customFormat="1" ht="6" customHeight="1" outlineLevel="3">
      <c r="F190" s="73"/>
      <c r="G190" s="74"/>
      <c r="H190" s="13"/>
      <c r="I190" s="78"/>
      <c r="J190" s="74"/>
      <c r="K190" s="79"/>
      <c r="L190" s="80"/>
      <c r="M190" s="11"/>
      <c r="N190" s="80"/>
      <c r="O190" s="77"/>
      <c r="P190" s="75"/>
      <c r="Q190" s="76"/>
      <c r="R190" s="75"/>
      <c r="S190" s="76"/>
      <c r="T190" s="77"/>
      <c r="U190" s="77"/>
      <c r="V190" s="77"/>
      <c r="W190" s="78"/>
      <c r="X190" s="78"/>
    </row>
    <row r="191" spans="6:25" s="62" customFormat="1" ht="24" outlineLevel="3">
      <c r="F191" s="63">
        <v>58</v>
      </c>
      <c r="G191" s="64" t="s">
        <v>8</v>
      </c>
      <c r="H191" s="65" t="s">
        <v>35</v>
      </c>
      <c r="I191" s="66" t="s">
        <v>153</v>
      </c>
      <c r="J191" s="64" t="s">
        <v>9</v>
      </c>
      <c r="K191" s="67">
        <v>47.52</v>
      </c>
      <c r="L191" s="68">
        <v>0</v>
      </c>
      <c r="M191" s="10">
        <v>47.52</v>
      </c>
      <c r="N191" s="90"/>
      <c r="O191" s="69"/>
      <c r="P191" s="70">
        <v>0.00047</v>
      </c>
      <c r="Q191" s="71">
        <f>M191*P191</f>
        <v>0.0223344</v>
      </c>
      <c r="R191" s="70"/>
      <c r="S191" s="71">
        <f>M191*R191</f>
        <v>0</v>
      </c>
      <c r="T191" s="69">
        <v>21</v>
      </c>
      <c r="U191" s="69">
        <f>O191*(T191/100)</f>
        <v>0</v>
      </c>
      <c r="V191" s="69">
        <f>O191+U191</f>
        <v>0</v>
      </c>
      <c r="W191" s="66"/>
      <c r="X191" s="89"/>
      <c r="Y191" s="89">
        <v>1</v>
      </c>
    </row>
    <row r="192" spans="6:24" s="72" customFormat="1" ht="12" outlineLevel="3">
      <c r="F192" s="73"/>
      <c r="G192" s="74"/>
      <c r="H192" s="12" t="s">
        <v>94</v>
      </c>
      <c r="I192" s="91" t="s">
        <v>189</v>
      </c>
      <c r="J192" s="91"/>
      <c r="K192" s="91"/>
      <c r="L192" s="91"/>
      <c r="M192" s="91"/>
      <c r="N192" s="91"/>
      <c r="O192" s="91"/>
      <c r="P192" s="75"/>
      <c r="Q192" s="76"/>
      <c r="R192" s="75"/>
      <c r="S192" s="76"/>
      <c r="T192" s="77"/>
      <c r="U192" s="77"/>
      <c r="V192" s="77"/>
      <c r="W192" s="78"/>
      <c r="X192" s="78"/>
    </row>
    <row r="193" spans="6:24" s="72" customFormat="1" ht="6" customHeight="1" outlineLevel="3">
      <c r="F193" s="73"/>
      <c r="G193" s="74"/>
      <c r="H193" s="13"/>
      <c r="I193" s="78"/>
      <c r="J193" s="74"/>
      <c r="K193" s="79"/>
      <c r="L193" s="80"/>
      <c r="M193" s="11"/>
      <c r="N193" s="80"/>
      <c r="O193" s="77"/>
      <c r="P193" s="75"/>
      <c r="Q193" s="76"/>
      <c r="R193" s="75"/>
      <c r="S193" s="76"/>
      <c r="T193" s="77"/>
      <c r="U193" s="77"/>
      <c r="V193" s="77"/>
      <c r="W193" s="78"/>
      <c r="X193" s="78"/>
    </row>
    <row r="194" spans="6:25" s="62" customFormat="1" ht="24" outlineLevel="3">
      <c r="F194" s="63">
        <v>59</v>
      </c>
      <c r="G194" s="64" t="s">
        <v>8</v>
      </c>
      <c r="H194" s="65" t="s">
        <v>36</v>
      </c>
      <c r="I194" s="66" t="s">
        <v>179</v>
      </c>
      <c r="J194" s="64" t="s">
        <v>9</v>
      </c>
      <c r="K194" s="67">
        <v>69.696</v>
      </c>
      <c r="L194" s="68">
        <v>0</v>
      </c>
      <c r="M194" s="10">
        <v>69.696</v>
      </c>
      <c r="N194" s="90"/>
      <c r="O194" s="69"/>
      <c r="P194" s="70">
        <v>0.00498</v>
      </c>
      <c r="Q194" s="71">
        <f>M194*P194</f>
        <v>0.34708608</v>
      </c>
      <c r="R194" s="70"/>
      <c r="S194" s="71">
        <f>M194*R194</f>
        <v>0</v>
      </c>
      <c r="T194" s="69">
        <v>21</v>
      </c>
      <c r="U194" s="69">
        <f>O194*(T194/100)</f>
        <v>0</v>
      </c>
      <c r="V194" s="69">
        <f>O194+U194</f>
        <v>0</v>
      </c>
      <c r="W194" s="66"/>
      <c r="X194" s="89"/>
      <c r="Y194" s="89">
        <v>1</v>
      </c>
    </row>
    <row r="195" spans="6:24" s="72" customFormat="1" ht="12" outlineLevel="3">
      <c r="F195" s="73"/>
      <c r="G195" s="74"/>
      <c r="H195" s="12" t="s">
        <v>94</v>
      </c>
      <c r="I195" s="91" t="s">
        <v>193</v>
      </c>
      <c r="J195" s="91"/>
      <c r="K195" s="91"/>
      <c r="L195" s="91"/>
      <c r="M195" s="91"/>
      <c r="N195" s="91"/>
      <c r="O195" s="91"/>
      <c r="P195" s="75"/>
      <c r="Q195" s="76"/>
      <c r="R195" s="75"/>
      <c r="S195" s="76"/>
      <c r="T195" s="77"/>
      <c r="U195" s="77"/>
      <c r="V195" s="77"/>
      <c r="W195" s="78"/>
      <c r="X195" s="78"/>
    </row>
    <row r="196" spans="6:24" s="72" customFormat="1" ht="6" customHeight="1" outlineLevel="3">
      <c r="F196" s="73"/>
      <c r="G196" s="74"/>
      <c r="H196" s="13"/>
      <c r="I196" s="78"/>
      <c r="J196" s="74"/>
      <c r="K196" s="79"/>
      <c r="L196" s="80"/>
      <c r="M196" s="11"/>
      <c r="N196" s="80"/>
      <c r="O196" s="77"/>
      <c r="P196" s="75"/>
      <c r="Q196" s="76"/>
      <c r="R196" s="75"/>
      <c r="S196" s="76"/>
      <c r="T196" s="77"/>
      <c r="U196" s="77"/>
      <c r="V196" s="77"/>
      <c r="W196" s="78"/>
      <c r="X196" s="78"/>
    </row>
    <row r="197" spans="6:25" s="62" customFormat="1" ht="24" outlineLevel="3">
      <c r="F197" s="63">
        <v>60</v>
      </c>
      <c r="G197" s="64" t="s">
        <v>8</v>
      </c>
      <c r="H197" s="65" t="s">
        <v>37</v>
      </c>
      <c r="I197" s="66" t="s">
        <v>181</v>
      </c>
      <c r="J197" s="64" t="s">
        <v>9</v>
      </c>
      <c r="K197" s="67">
        <v>69.696</v>
      </c>
      <c r="L197" s="68">
        <v>0</v>
      </c>
      <c r="M197" s="10">
        <v>69.696</v>
      </c>
      <c r="N197" s="90"/>
      <c r="O197" s="69"/>
      <c r="P197" s="70">
        <v>0.00268</v>
      </c>
      <c r="Q197" s="71">
        <f>M197*P197</f>
        <v>0.18678528</v>
      </c>
      <c r="R197" s="70"/>
      <c r="S197" s="71">
        <f>M197*R197</f>
        <v>0</v>
      </c>
      <c r="T197" s="69">
        <v>21</v>
      </c>
      <c r="U197" s="69">
        <f>O197*(T197/100)</f>
        <v>0</v>
      </c>
      <c r="V197" s="69">
        <f>O197+U197</f>
        <v>0</v>
      </c>
      <c r="W197" s="66"/>
      <c r="X197" s="89"/>
      <c r="Y197" s="89">
        <v>1</v>
      </c>
    </row>
    <row r="198" spans="6:24" s="72" customFormat="1" ht="12" outlineLevel="3">
      <c r="F198" s="73"/>
      <c r="G198" s="74"/>
      <c r="H198" s="12" t="s">
        <v>94</v>
      </c>
      <c r="I198" s="91" t="s">
        <v>192</v>
      </c>
      <c r="J198" s="91"/>
      <c r="K198" s="91"/>
      <c r="L198" s="91"/>
      <c r="M198" s="91"/>
      <c r="N198" s="91"/>
      <c r="O198" s="91"/>
      <c r="P198" s="75"/>
      <c r="Q198" s="76"/>
      <c r="R198" s="75"/>
      <c r="S198" s="76"/>
      <c r="T198" s="77"/>
      <c r="U198" s="77"/>
      <c r="V198" s="77"/>
      <c r="W198" s="78"/>
      <c r="X198" s="78"/>
    </row>
    <row r="199" spans="6:24" s="72" customFormat="1" ht="6" customHeight="1" outlineLevel="3">
      <c r="F199" s="73"/>
      <c r="G199" s="74"/>
      <c r="H199" s="13"/>
      <c r="I199" s="78"/>
      <c r="J199" s="74"/>
      <c r="K199" s="79"/>
      <c r="L199" s="80"/>
      <c r="M199" s="11"/>
      <c r="N199" s="80"/>
      <c r="O199" s="77"/>
      <c r="P199" s="75"/>
      <c r="Q199" s="76"/>
      <c r="R199" s="75"/>
      <c r="S199" s="76"/>
      <c r="T199" s="77"/>
      <c r="U199" s="77"/>
      <c r="V199" s="77"/>
      <c r="W199" s="78"/>
      <c r="X199" s="78"/>
    </row>
    <row r="200" spans="6:25" s="51" customFormat="1" ht="16.5" customHeight="1" outlineLevel="2">
      <c r="F200" s="52"/>
      <c r="G200" s="53"/>
      <c r="H200" s="54"/>
      <c r="I200" s="54" t="s">
        <v>103</v>
      </c>
      <c r="J200" s="53"/>
      <c r="K200" s="55"/>
      <c r="L200" s="56"/>
      <c r="M200" s="55"/>
      <c r="N200" s="56"/>
      <c r="O200" s="57"/>
      <c r="P200" s="58"/>
      <c r="Q200" s="59">
        <f>SUBTOTAL(9,Q201:Q209)</f>
        <v>0</v>
      </c>
      <c r="R200" s="56"/>
      <c r="S200" s="59">
        <f>SUBTOTAL(9,S201:S209)</f>
        <v>8.44812</v>
      </c>
      <c r="T200" s="60"/>
      <c r="U200" s="57">
        <f>SUBTOTAL(9,U201:U209)</f>
        <v>0</v>
      </c>
      <c r="V200" s="57">
        <f>SUBTOTAL(9,V201:V209)</f>
        <v>0</v>
      </c>
      <c r="W200" s="61"/>
      <c r="Y200" s="57">
        <f>SUBTOTAL(9,Y201:Y209)</f>
        <v>3</v>
      </c>
    </row>
    <row r="201" spans="6:25" s="62" customFormat="1" ht="12" outlineLevel="3">
      <c r="F201" s="63">
        <v>61</v>
      </c>
      <c r="G201" s="64" t="s">
        <v>8</v>
      </c>
      <c r="H201" s="65" t="s">
        <v>59</v>
      </c>
      <c r="I201" s="66" t="s">
        <v>129</v>
      </c>
      <c r="J201" s="64" t="s">
        <v>9</v>
      </c>
      <c r="K201" s="67">
        <v>95.04</v>
      </c>
      <c r="L201" s="68">
        <v>0</v>
      </c>
      <c r="M201" s="10">
        <v>95.04</v>
      </c>
      <c r="N201" s="90"/>
      <c r="O201" s="69"/>
      <c r="P201" s="70"/>
      <c r="Q201" s="71">
        <f>M201*P201</f>
        <v>0</v>
      </c>
      <c r="R201" s="70">
        <v>0.053</v>
      </c>
      <c r="S201" s="71">
        <f>M201*R201</f>
        <v>5.03712</v>
      </c>
      <c r="T201" s="69">
        <v>21</v>
      </c>
      <c r="U201" s="69">
        <f>O201*(T201/100)</f>
        <v>0</v>
      </c>
      <c r="V201" s="69">
        <f>O201+U201</f>
        <v>0</v>
      </c>
      <c r="W201" s="66"/>
      <c r="X201" s="89"/>
      <c r="Y201" s="89">
        <v>1</v>
      </c>
    </row>
    <row r="202" spans="6:24" s="72" customFormat="1" ht="12" outlineLevel="3">
      <c r="F202" s="73"/>
      <c r="G202" s="74"/>
      <c r="H202" s="12" t="s">
        <v>94</v>
      </c>
      <c r="I202" s="91" t="s">
        <v>198</v>
      </c>
      <c r="J202" s="91"/>
      <c r="K202" s="91"/>
      <c r="L202" s="91"/>
      <c r="M202" s="91"/>
      <c r="N202" s="91"/>
      <c r="O202" s="91"/>
      <c r="P202" s="75"/>
      <c r="Q202" s="76"/>
      <c r="R202" s="75"/>
      <c r="S202" s="76"/>
      <c r="T202" s="77"/>
      <c r="U202" s="77"/>
      <c r="V202" s="77"/>
      <c r="W202" s="78"/>
      <c r="X202" s="78"/>
    </row>
    <row r="203" spans="6:24" s="72" customFormat="1" ht="6" customHeight="1" outlineLevel="3">
      <c r="F203" s="73"/>
      <c r="G203" s="74"/>
      <c r="H203" s="13"/>
      <c r="I203" s="78"/>
      <c r="J203" s="74"/>
      <c r="K203" s="79"/>
      <c r="L203" s="80"/>
      <c r="M203" s="11"/>
      <c r="N203" s="80"/>
      <c r="O203" s="77"/>
      <c r="P203" s="75"/>
      <c r="Q203" s="76"/>
      <c r="R203" s="75"/>
      <c r="S203" s="76"/>
      <c r="T203" s="77"/>
      <c r="U203" s="77"/>
      <c r="V203" s="77"/>
      <c r="W203" s="78"/>
      <c r="X203" s="78"/>
    </row>
    <row r="204" spans="6:25" s="62" customFormat="1" ht="12" outlineLevel="3">
      <c r="F204" s="63">
        <v>62</v>
      </c>
      <c r="G204" s="64" t="s">
        <v>8</v>
      </c>
      <c r="H204" s="65" t="s">
        <v>60</v>
      </c>
      <c r="I204" s="66" t="s">
        <v>132</v>
      </c>
      <c r="J204" s="64" t="s">
        <v>9</v>
      </c>
      <c r="K204" s="67">
        <v>18.72</v>
      </c>
      <c r="L204" s="68">
        <v>0</v>
      </c>
      <c r="M204" s="10">
        <v>18.72</v>
      </c>
      <c r="N204" s="90"/>
      <c r="O204" s="69"/>
      <c r="P204" s="70"/>
      <c r="Q204" s="71">
        <f>M204*P204</f>
        <v>0</v>
      </c>
      <c r="R204" s="70">
        <v>0.05</v>
      </c>
      <c r="S204" s="71">
        <f>M204*R204</f>
        <v>0.9359999999999999</v>
      </c>
      <c r="T204" s="69">
        <v>21</v>
      </c>
      <c r="U204" s="69">
        <f>O204*(T204/100)</f>
        <v>0</v>
      </c>
      <c r="V204" s="69">
        <f>O204+U204</f>
        <v>0</v>
      </c>
      <c r="W204" s="66"/>
      <c r="X204" s="89"/>
      <c r="Y204" s="89">
        <v>1</v>
      </c>
    </row>
    <row r="205" spans="6:24" s="72" customFormat="1" ht="12" outlineLevel="3">
      <c r="F205" s="73"/>
      <c r="G205" s="74"/>
      <c r="H205" s="12" t="s">
        <v>94</v>
      </c>
      <c r="I205" s="91" t="s">
        <v>199</v>
      </c>
      <c r="J205" s="91"/>
      <c r="K205" s="91"/>
      <c r="L205" s="91"/>
      <c r="M205" s="91"/>
      <c r="N205" s="91"/>
      <c r="O205" s="91"/>
      <c r="P205" s="75"/>
      <c r="Q205" s="76"/>
      <c r="R205" s="75"/>
      <c r="S205" s="76"/>
      <c r="T205" s="77"/>
      <c r="U205" s="77"/>
      <c r="V205" s="77"/>
      <c r="W205" s="78"/>
      <c r="X205" s="78"/>
    </row>
    <row r="206" spans="6:24" s="72" customFormat="1" ht="6" customHeight="1" outlineLevel="3">
      <c r="F206" s="73"/>
      <c r="G206" s="74"/>
      <c r="H206" s="13"/>
      <c r="I206" s="78"/>
      <c r="J206" s="74"/>
      <c r="K206" s="79"/>
      <c r="L206" s="80"/>
      <c r="M206" s="11"/>
      <c r="N206" s="80"/>
      <c r="O206" s="77"/>
      <c r="P206" s="75"/>
      <c r="Q206" s="76"/>
      <c r="R206" s="75"/>
      <c r="S206" s="76"/>
      <c r="T206" s="77"/>
      <c r="U206" s="77"/>
      <c r="V206" s="77"/>
      <c r="W206" s="78"/>
      <c r="X206" s="78"/>
    </row>
    <row r="207" spans="6:25" s="62" customFormat="1" ht="12" outlineLevel="3">
      <c r="F207" s="63">
        <v>63</v>
      </c>
      <c r="G207" s="64" t="s">
        <v>8</v>
      </c>
      <c r="H207" s="65" t="s">
        <v>61</v>
      </c>
      <c r="I207" s="66" t="s">
        <v>110</v>
      </c>
      <c r="J207" s="64" t="s">
        <v>14</v>
      </c>
      <c r="K207" s="67">
        <v>45</v>
      </c>
      <c r="L207" s="68">
        <v>0</v>
      </c>
      <c r="M207" s="10">
        <v>45</v>
      </c>
      <c r="N207" s="90"/>
      <c r="O207" s="69"/>
      <c r="P207" s="70"/>
      <c r="Q207" s="71">
        <f>M207*P207</f>
        <v>0</v>
      </c>
      <c r="R207" s="70">
        <v>0.055</v>
      </c>
      <c r="S207" s="71">
        <f>M207*R207</f>
        <v>2.475</v>
      </c>
      <c r="T207" s="69">
        <v>21</v>
      </c>
      <c r="U207" s="69">
        <f>O207*(T207/100)</f>
        <v>0</v>
      </c>
      <c r="V207" s="69">
        <f>O207+U207</f>
        <v>0</v>
      </c>
      <c r="W207" s="66"/>
      <c r="X207" s="89"/>
      <c r="Y207" s="89">
        <v>1</v>
      </c>
    </row>
    <row r="208" spans="6:24" s="72" customFormat="1" ht="12" outlineLevel="3">
      <c r="F208" s="73"/>
      <c r="G208" s="74"/>
      <c r="H208" s="12" t="s">
        <v>94</v>
      </c>
      <c r="I208" s="91" t="s">
        <v>209</v>
      </c>
      <c r="J208" s="91"/>
      <c r="K208" s="91"/>
      <c r="L208" s="91"/>
      <c r="M208" s="91"/>
      <c r="N208" s="91"/>
      <c r="O208" s="91"/>
      <c r="P208" s="75"/>
      <c r="Q208" s="76"/>
      <c r="R208" s="75"/>
      <c r="S208" s="76"/>
      <c r="T208" s="77"/>
      <c r="U208" s="77"/>
      <c r="V208" s="77"/>
      <c r="W208" s="78"/>
      <c r="X208" s="78"/>
    </row>
    <row r="209" spans="6:24" s="72" customFormat="1" ht="6" customHeight="1" outlineLevel="3">
      <c r="F209" s="73"/>
      <c r="G209" s="74"/>
      <c r="H209" s="13"/>
      <c r="I209" s="78"/>
      <c r="J209" s="74"/>
      <c r="K209" s="79"/>
      <c r="L209" s="80"/>
      <c r="M209" s="11"/>
      <c r="N209" s="80"/>
      <c r="O209" s="77"/>
      <c r="P209" s="75"/>
      <c r="Q209" s="76"/>
      <c r="R209" s="75"/>
      <c r="S209" s="76"/>
      <c r="T209" s="77"/>
      <c r="U209" s="77"/>
      <c r="V209" s="77"/>
      <c r="W209" s="78"/>
      <c r="X209" s="78"/>
    </row>
    <row r="210" spans="6:25" s="51" customFormat="1" ht="16.5" customHeight="1" outlineLevel="2">
      <c r="F210" s="52"/>
      <c r="G210" s="53"/>
      <c r="H210" s="54"/>
      <c r="I210" s="54" t="s">
        <v>105</v>
      </c>
      <c r="J210" s="53"/>
      <c r="K210" s="55"/>
      <c r="L210" s="56"/>
      <c r="M210" s="55"/>
      <c r="N210" s="56"/>
      <c r="O210" s="57"/>
      <c r="P210" s="58"/>
      <c r="Q210" s="59">
        <f>SUBTOTAL(9,Q211:Q225)</f>
        <v>0</v>
      </c>
      <c r="R210" s="56"/>
      <c r="S210" s="59">
        <f>SUBTOTAL(9,S211:S225)</f>
        <v>0</v>
      </c>
      <c r="T210" s="60"/>
      <c r="U210" s="57">
        <f>SUBTOTAL(9,U211:U225)</f>
        <v>0</v>
      </c>
      <c r="V210" s="57">
        <f>SUBTOTAL(9,V211:V225)</f>
        <v>0</v>
      </c>
      <c r="W210" s="61"/>
      <c r="Y210" s="57">
        <f>SUBTOTAL(9,Y211:Y225)</f>
        <v>5</v>
      </c>
    </row>
    <row r="211" spans="6:25" s="62" customFormat="1" ht="24" outlineLevel="3">
      <c r="F211" s="63">
        <v>64</v>
      </c>
      <c r="G211" s="64" t="s">
        <v>8</v>
      </c>
      <c r="H211" s="65" t="s">
        <v>63</v>
      </c>
      <c r="I211" s="66" t="s">
        <v>156</v>
      </c>
      <c r="J211" s="64" t="s">
        <v>5</v>
      </c>
      <c r="K211" s="67">
        <v>8.78836</v>
      </c>
      <c r="L211" s="68">
        <v>0</v>
      </c>
      <c r="M211" s="10">
        <v>8.78836</v>
      </c>
      <c r="N211" s="90"/>
      <c r="O211" s="69"/>
      <c r="P211" s="70"/>
      <c r="Q211" s="71">
        <f>M211*P211</f>
        <v>0</v>
      </c>
      <c r="R211" s="70"/>
      <c r="S211" s="71">
        <f>M211*R211</f>
        <v>0</v>
      </c>
      <c r="T211" s="69">
        <v>21</v>
      </c>
      <c r="U211" s="69">
        <f>O211*(T211/100)</f>
        <v>0</v>
      </c>
      <c r="V211" s="69">
        <f>O211+U211</f>
        <v>0</v>
      </c>
      <c r="W211" s="66"/>
      <c r="X211" s="89"/>
      <c r="Y211" s="89">
        <v>1</v>
      </c>
    </row>
    <row r="212" spans="6:24" s="72" customFormat="1" ht="12" outlineLevel="3">
      <c r="F212" s="73"/>
      <c r="G212" s="74"/>
      <c r="H212" s="12" t="s">
        <v>94</v>
      </c>
      <c r="I212" s="91" t="s">
        <v>205</v>
      </c>
      <c r="J212" s="91"/>
      <c r="K212" s="91"/>
      <c r="L212" s="91"/>
      <c r="M212" s="91"/>
      <c r="N212" s="91"/>
      <c r="O212" s="91"/>
      <c r="P212" s="75"/>
      <c r="Q212" s="76"/>
      <c r="R212" s="75"/>
      <c r="S212" s="76"/>
      <c r="T212" s="77"/>
      <c r="U212" s="77"/>
      <c r="V212" s="77"/>
      <c r="W212" s="78"/>
      <c r="X212" s="78"/>
    </row>
    <row r="213" spans="6:24" s="72" customFormat="1" ht="6" customHeight="1" outlineLevel="3">
      <c r="F213" s="73"/>
      <c r="G213" s="74"/>
      <c r="H213" s="13"/>
      <c r="I213" s="78"/>
      <c r="J213" s="74"/>
      <c r="K213" s="79"/>
      <c r="L213" s="80"/>
      <c r="M213" s="11"/>
      <c r="N213" s="80"/>
      <c r="O213" s="77"/>
      <c r="P213" s="75"/>
      <c r="Q213" s="76"/>
      <c r="R213" s="75"/>
      <c r="S213" s="76"/>
      <c r="T213" s="77"/>
      <c r="U213" s="77"/>
      <c r="V213" s="77"/>
      <c r="W213" s="78"/>
      <c r="X213" s="78"/>
    </row>
    <row r="214" spans="6:25" s="62" customFormat="1" ht="24" outlineLevel="3">
      <c r="F214" s="63">
        <v>65</v>
      </c>
      <c r="G214" s="64" t="s">
        <v>8</v>
      </c>
      <c r="H214" s="65" t="s">
        <v>66</v>
      </c>
      <c r="I214" s="66" t="s">
        <v>159</v>
      </c>
      <c r="J214" s="64" t="s">
        <v>5</v>
      </c>
      <c r="K214" s="67">
        <v>8.78836</v>
      </c>
      <c r="L214" s="68">
        <v>0</v>
      </c>
      <c r="M214" s="10">
        <v>8.78836</v>
      </c>
      <c r="N214" s="90"/>
      <c r="O214" s="69"/>
      <c r="P214" s="70"/>
      <c r="Q214" s="71">
        <f>M214*P214</f>
        <v>0</v>
      </c>
      <c r="R214" s="70"/>
      <c r="S214" s="71">
        <f>M214*R214</f>
        <v>0</v>
      </c>
      <c r="T214" s="69">
        <v>21</v>
      </c>
      <c r="U214" s="69">
        <f>O214*(T214/100)</f>
        <v>0</v>
      </c>
      <c r="V214" s="69">
        <f>O214+U214</f>
        <v>0</v>
      </c>
      <c r="W214" s="66"/>
      <c r="X214" s="89"/>
      <c r="Y214" s="89">
        <v>1</v>
      </c>
    </row>
    <row r="215" spans="6:24" s="72" customFormat="1" ht="12" outlineLevel="3">
      <c r="F215" s="73"/>
      <c r="G215" s="74"/>
      <c r="H215" s="12" t="s">
        <v>94</v>
      </c>
      <c r="I215" s="91" t="s">
        <v>183</v>
      </c>
      <c r="J215" s="91"/>
      <c r="K215" s="91"/>
      <c r="L215" s="91"/>
      <c r="M215" s="91"/>
      <c r="N215" s="91"/>
      <c r="O215" s="91"/>
      <c r="P215" s="75"/>
      <c r="Q215" s="76"/>
      <c r="R215" s="75"/>
      <c r="S215" s="76"/>
      <c r="T215" s="77"/>
      <c r="U215" s="77"/>
      <c r="V215" s="77"/>
      <c r="W215" s="78"/>
      <c r="X215" s="78"/>
    </row>
    <row r="216" spans="6:24" s="72" customFormat="1" ht="6" customHeight="1" outlineLevel="3">
      <c r="F216" s="73"/>
      <c r="G216" s="74"/>
      <c r="H216" s="13"/>
      <c r="I216" s="78"/>
      <c r="J216" s="74"/>
      <c r="K216" s="79"/>
      <c r="L216" s="80"/>
      <c r="M216" s="11"/>
      <c r="N216" s="80"/>
      <c r="O216" s="77"/>
      <c r="P216" s="75"/>
      <c r="Q216" s="76"/>
      <c r="R216" s="75"/>
      <c r="S216" s="76"/>
      <c r="T216" s="77"/>
      <c r="U216" s="77"/>
      <c r="V216" s="77"/>
      <c r="W216" s="78"/>
      <c r="X216" s="78"/>
    </row>
    <row r="217" spans="6:25" s="62" customFormat="1" ht="24" outlineLevel="3">
      <c r="F217" s="63">
        <v>66</v>
      </c>
      <c r="G217" s="64" t="s">
        <v>8</v>
      </c>
      <c r="H217" s="65" t="s">
        <v>67</v>
      </c>
      <c r="I217" s="66" t="s">
        <v>150</v>
      </c>
      <c r="J217" s="64" t="s">
        <v>5</v>
      </c>
      <c r="K217" s="67">
        <v>8.78836</v>
      </c>
      <c r="L217" s="68">
        <v>1200</v>
      </c>
      <c r="M217" s="10">
        <v>114.24868000000001</v>
      </c>
      <c r="N217" s="90"/>
      <c r="O217" s="69"/>
      <c r="P217" s="70"/>
      <c r="Q217" s="71">
        <f>M217*P217</f>
        <v>0</v>
      </c>
      <c r="R217" s="70"/>
      <c r="S217" s="71">
        <f>M217*R217</f>
        <v>0</v>
      </c>
      <c r="T217" s="69">
        <v>21</v>
      </c>
      <c r="U217" s="69">
        <f>O217*(T217/100)</f>
        <v>0</v>
      </c>
      <c r="V217" s="69">
        <f>O217+U217</f>
        <v>0</v>
      </c>
      <c r="W217" s="66"/>
      <c r="X217" s="89"/>
      <c r="Y217" s="89">
        <v>1</v>
      </c>
    </row>
    <row r="218" spans="6:24" s="72" customFormat="1" ht="12" outlineLevel="3">
      <c r="F218" s="73"/>
      <c r="G218" s="74"/>
      <c r="H218" s="12" t="s">
        <v>94</v>
      </c>
      <c r="I218" s="91" t="s">
        <v>200</v>
      </c>
      <c r="J218" s="91"/>
      <c r="K218" s="91"/>
      <c r="L218" s="91"/>
      <c r="M218" s="91"/>
      <c r="N218" s="91"/>
      <c r="O218" s="91"/>
      <c r="P218" s="75"/>
      <c r="Q218" s="76"/>
      <c r="R218" s="75"/>
      <c r="S218" s="76"/>
      <c r="T218" s="77"/>
      <c r="U218" s="77"/>
      <c r="V218" s="77"/>
      <c r="W218" s="78"/>
      <c r="X218" s="78"/>
    </row>
    <row r="219" spans="6:24" s="72" customFormat="1" ht="6" customHeight="1" outlineLevel="3">
      <c r="F219" s="73"/>
      <c r="G219" s="74"/>
      <c r="H219" s="13"/>
      <c r="I219" s="78"/>
      <c r="J219" s="74"/>
      <c r="K219" s="79"/>
      <c r="L219" s="80"/>
      <c r="M219" s="11"/>
      <c r="N219" s="80"/>
      <c r="O219" s="77"/>
      <c r="P219" s="75"/>
      <c r="Q219" s="76"/>
      <c r="R219" s="75"/>
      <c r="S219" s="76"/>
      <c r="T219" s="77"/>
      <c r="U219" s="77"/>
      <c r="V219" s="77"/>
      <c r="W219" s="78"/>
      <c r="X219" s="78"/>
    </row>
    <row r="220" spans="6:25" s="62" customFormat="1" ht="24" outlineLevel="3">
      <c r="F220" s="63">
        <v>67</v>
      </c>
      <c r="G220" s="64" t="s">
        <v>8</v>
      </c>
      <c r="H220" s="65" t="s">
        <v>68</v>
      </c>
      <c r="I220" s="66" t="s">
        <v>148</v>
      </c>
      <c r="J220" s="64" t="s">
        <v>5</v>
      </c>
      <c r="K220" s="67">
        <v>8.78836</v>
      </c>
      <c r="L220" s="68">
        <v>0</v>
      </c>
      <c r="M220" s="10">
        <v>8.78836</v>
      </c>
      <c r="N220" s="90"/>
      <c r="O220" s="69"/>
      <c r="P220" s="70"/>
      <c r="Q220" s="71">
        <f>M220*P220</f>
        <v>0</v>
      </c>
      <c r="R220" s="70"/>
      <c r="S220" s="71">
        <f>M220*R220</f>
        <v>0</v>
      </c>
      <c r="T220" s="69">
        <v>21</v>
      </c>
      <c r="U220" s="69">
        <f>O220*(T220/100)</f>
        <v>0</v>
      </c>
      <c r="V220" s="69">
        <f>O220+U220</f>
        <v>0</v>
      </c>
      <c r="W220" s="66"/>
      <c r="X220" s="89"/>
      <c r="Y220" s="89">
        <v>1</v>
      </c>
    </row>
    <row r="221" spans="6:24" s="72" customFormat="1" ht="12" outlineLevel="3">
      <c r="F221" s="73"/>
      <c r="G221" s="74"/>
      <c r="H221" s="12" t="s">
        <v>94</v>
      </c>
      <c r="I221" s="91" t="s">
        <v>151</v>
      </c>
      <c r="J221" s="91"/>
      <c r="K221" s="91"/>
      <c r="L221" s="91"/>
      <c r="M221" s="91"/>
      <c r="N221" s="91"/>
      <c r="O221" s="91"/>
      <c r="P221" s="75"/>
      <c r="Q221" s="76"/>
      <c r="R221" s="75"/>
      <c r="S221" s="76"/>
      <c r="T221" s="77"/>
      <c r="U221" s="77"/>
      <c r="V221" s="77"/>
      <c r="W221" s="78"/>
      <c r="X221" s="78"/>
    </row>
    <row r="222" spans="6:24" s="72" customFormat="1" ht="6" customHeight="1" outlineLevel="3">
      <c r="F222" s="73"/>
      <c r="G222" s="74"/>
      <c r="H222" s="13"/>
      <c r="I222" s="78"/>
      <c r="J222" s="74"/>
      <c r="K222" s="79"/>
      <c r="L222" s="80"/>
      <c r="M222" s="11"/>
      <c r="N222" s="80"/>
      <c r="O222" s="77"/>
      <c r="P222" s="75"/>
      <c r="Q222" s="76"/>
      <c r="R222" s="75"/>
      <c r="S222" s="76"/>
      <c r="T222" s="77"/>
      <c r="U222" s="77"/>
      <c r="V222" s="77"/>
      <c r="W222" s="78"/>
      <c r="X222" s="78"/>
    </row>
    <row r="223" spans="6:25" s="62" customFormat="1" ht="12" outlineLevel="3">
      <c r="F223" s="63">
        <v>68</v>
      </c>
      <c r="G223" s="64" t="s">
        <v>8</v>
      </c>
      <c r="H223" s="65" t="s">
        <v>69</v>
      </c>
      <c r="I223" s="66" t="s">
        <v>123</v>
      </c>
      <c r="J223" s="64" t="s">
        <v>5</v>
      </c>
      <c r="K223" s="67">
        <v>9.304335360000001</v>
      </c>
      <c r="L223" s="68">
        <v>0</v>
      </c>
      <c r="M223" s="10">
        <v>9.304335360000001</v>
      </c>
      <c r="N223" s="90"/>
      <c r="O223" s="69"/>
      <c r="P223" s="70"/>
      <c r="Q223" s="71">
        <f>M223*P223</f>
        <v>0</v>
      </c>
      <c r="R223" s="70"/>
      <c r="S223" s="71">
        <f>M223*R223</f>
        <v>0</v>
      </c>
      <c r="T223" s="69">
        <v>21</v>
      </c>
      <c r="U223" s="69">
        <f>O223*(T223/100)</f>
        <v>0</v>
      </c>
      <c r="V223" s="69">
        <f>O223+U223</f>
        <v>0</v>
      </c>
      <c r="W223" s="66"/>
      <c r="X223" s="89"/>
      <c r="Y223" s="89">
        <v>1</v>
      </c>
    </row>
    <row r="224" spans="6:24" s="72" customFormat="1" ht="12" outlineLevel="3">
      <c r="F224" s="73"/>
      <c r="G224" s="74"/>
      <c r="H224" s="12" t="s">
        <v>94</v>
      </c>
      <c r="I224" s="91" t="s">
        <v>215</v>
      </c>
      <c r="J224" s="91"/>
      <c r="K224" s="91"/>
      <c r="L224" s="91"/>
      <c r="M224" s="91"/>
      <c r="N224" s="91"/>
      <c r="O224" s="91"/>
      <c r="P224" s="75"/>
      <c r="Q224" s="76"/>
      <c r="R224" s="75"/>
      <c r="S224" s="76"/>
      <c r="T224" s="77"/>
      <c r="U224" s="77"/>
      <c r="V224" s="77"/>
      <c r="W224" s="78"/>
      <c r="X224" s="78"/>
    </row>
    <row r="225" spans="6:24" s="72" customFormat="1" ht="6" customHeight="1" outlineLevel="3">
      <c r="F225" s="73"/>
      <c r="G225" s="74"/>
      <c r="H225" s="13"/>
      <c r="I225" s="78"/>
      <c r="J225" s="74"/>
      <c r="K225" s="79"/>
      <c r="L225" s="80"/>
      <c r="M225" s="11"/>
      <c r="N225" s="80"/>
      <c r="O225" s="77"/>
      <c r="P225" s="75"/>
      <c r="Q225" s="76"/>
      <c r="R225" s="75"/>
      <c r="S225" s="76"/>
      <c r="T225" s="77"/>
      <c r="U225" s="77"/>
      <c r="V225" s="77"/>
      <c r="W225" s="78"/>
      <c r="X225" s="78"/>
    </row>
    <row r="226" spans="6:25" s="51" customFormat="1" ht="16.5" customHeight="1" outlineLevel="2">
      <c r="F226" s="52"/>
      <c r="G226" s="53"/>
      <c r="H226" s="54"/>
      <c r="I226" s="54" t="s">
        <v>108</v>
      </c>
      <c r="J226" s="53"/>
      <c r="K226" s="55"/>
      <c r="L226" s="56"/>
      <c r="M226" s="55"/>
      <c r="N226" s="56"/>
      <c r="O226" s="57"/>
      <c r="P226" s="58"/>
      <c r="Q226" s="59">
        <f>SUBTOTAL(9,Q227:Q239)</f>
        <v>0.067392</v>
      </c>
      <c r="R226" s="56"/>
      <c r="S226" s="59">
        <f>SUBTOTAL(9,S227:S239)</f>
        <v>0.12024</v>
      </c>
      <c r="T226" s="60"/>
      <c r="U226" s="57">
        <f>SUBTOTAL(9,U227:U239)</f>
        <v>0</v>
      </c>
      <c r="V226" s="57">
        <f>SUBTOTAL(9,V227:V239)</f>
        <v>0</v>
      </c>
      <c r="W226" s="61"/>
      <c r="Y226" s="57">
        <f>SUBTOTAL(9,Y227:Y239)</f>
        <v>4</v>
      </c>
    </row>
    <row r="227" spans="6:25" s="62" customFormat="1" ht="12" outlineLevel="3">
      <c r="F227" s="63">
        <v>69</v>
      </c>
      <c r="G227" s="64" t="s">
        <v>8</v>
      </c>
      <c r="H227" s="65" t="s">
        <v>38</v>
      </c>
      <c r="I227" s="66" t="s">
        <v>114</v>
      </c>
      <c r="J227" s="64" t="s">
        <v>4</v>
      </c>
      <c r="K227" s="67">
        <v>72</v>
      </c>
      <c r="L227" s="68">
        <v>0</v>
      </c>
      <c r="M227" s="10">
        <v>72</v>
      </c>
      <c r="N227" s="90"/>
      <c r="O227" s="69"/>
      <c r="P227" s="70"/>
      <c r="Q227" s="71">
        <f>M227*P227</f>
        <v>0</v>
      </c>
      <c r="R227" s="70">
        <v>0.00167</v>
      </c>
      <c r="S227" s="71">
        <f>M227*R227</f>
        <v>0.12024</v>
      </c>
      <c r="T227" s="69">
        <v>21</v>
      </c>
      <c r="U227" s="69">
        <f>O227*(T227/100)</f>
        <v>0</v>
      </c>
      <c r="V227" s="69">
        <f>O227+U227</f>
        <v>0</v>
      </c>
      <c r="W227" s="66"/>
      <c r="X227" s="89"/>
      <c r="Y227" s="89">
        <v>1</v>
      </c>
    </row>
    <row r="228" spans="6:24" s="72" customFormat="1" ht="12" outlineLevel="3">
      <c r="F228" s="73"/>
      <c r="G228" s="74"/>
      <c r="H228" s="12" t="s">
        <v>94</v>
      </c>
      <c r="I228" s="91" t="s">
        <v>133</v>
      </c>
      <c r="J228" s="91"/>
      <c r="K228" s="91"/>
      <c r="L228" s="91"/>
      <c r="M228" s="91"/>
      <c r="N228" s="91"/>
      <c r="O228" s="91"/>
      <c r="P228" s="75"/>
      <c r="Q228" s="76"/>
      <c r="R228" s="75"/>
      <c r="S228" s="76"/>
      <c r="T228" s="77"/>
      <c r="U228" s="77"/>
      <c r="V228" s="77"/>
      <c r="W228" s="78"/>
      <c r="X228" s="78"/>
    </row>
    <row r="229" spans="6:24" s="72" customFormat="1" ht="6" customHeight="1" outlineLevel="3">
      <c r="F229" s="73"/>
      <c r="G229" s="74"/>
      <c r="H229" s="13"/>
      <c r="I229" s="78"/>
      <c r="J229" s="74"/>
      <c r="K229" s="79"/>
      <c r="L229" s="80"/>
      <c r="M229" s="11"/>
      <c r="N229" s="80"/>
      <c r="O229" s="77"/>
      <c r="P229" s="75"/>
      <c r="Q229" s="76"/>
      <c r="R229" s="75"/>
      <c r="S229" s="76"/>
      <c r="T229" s="77"/>
      <c r="U229" s="77"/>
      <c r="V229" s="77"/>
      <c r="W229" s="78"/>
      <c r="X229" s="78"/>
    </row>
    <row r="230" spans="6:25" s="62" customFormat="1" ht="12" outlineLevel="3">
      <c r="F230" s="63">
        <v>70</v>
      </c>
      <c r="G230" s="64" t="s">
        <v>8</v>
      </c>
      <c r="H230" s="65" t="s">
        <v>39</v>
      </c>
      <c r="I230" s="66" t="s">
        <v>118</v>
      </c>
      <c r="J230" s="64" t="s">
        <v>4</v>
      </c>
      <c r="K230" s="67">
        <v>57.599999999999994</v>
      </c>
      <c r="L230" s="68">
        <v>0</v>
      </c>
      <c r="M230" s="10">
        <v>57.599999999999994</v>
      </c>
      <c r="N230" s="90"/>
      <c r="O230" s="69"/>
      <c r="P230" s="70">
        <v>4E-05</v>
      </c>
      <c r="Q230" s="71">
        <f>M230*P230</f>
        <v>0.002304</v>
      </c>
      <c r="R230" s="70"/>
      <c r="S230" s="71">
        <f>M230*R230</f>
        <v>0</v>
      </c>
      <c r="T230" s="69">
        <v>21</v>
      </c>
      <c r="U230" s="69">
        <f>O230*(T230/100)</f>
        <v>0</v>
      </c>
      <c r="V230" s="69">
        <f>O230+U230</f>
        <v>0</v>
      </c>
      <c r="W230" s="66"/>
      <c r="X230" s="89"/>
      <c r="Y230" s="89">
        <v>1</v>
      </c>
    </row>
    <row r="231" spans="6:24" s="72" customFormat="1" ht="12" outlineLevel="3">
      <c r="F231" s="73"/>
      <c r="G231" s="74"/>
      <c r="H231" s="12" t="s">
        <v>94</v>
      </c>
      <c r="I231" s="91" t="s">
        <v>161</v>
      </c>
      <c r="J231" s="91"/>
      <c r="K231" s="91"/>
      <c r="L231" s="91"/>
      <c r="M231" s="91"/>
      <c r="N231" s="91"/>
      <c r="O231" s="91"/>
      <c r="P231" s="75"/>
      <c r="Q231" s="76"/>
      <c r="R231" s="75"/>
      <c r="S231" s="76"/>
      <c r="T231" s="77"/>
      <c r="U231" s="77"/>
      <c r="V231" s="77"/>
      <c r="W231" s="78"/>
      <c r="X231" s="78"/>
    </row>
    <row r="232" spans="6:24" s="72" customFormat="1" ht="6" customHeight="1" outlineLevel="3">
      <c r="F232" s="73"/>
      <c r="G232" s="74"/>
      <c r="H232" s="13"/>
      <c r="I232" s="78"/>
      <c r="J232" s="74"/>
      <c r="K232" s="79"/>
      <c r="L232" s="80"/>
      <c r="M232" s="11"/>
      <c r="N232" s="80"/>
      <c r="O232" s="77"/>
      <c r="P232" s="75"/>
      <c r="Q232" s="76"/>
      <c r="R232" s="75"/>
      <c r="S232" s="76"/>
      <c r="T232" s="77"/>
      <c r="U232" s="77"/>
      <c r="V232" s="77"/>
      <c r="W232" s="78"/>
      <c r="X232" s="78"/>
    </row>
    <row r="233" spans="6:25" s="62" customFormat="1" ht="12" outlineLevel="3">
      <c r="F233" s="63">
        <v>71</v>
      </c>
      <c r="G233" s="64" t="s">
        <v>2</v>
      </c>
      <c r="H233" s="65" t="s">
        <v>21</v>
      </c>
      <c r="I233" s="66" t="s">
        <v>115</v>
      </c>
      <c r="J233" s="64" t="s">
        <v>4</v>
      </c>
      <c r="K233" s="67">
        <v>57.6</v>
      </c>
      <c r="L233" s="68">
        <v>0</v>
      </c>
      <c r="M233" s="10">
        <v>57.6</v>
      </c>
      <c r="N233" s="90"/>
      <c r="O233" s="69"/>
      <c r="P233" s="70">
        <v>0.00113</v>
      </c>
      <c r="Q233" s="71">
        <f>M233*P233</f>
        <v>0.065088</v>
      </c>
      <c r="R233" s="70"/>
      <c r="S233" s="71">
        <f>M233*R233</f>
        <v>0</v>
      </c>
      <c r="T233" s="69">
        <v>21</v>
      </c>
      <c r="U233" s="69">
        <f>O233*(T233/100)</f>
        <v>0</v>
      </c>
      <c r="V233" s="69">
        <f>O233+U233</f>
        <v>0</v>
      </c>
      <c r="W233" s="66"/>
      <c r="X233" s="89"/>
      <c r="Y233" s="89">
        <v>1</v>
      </c>
    </row>
    <row r="234" spans="6:24" s="72" customFormat="1" ht="12" outlineLevel="3">
      <c r="F234" s="73"/>
      <c r="G234" s="74"/>
      <c r="H234" s="12" t="s">
        <v>94</v>
      </c>
      <c r="I234" s="91"/>
      <c r="J234" s="91"/>
      <c r="K234" s="91"/>
      <c r="L234" s="91"/>
      <c r="M234" s="91"/>
      <c r="N234" s="91"/>
      <c r="O234" s="91"/>
      <c r="P234" s="75"/>
      <c r="Q234" s="76"/>
      <c r="R234" s="75"/>
      <c r="S234" s="76"/>
      <c r="T234" s="77"/>
      <c r="U234" s="77"/>
      <c r="V234" s="77"/>
      <c r="W234" s="78"/>
      <c r="X234" s="78"/>
    </row>
    <row r="235" spans="6:24" s="72" customFormat="1" ht="6" customHeight="1" outlineLevel="3">
      <c r="F235" s="73"/>
      <c r="G235" s="74"/>
      <c r="H235" s="13"/>
      <c r="I235" s="78"/>
      <c r="J235" s="74"/>
      <c r="K235" s="79"/>
      <c r="L235" s="80"/>
      <c r="M235" s="11"/>
      <c r="N235" s="80"/>
      <c r="O235" s="77"/>
      <c r="P235" s="75"/>
      <c r="Q235" s="76"/>
      <c r="R235" s="75"/>
      <c r="S235" s="76"/>
      <c r="T235" s="77"/>
      <c r="U235" s="77"/>
      <c r="V235" s="77"/>
      <c r="W235" s="78"/>
      <c r="X235" s="78"/>
    </row>
    <row r="236" spans="6:24" s="72" customFormat="1" ht="6" customHeight="1" outlineLevel="3">
      <c r="F236" s="73"/>
      <c r="G236" s="74"/>
      <c r="H236" s="13"/>
      <c r="I236" s="78"/>
      <c r="J236" s="74"/>
      <c r="K236" s="79"/>
      <c r="L236" s="80"/>
      <c r="M236" s="11"/>
      <c r="N236" s="80"/>
      <c r="O236" s="77"/>
      <c r="P236" s="75"/>
      <c r="Q236" s="76"/>
      <c r="R236" s="75"/>
      <c r="S236" s="76"/>
      <c r="T236" s="77"/>
      <c r="U236" s="77"/>
      <c r="V236" s="77"/>
      <c r="W236" s="78"/>
      <c r="X236" s="78"/>
    </row>
    <row r="237" spans="6:25" s="62" customFormat="1" ht="24" outlineLevel="3">
      <c r="F237" s="63">
        <v>72</v>
      </c>
      <c r="G237" s="64" t="s">
        <v>8</v>
      </c>
      <c r="H237" s="65" t="s">
        <v>70</v>
      </c>
      <c r="I237" s="66" t="s">
        <v>146</v>
      </c>
      <c r="J237" s="64" t="s">
        <v>0</v>
      </c>
      <c r="K237" s="67">
        <v>1.61</v>
      </c>
      <c r="L237" s="68">
        <v>0</v>
      </c>
      <c r="M237" s="10">
        <v>1.61</v>
      </c>
      <c r="N237" s="90"/>
      <c r="O237" s="69"/>
      <c r="P237" s="70"/>
      <c r="Q237" s="71">
        <f>M237*P237</f>
        <v>0</v>
      </c>
      <c r="R237" s="70"/>
      <c r="S237" s="71">
        <f>M237*R237</f>
        <v>0</v>
      </c>
      <c r="T237" s="69">
        <v>21</v>
      </c>
      <c r="U237" s="69">
        <f>O237*(T237/100)</f>
        <v>0</v>
      </c>
      <c r="V237" s="69">
        <f>O237+U237</f>
        <v>0</v>
      </c>
      <c r="W237" s="66"/>
      <c r="X237" s="89"/>
      <c r="Y237" s="89">
        <v>1</v>
      </c>
    </row>
    <row r="238" spans="6:24" s="72" customFormat="1" ht="12" outlineLevel="3">
      <c r="F238" s="73"/>
      <c r="G238" s="74"/>
      <c r="H238" s="12" t="s">
        <v>94</v>
      </c>
      <c r="I238" s="91" t="s">
        <v>204</v>
      </c>
      <c r="J238" s="91"/>
      <c r="K238" s="91"/>
      <c r="L238" s="91"/>
      <c r="M238" s="91"/>
      <c r="N238" s="91"/>
      <c r="O238" s="91"/>
      <c r="P238" s="75"/>
      <c r="Q238" s="76"/>
      <c r="R238" s="75"/>
      <c r="S238" s="76"/>
      <c r="T238" s="77"/>
      <c r="U238" s="77"/>
      <c r="V238" s="77"/>
      <c r="W238" s="78"/>
      <c r="X238" s="78"/>
    </row>
    <row r="239" spans="6:24" s="72" customFormat="1" ht="6" customHeight="1" outlineLevel="3">
      <c r="F239" s="73"/>
      <c r="G239" s="74"/>
      <c r="H239" s="13"/>
      <c r="I239" s="78"/>
      <c r="J239" s="74"/>
      <c r="K239" s="79"/>
      <c r="L239" s="80"/>
      <c r="M239" s="11"/>
      <c r="N239" s="80"/>
      <c r="O239" s="77"/>
      <c r="P239" s="75"/>
      <c r="Q239" s="76"/>
      <c r="R239" s="75"/>
      <c r="S239" s="76"/>
      <c r="T239" s="77"/>
      <c r="U239" s="77"/>
      <c r="V239" s="77"/>
      <c r="W239" s="78"/>
      <c r="X239" s="78"/>
    </row>
    <row r="240" spans="6:25" s="51" customFormat="1" ht="16.5" customHeight="1" outlineLevel="2">
      <c r="F240" s="52"/>
      <c r="G240" s="53"/>
      <c r="H240" s="54"/>
      <c r="I240" s="54" t="s">
        <v>109</v>
      </c>
      <c r="J240" s="53"/>
      <c r="K240" s="55"/>
      <c r="L240" s="56"/>
      <c r="M240" s="55"/>
      <c r="N240" s="56"/>
      <c r="O240" s="57"/>
      <c r="P240" s="58"/>
      <c r="Q240" s="59">
        <f>SUBTOTAL(9,Q241:Q270)</f>
        <v>0.0918</v>
      </c>
      <c r="R240" s="56"/>
      <c r="S240" s="59">
        <f>SUBTOTAL(9,S241:S270)</f>
        <v>0.22</v>
      </c>
      <c r="T240" s="60"/>
      <c r="U240" s="57">
        <f>SUBTOTAL(9,U241:U270)</f>
        <v>0</v>
      </c>
      <c r="V240" s="57">
        <f>SUBTOTAL(9,V241:V270)</f>
        <v>0</v>
      </c>
      <c r="W240" s="61"/>
      <c r="Y240" s="57">
        <f>SUBTOTAL(9,Y241:Y270)</f>
        <v>10</v>
      </c>
    </row>
    <row r="241" spans="6:25" s="62" customFormat="1" ht="24" outlineLevel="3">
      <c r="F241" s="63">
        <v>73</v>
      </c>
      <c r="G241" s="64" t="s">
        <v>8</v>
      </c>
      <c r="H241" s="65" t="s">
        <v>41</v>
      </c>
      <c r="I241" s="66" t="s">
        <v>167</v>
      </c>
      <c r="J241" s="64" t="s">
        <v>14</v>
      </c>
      <c r="K241" s="67">
        <v>44</v>
      </c>
      <c r="L241" s="68">
        <v>0</v>
      </c>
      <c r="M241" s="10">
        <v>44</v>
      </c>
      <c r="N241" s="90"/>
      <c r="O241" s="69"/>
      <c r="P241" s="70"/>
      <c r="Q241" s="71">
        <f>M241*P241</f>
        <v>0</v>
      </c>
      <c r="R241" s="70">
        <v>0.005</v>
      </c>
      <c r="S241" s="71">
        <f>M241*R241</f>
        <v>0.22</v>
      </c>
      <c r="T241" s="69">
        <v>21</v>
      </c>
      <c r="U241" s="69">
        <f>O241*(T241/100)</f>
        <v>0</v>
      </c>
      <c r="V241" s="69">
        <f>O241+U241</f>
        <v>0</v>
      </c>
      <c r="W241" s="66"/>
      <c r="X241" s="89"/>
      <c r="Y241" s="89">
        <v>1</v>
      </c>
    </row>
    <row r="242" spans="6:24" s="72" customFormat="1" ht="12" outlineLevel="3">
      <c r="F242" s="73"/>
      <c r="G242" s="74"/>
      <c r="H242" s="12" t="s">
        <v>94</v>
      </c>
      <c r="I242" s="91" t="s">
        <v>180</v>
      </c>
      <c r="J242" s="91"/>
      <c r="K242" s="91"/>
      <c r="L242" s="91"/>
      <c r="M242" s="91"/>
      <c r="N242" s="91"/>
      <c r="O242" s="91"/>
      <c r="P242" s="75"/>
      <c r="Q242" s="76"/>
      <c r="R242" s="75"/>
      <c r="S242" s="76"/>
      <c r="T242" s="77"/>
      <c r="U242" s="77"/>
      <c r="V242" s="77"/>
      <c r="W242" s="78"/>
      <c r="X242" s="78"/>
    </row>
    <row r="243" spans="6:24" s="72" customFormat="1" ht="6" customHeight="1" outlineLevel="3">
      <c r="F243" s="73"/>
      <c r="G243" s="74"/>
      <c r="H243" s="13"/>
      <c r="I243" s="78"/>
      <c r="J243" s="74"/>
      <c r="K243" s="79"/>
      <c r="L243" s="80"/>
      <c r="M243" s="11"/>
      <c r="N243" s="80"/>
      <c r="O243" s="77"/>
      <c r="P243" s="75"/>
      <c r="Q243" s="76"/>
      <c r="R243" s="75"/>
      <c r="S243" s="76"/>
      <c r="T243" s="77"/>
      <c r="U243" s="77"/>
      <c r="V243" s="77"/>
      <c r="W243" s="78"/>
      <c r="X243" s="78"/>
    </row>
    <row r="244" spans="6:25" s="62" customFormat="1" ht="24" outlineLevel="3">
      <c r="F244" s="63">
        <v>74</v>
      </c>
      <c r="G244" s="64" t="s">
        <v>8</v>
      </c>
      <c r="H244" s="65" t="s">
        <v>43</v>
      </c>
      <c r="I244" s="66" t="s">
        <v>152</v>
      </c>
      <c r="J244" s="64" t="s">
        <v>9</v>
      </c>
      <c r="K244" s="67">
        <v>113.76</v>
      </c>
      <c r="L244" s="68">
        <v>0</v>
      </c>
      <c r="M244" s="10">
        <v>113.76</v>
      </c>
      <c r="N244" s="90"/>
      <c r="O244" s="69"/>
      <c r="P244" s="70">
        <v>0.00025</v>
      </c>
      <c r="Q244" s="71">
        <f>M244*P244</f>
        <v>0.028440000000000003</v>
      </c>
      <c r="R244" s="70"/>
      <c r="S244" s="71">
        <f>M244*R244</f>
        <v>0</v>
      </c>
      <c r="T244" s="69">
        <v>21</v>
      </c>
      <c r="U244" s="69">
        <f>O244*(T244/100)</f>
        <v>0</v>
      </c>
      <c r="V244" s="69">
        <f>O244+U244</f>
        <v>0</v>
      </c>
      <c r="W244" s="66"/>
      <c r="X244" s="89"/>
      <c r="Y244" s="89">
        <v>1</v>
      </c>
    </row>
    <row r="245" spans="6:24" s="72" customFormat="1" ht="12" outlineLevel="3">
      <c r="F245" s="73"/>
      <c r="G245" s="74"/>
      <c r="H245" s="12" t="s">
        <v>94</v>
      </c>
      <c r="I245" s="91" t="s">
        <v>213</v>
      </c>
      <c r="J245" s="91"/>
      <c r="K245" s="91"/>
      <c r="L245" s="91"/>
      <c r="M245" s="91"/>
      <c r="N245" s="91"/>
      <c r="O245" s="91"/>
      <c r="P245" s="75"/>
      <c r="Q245" s="76"/>
      <c r="R245" s="75"/>
      <c r="S245" s="76"/>
      <c r="T245" s="77"/>
      <c r="U245" s="77"/>
      <c r="V245" s="77"/>
      <c r="W245" s="78"/>
      <c r="X245" s="78"/>
    </row>
    <row r="246" spans="6:24" s="72" customFormat="1" ht="6" customHeight="1" outlineLevel="3">
      <c r="F246" s="73"/>
      <c r="G246" s="74"/>
      <c r="H246" s="13"/>
      <c r="I246" s="78"/>
      <c r="J246" s="74"/>
      <c r="K246" s="79"/>
      <c r="L246" s="80"/>
      <c r="M246" s="11"/>
      <c r="N246" s="80"/>
      <c r="O246" s="77"/>
      <c r="P246" s="75"/>
      <c r="Q246" s="76"/>
      <c r="R246" s="75"/>
      <c r="S246" s="76"/>
      <c r="T246" s="77"/>
      <c r="U246" s="77"/>
      <c r="V246" s="77"/>
      <c r="W246" s="78"/>
      <c r="X246" s="78"/>
    </row>
    <row r="247" spans="6:25" s="62" customFormat="1" ht="12" outlineLevel="3">
      <c r="F247" s="63">
        <v>75</v>
      </c>
      <c r="G247" s="64" t="s">
        <v>1</v>
      </c>
      <c r="H247" s="65" t="s">
        <v>83</v>
      </c>
      <c r="I247" s="66" t="s">
        <v>142</v>
      </c>
      <c r="J247" s="64" t="s">
        <v>14</v>
      </c>
      <c r="K247" s="67">
        <v>2</v>
      </c>
      <c r="L247" s="68">
        <v>0</v>
      </c>
      <c r="M247" s="10">
        <v>2</v>
      </c>
      <c r="N247" s="90"/>
      <c r="O247" s="69"/>
      <c r="P247" s="70"/>
      <c r="Q247" s="71">
        <f>M247*P247</f>
        <v>0</v>
      </c>
      <c r="R247" s="70"/>
      <c r="S247" s="71">
        <f>M247*R247</f>
        <v>0</v>
      </c>
      <c r="T247" s="69">
        <v>21</v>
      </c>
      <c r="U247" s="69">
        <f>O247*(T247/100)</f>
        <v>0</v>
      </c>
      <c r="V247" s="69">
        <f>O247+U247</f>
        <v>0</v>
      </c>
      <c r="W247" s="66"/>
      <c r="X247" s="89"/>
      <c r="Y247" s="89">
        <v>1</v>
      </c>
    </row>
    <row r="248" spans="6:24" s="72" customFormat="1" ht="12" outlineLevel="3">
      <c r="F248" s="73"/>
      <c r="G248" s="74"/>
      <c r="H248" s="12" t="s">
        <v>94</v>
      </c>
      <c r="I248" s="91"/>
      <c r="J248" s="91"/>
      <c r="K248" s="91"/>
      <c r="L248" s="91"/>
      <c r="M248" s="91"/>
      <c r="N248" s="91"/>
      <c r="O248" s="91"/>
      <c r="P248" s="75"/>
      <c r="Q248" s="76"/>
      <c r="R248" s="75"/>
      <c r="S248" s="76"/>
      <c r="T248" s="77"/>
      <c r="U248" s="77"/>
      <c r="V248" s="77"/>
      <c r="W248" s="78"/>
      <c r="X248" s="78"/>
    </row>
    <row r="249" spans="6:24" s="72" customFormat="1" ht="6" customHeight="1" outlineLevel="3">
      <c r="F249" s="73"/>
      <c r="G249" s="74"/>
      <c r="H249" s="13"/>
      <c r="I249" s="78"/>
      <c r="J249" s="74"/>
      <c r="K249" s="79"/>
      <c r="L249" s="80"/>
      <c r="M249" s="11"/>
      <c r="N249" s="80"/>
      <c r="O249" s="77"/>
      <c r="P249" s="75"/>
      <c r="Q249" s="76"/>
      <c r="R249" s="75"/>
      <c r="S249" s="76"/>
      <c r="T249" s="77"/>
      <c r="U249" s="77"/>
      <c r="V249" s="77"/>
      <c r="W249" s="78"/>
      <c r="X249" s="78"/>
    </row>
    <row r="250" spans="6:25" s="62" customFormat="1" ht="12" outlineLevel="3">
      <c r="F250" s="63">
        <v>76</v>
      </c>
      <c r="G250" s="64" t="s">
        <v>1</v>
      </c>
      <c r="H250" s="65" t="s">
        <v>84</v>
      </c>
      <c r="I250" s="66" t="s">
        <v>143</v>
      </c>
      <c r="J250" s="64" t="s">
        <v>14</v>
      </c>
      <c r="K250" s="67">
        <v>2</v>
      </c>
      <c r="L250" s="68">
        <v>0</v>
      </c>
      <c r="M250" s="10">
        <v>2</v>
      </c>
      <c r="N250" s="90"/>
      <c r="O250" s="69"/>
      <c r="P250" s="70"/>
      <c r="Q250" s="71">
        <f>M250*P250</f>
        <v>0</v>
      </c>
      <c r="R250" s="70"/>
      <c r="S250" s="71">
        <f>M250*R250</f>
        <v>0</v>
      </c>
      <c r="T250" s="69">
        <v>21</v>
      </c>
      <c r="U250" s="69">
        <f>O250*(T250/100)</f>
        <v>0</v>
      </c>
      <c r="V250" s="69">
        <f>O250+U250</f>
        <v>0</v>
      </c>
      <c r="W250" s="66"/>
      <c r="X250" s="89"/>
      <c r="Y250" s="89">
        <v>1</v>
      </c>
    </row>
    <row r="251" spans="6:24" s="72" customFormat="1" ht="12" outlineLevel="3">
      <c r="F251" s="73"/>
      <c r="G251" s="74"/>
      <c r="H251" s="12" t="s">
        <v>94</v>
      </c>
      <c r="I251" s="91"/>
      <c r="J251" s="91"/>
      <c r="K251" s="91"/>
      <c r="L251" s="91"/>
      <c r="M251" s="91"/>
      <c r="N251" s="91"/>
      <c r="O251" s="91"/>
      <c r="P251" s="75"/>
      <c r="Q251" s="76"/>
      <c r="R251" s="75"/>
      <c r="S251" s="76"/>
      <c r="T251" s="77"/>
      <c r="U251" s="77"/>
      <c r="V251" s="77"/>
      <c r="W251" s="78"/>
      <c r="X251" s="78"/>
    </row>
    <row r="252" spans="6:24" s="72" customFormat="1" ht="6" customHeight="1" outlineLevel="3">
      <c r="F252" s="73"/>
      <c r="G252" s="74"/>
      <c r="H252" s="13"/>
      <c r="I252" s="78"/>
      <c r="J252" s="74"/>
      <c r="K252" s="79"/>
      <c r="L252" s="80"/>
      <c r="M252" s="11"/>
      <c r="N252" s="80"/>
      <c r="O252" s="77"/>
      <c r="P252" s="75"/>
      <c r="Q252" s="76"/>
      <c r="R252" s="75"/>
      <c r="S252" s="76"/>
      <c r="T252" s="77"/>
      <c r="U252" s="77"/>
      <c r="V252" s="77"/>
      <c r="W252" s="78"/>
      <c r="X252" s="78"/>
    </row>
    <row r="253" spans="6:25" s="62" customFormat="1" ht="12" outlineLevel="3">
      <c r="F253" s="63">
        <v>77</v>
      </c>
      <c r="G253" s="64" t="s">
        <v>1</v>
      </c>
      <c r="H253" s="65" t="s">
        <v>85</v>
      </c>
      <c r="I253" s="66" t="s">
        <v>138</v>
      </c>
      <c r="J253" s="64" t="s">
        <v>14</v>
      </c>
      <c r="K253" s="67">
        <v>16</v>
      </c>
      <c r="L253" s="68">
        <v>0</v>
      </c>
      <c r="M253" s="10">
        <v>16</v>
      </c>
      <c r="N253" s="90"/>
      <c r="O253" s="69"/>
      <c r="P253" s="70"/>
      <c r="Q253" s="71">
        <f>M253*P253</f>
        <v>0</v>
      </c>
      <c r="R253" s="70"/>
      <c r="S253" s="71">
        <f>M253*R253</f>
        <v>0</v>
      </c>
      <c r="T253" s="69">
        <v>21</v>
      </c>
      <c r="U253" s="69">
        <f>O253*(T253/100)</f>
        <v>0</v>
      </c>
      <c r="V253" s="69">
        <f>O253+U253</f>
        <v>0</v>
      </c>
      <c r="W253" s="66"/>
      <c r="X253" s="89"/>
      <c r="Y253" s="89">
        <v>1</v>
      </c>
    </row>
    <row r="254" spans="6:24" s="72" customFormat="1" ht="12" outlineLevel="3">
      <c r="F254" s="73"/>
      <c r="G254" s="74"/>
      <c r="H254" s="12" t="s">
        <v>94</v>
      </c>
      <c r="I254" s="91"/>
      <c r="J254" s="91"/>
      <c r="K254" s="91"/>
      <c r="L254" s="91"/>
      <c r="M254" s="91"/>
      <c r="N254" s="91"/>
      <c r="O254" s="91"/>
      <c r="P254" s="75"/>
      <c r="Q254" s="76"/>
      <c r="R254" s="75"/>
      <c r="S254" s="76"/>
      <c r="T254" s="77"/>
      <c r="U254" s="77"/>
      <c r="V254" s="77"/>
      <c r="W254" s="78"/>
      <c r="X254" s="78"/>
    </row>
    <row r="255" spans="6:24" s="72" customFormat="1" ht="6" customHeight="1" outlineLevel="3">
      <c r="F255" s="73"/>
      <c r="G255" s="74"/>
      <c r="H255" s="13"/>
      <c r="I255" s="78"/>
      <c r="J255" s="74"/>
      <c r="K255" s="79"/>
      <c r="L255" s="80"/>
      <c r="M255" s="11"/>
      <c r="N255" s="80"/>
      <c r="O255" s="77"/>
      <c r="P255" s="75"/>
      <c r="Q255" s="76"/>
      <c r="R255" s="75"/>
      <c r="S255" s="76"/>
      <c r="T255" s="77"/>
      <c r="U255" s="77"/>
      <c r="V255" s="77"/>
      <c r="W255" s="78"/>
      <c r="X255" s="78"/>
    </row>
    <row r="256" spans="6:25" s="62" customFormat="1" ht="12" outlineLevel="3">
      <c r="F256" s="63" t="s">
        <v>265</v>
      </c>
      <c r="G256" s="64" t="s">
        <v>1</v>
      </c>
      <c r="H256" s="65" t="s">
        <v>86</v>
      </c>
      <c r="I256" s="66" t="s">
        <v>139</v>
      </c>
      <c r="J256" s="64" t="s">
        <v>14</v>
      </c>
      <c r="K256" s="67">
        <v>24</v>
      </c>
      <c r="L256" s="68">
        <v>0</v>
      </c>
      <c r="M256" s="10">
        <v>24</v>
      </c>
      <c r="N256" s="90"/>
      <c r="O256" s="69"/>
      <c r="P256" s="70"/>
      <c r="Q256" s="71">
        <f>M256*P256</f>
        <v>0</v>
      </c>
      <c r="R256" s="70"/>
      <c r="S256" s="71">
        <f>M256*R256</f>
        <v>0</v>
      </c>
      <c r="T256" s="69">
        <v>21</v>
      </c>
      <c r="U256" s="69">
        <f>O256*(T256/100)</f>
        <v>0</v>
      </c>
      <c r="V256" s="69">
        <f>O256+U256</f>
        <v>0</v>
      </c>
      <c r="W256" s="66"/>
      <c r="X256" s="89"/>
      <c r="Y256" s="89">
        <v>1</v>
      </c>
    </row>
    <row r="257" spans="6:24" s="72" customFormat="1" ht="12" outlineLevel="3">
      <c r="F257" s="73"/>
      <c r="G257" s="74"/>
      <c r="H257" s="12" t="s">
        <v>94</v>
      </c>
      <c r="I257" s="91"/>
      <c r="J257" s="91"/>
      <c r="K257" s="91"/>
      <c r="L257" s="91"/>
      <c r="M257" s="91"/>
      <c r="N257" s="91"/>
      <c r="O257" s="91"/>
      <c r="P257" s="75"/>
      <c r="Q257" s="76"/>
      <c r="R257" s="75"/>
      <c r="S257" s="76"/>
      <c r="T257" s="77"/>
      <c r="U257" s="77"/>
      <c r="V257" s="77"/>
      <c r="W257" s="78"/>
      <c r="X257" s="78"/>
    </row>
    <row r="258" spans="6:24" s="72" customFormat="1" ht="6" customHeight="1" outlineLevel="3">
      <c r="F258" s="73"/>
      <c r="G258" s="74"/>
      <c r="H258" s="13"/>
      <c r="I258" s="78"/>
      <c r="J258" s="74"/>
      <c r="K258" s="79"/>
      <c r="L258" s="80"/>
      <c r="M258" s="11"/>
      <c r="N258" s="80"/>
      <c r="O258" s="77"/>
      <c r="P258" s="75"/>
      <c r="Q258" s="76"/>
      <c r="R258" s="75"/>
      <c r="S258" s="76"/>
      <c r="T258" s="77"/>
      <c r="U258" s="77"/>
      <c r="V258" s="77"/>
      <c r="W258" s="78"/>
      <c r="X258" s="78"/>
    </row>
    <row r="259" spans="6:25" s="62" customFormat="1" ht="24" outlineLevel="3">
      <c r="F259" s="63">
        <v>79</v>
      </c>
      <c r="G259" s="64" t="s">
        <v>8</v>
      </c>
      <c r="H259" s="65" t="s">
        <v>46</v>
      </c>
      <c r="I259" s="66" t="s">
        <v>163</v>
      </c>
      <c r="J259" s="64" t="s">
        <v>14</v>
      </c>
      <c r="K259" s="67">
        <v>40</v>
      </c>
      <c r="L259" s="68">
        <v>0</v>
      </c>
      <c r="M259" s="10">
        <v>40</v>
      </c>
      <c r="N259" s="90"/>
      <c r="O259" s="69"/>
      <c r="P259" s="70"/>
      <c r="Q259" s="71">
        <f>M259*P259</f>
        <v>0</v>
      </c>
      <c r="R259" s="70"/>
      <c r="S259" s="71">
        <f>M259*R259</f>
        <v>0</v>
      </c>
      <c r="T259" s="69">
        <v>21</v>
      </c>
      <c r="U259" s="69">
        <f>O259*(T259/100)</f>
        <v>0</v>
      </c>
      <c r="V259" s="69">
        <f>O259+U259</f>
        <v>0</v>
      </c>
      <c r="W259" s="66"/>
      <c r="X259" s="89"/>
      <c r="Y259" s="89">
        <v>1</v>
      </c>
    </row>
    <row r="260" spans="6:24" s="72" customFormat="1" ht="12" outlineLevel="3">
      <c r="F260" s="73"/>
      <c r="G260" s="74"/>
      <c r="H260" s="12" t="s">
        <v>94</v>
      </c>
      <c r="I260" s="91" t="s">
        <v>186</v>
      </c>
      <c r="J260" s="91"/>
      <c r="K260" s="91"/>
      <c r="L260" s="91"/>
      <c r="M260" s="91"/>
      <c r="N260" s="91"/>
      <c r="O260" s="91"/>
      <c r="P260" s="75"/>
      <c r="Q260" s="76"/>
      <c r="R260" s="75"/>
      <c r="S260" s="76"/>
      <c r="T260" s="77"/>
      <c r="U260" s="77"/>
      <c r="V260" s="77"/>
      <c r="W260" s="78"/>
      <c r="X260" s="78"/>
    </row>
    <row r="261" spans="6:24" s="72" customFormat="1" ht="6" customHeight="1" outlineLevel="3">
      <c r="F261" s="73"/>
      <c r="G261" s="74"/>
      <c r="H261" s="13"/>
      <c r="I261" s="78"/>
      <c r="J261" s="74"/>
      <c r="K261" s="79"/>
      <c r="L261" s="80"/>
      <c r="M261" s="11"/>
      <c r="N261" s="80"/>
      <c r="O261" s="77"/>
      <c r="P261" s="75"/>
      <c r="Q261" s="76"/>
      <c r="R261" s="75"/>
      <c r="S261" s="76"/>
      <c r="T261" s="77"/>
      <c r="U261" s="77"/>
      <c r="V261" s="77"/>
      <c r="W261" s="78"/>
      <c r="X261" s="78"/>
    </row>
    <row r="262" spans="6:25" s="62" customFormat="1" ht="24" outlineLevel="3">
      <c r="F262" s="63">
        <v>80</v>
      </c>
      <c r="G262" s="64" t="s">
        <v>8</v>
      </c>
      <c r="H262" s="65" t="s">
        <v>47</v>
      </c>
      <c r="I262" s="66" t="s">
        <v>164</v>
      </c>
      <c r="J262" s="64" t="s">
        <v>14</v>
      </c>
      <c r="K262" s="67">
        <v>4</v>
      </c>
      <c r="L262" s="68">
        <v>0</v>
      </c>
      <c r="M262" s="10">
        <v>4</v>
      </c>
      <c r="N262" s="90"/>
      <c r="O262" s="69"/>
      <c r="P262" s="70"/>
      <c r="Q262" s="71">
        <f>M262*P262</f>
        <v>0</v>
      </c>
      <c r="R262" s="70"/>
      <c r="S262" s="71">
        <f>M262*R262</f>
        <v>0</v>
      </c>
      <c r="T262" s="69">
        <v>21</v>
      </c>
      <c r="U262" s="69">
        <f>O262*(T262/100)</f>
        <v>0</v>
      </c>
      <c r="V262" s="69">
        <f>O262+U262</f>
        <v>0</v>
      </c>
      <c r="W262" s="66"/>
      <c r="X262" s="89"/>
      <c r="Y262" s="89">
        <v>1</v>
      </c>
    </row>
    <row r="263" spans="6:24" s="72" customFormat="1" ht="12" outlineLevel="3">
      <c r="F263" s="73"/>
      <c r="G263" s="74"/>
      <c r="H263" s="12" t="s">
        <v>94</v>
      </c>
      <c r="I263" s="91" t="s">
        <v>187</v>
      </c>
      <c r="J263" s="91"/>
      <c r="K263" s="91"/>
      <c r="L263" s="91"/>
      <c r="M263" s="91"/>
      <c r="N263" s="91"/>
      <c r="O263" s="91"/>
      <c r="P263" s="75"/>
      <c r="Q263" s="76"/>
      <c r="R263" s="75"/>
      <c r="S263" s="76"/>
      <c r="T263" s="77"/>
      <c r="U263" s="77"/>
      <c r="V263" s="77"/>
      <c r="W263" s="78"/>
      <c r="X263" s="78"/>
    </row>
    <row r="264" spans="6:24" s="72" customFormat="1" ht="6" customHeight="1" outlineLevel="3">
      <c r="F264" s="73"/>
      <c r="G264" s="74"/>
      <c r="H264" s="13"/>
      <c r="I264" s="78"/>
      <c r="J264" s="74"/>
      <c r="K264" s="79"/>
      <c r="L264" s="80"/>
      <c r="M264" s="11"/>
      <c r="N264" s="80"/>
      <c r="O264" s="77"/>
      <c r="P264" s="75"/>
      <c r="Q264" s="76"/>
      <c r="R264" s="75"/>
      <c r="S264" s="76"/>
      <c r="T264" s="77"/>
      <c r="U264" s="77"/>
      <c r="V264" s="77"/>
      <c r="W264" s="78"/>
      <c r="X264" s="78"/>
    </row>
    <row r="265" spans="6:25" s="62" customFormat="1" ht="12" outlineLevel="3">
      <c r="F265" s="63">
        <v>81</v>
      </c>
      <c r="G265" s="64" t="s">
        <v>2</v>
      </c>
      <c r="H265" s="65" t="s">
        <v>22</v>
      </c>
      <c r="I265" s="66" t="s">
        <v>122</v>
      </c>
      <c r="J265" s="64" t="s">
        <v>4</v>
      </c>
      <c r="K265" s="67">
        <v>57.599999999999994</v>
      </c>
      <c r="L265" s="68">
        <v>0</v>
      </c>
      <c r="M265" s="10">
        <v>57.599999999999994</v>
      </c>
      <c r="N265" s="90"/>
      <c r="O265" s="69"/>
      <c r="P265" s="70">
        <v>0.0011</v>
      </c>
      <c r="Q265" s="71">
        <f>M265*P265</f>
        <v>0.06336</v>
      </c>
      <c r="R265" s="70"/>
      <c r="S265" s="71">
        <f>M265*R265</f>
        <v>0</v>
      </c>
      <c r="T265" s="69">
        <v>21</v>
      </c>
      <c r="U265" s="69">
        <f>O265*(T265/100)</f>
        <v>0</v>
      </c>
      <c r="V265" s="69">
        <f>O265+U265</f>
        <v>0</v>
      </c>
      <c r="W265" s="66"/>
      <c r="X265" s="89"/>
      <c r="Y265" s="89">
        <v>1</v>
      </c>
    </row>
    <row r="266" spans="6:24" s="72" customFormat="1" ht="12" outlineLevel="3">
      <c r="F266" s="73"/>
      <c r="G266" s="74"/>
      <c r="H266" s="12" t="s">
        <v>94</v>
      </c>
      <c r="I266" s="91"/>
      <c r="J266" s="91"/>
      <c r="K266" s="91"/>
      <c r="L266" s="91"/>
      <c r="M266" s="91"/>
      <c r="N266" s="91"/>
      <c r="O266" s="91"/>
      <c r="P266" s="75"/>
      <c r="Q266" s="76"/>
      <c r="R266" s="75"/>
      <c r="S266" s="76"/>
      <c r="T266" s="77"/>
      <c r="U266" s="77"/>
      <c r="V266" s="77"/>
      <c r="W266" s="78"/>
      <c r="X266" s="78"/>
    </row>
    <row r="267" spans="6:24" s="72" customFormat="1" ht="6" customHeight="1" outlineLevel="3">
      <c r="F267" s="73"/>
      <c r="G267" s="74"/>
      <c r="H267" s="13"/>
      <c r="I267" s="78"/>
      <c r="J267" s="74"/>
      <c r="K267" s="79"/>
      <c r="L267" s="80"/>
      <c r="M267" s="11"/>
      <c r="N267" s="80"/>
      <c r="O267" s="77"/>
      <c r="P267" s="75"/>
      <c r="Q267" s="76"/>
      <c r="R267" s="75"/>
      <c r="S267" s="76"/>
      <c r="T267" s="77"/>
      <c r="U267" s="77"/>
      <c r="V267" s="77"/>
      <c r="W267" s="78"/>
      <c r="X267" s="78"/>
    </row>
    <row r="268" spans="6:25" s="62" customFormat="1" ht="12" outlineLevel="3">
      <c r="F268" s="63">
        <v>82</v>
      </c>
      <c r="G268" s="64" t="s">
        <v>8</v>
      </c>
      <c r="H268" s="65" t="s">
        <v>71</v>
      </c>
      <c r="I268" s="66" t="s">
        <v>147</v>
      </c>
      <c r="J268" s="64" t="s">
        <v>0</v>
      </c>
      <c r="K268" s="67">
        <v>1.2</v>
      </c>
      <c r="L268" s="68">
        <v>0</v>
      </c>
      <c r="M268" s="10">
        <v>1.2</v>
      </c>
      <c r="N268" s="90"/>
      <c r="O268" s="69"/>
      <c r="P268" s="70"/>
      <c r="Q268" s="71">
        <f>M268*P268</f>
        <v>0</v>
      </c>
      <c r="R268" s="70"/>
      <c r="S268" s="71">
        <f>M268*R268</f>
        <v>0</v>
      </c>
      <c r="T268" s="69">
        <v>21</v>
      </c>
      <c r="U268" s="69">
        <f>O268*(T268/100)</f>
        <v>0</v>
      </c>
      <c r="V268" s="69">
        <f>O268+U268</f>
        <v>0</v>
      </c>
      <c r="W268" s="66"/>
      <c r="X268" s="89"/>
      <c r="Y268" s="89">
        <v>1</v>
      </c>
    </row>
    <row r="269" spans="6:24" s="72" customFormat="1" ht="12" outlineLevel="3">
      <c r="F269" s="73"/>
      <c r="G269" s="74"/>
      <c r="H269" s="12" t="s">
        <v>94</v>
      </c>
      <c r="I269" s="91" t="s">
        <v>208</v>
      </c>
      <c r="J269" s="91"/>
      <c r="K269" s="91"/>
      <c r="L269" s="91"/>
      <c r="M269" s="91"/>
      <c r="N269" s="91"/>
      <c r="O269" s="91"/>
      <c r="P269" s="75"/>
      <c r="Q269" s="76"/>
      <c r="R269" s="75"/>
      <c r="S269" s="76"/>
      <c r="T269" s="77"/>
      <c r="U269" s="77"/>
      <c r="V269" s="77"/>
      <c r="W269" s="78"/>
      <c r="X269" s="78"/>
    </row>
    <row r="270" spans="6:24" s="72" customFormat="1" ht="6" customHeight="1" outlineLevel="3">
      <c r="F270" s="73"/>
      <c r="G270" s="74"/>
      <c r="H270" s="13"/>
      <c r="I270" s="78"/>
      <c r="J270" s="74"/>
      <c r="K270" s="79"/>
      <c r="L270" s="80"/>
      <c r="M270" s="11"/>
      <c r="N270" s="80"/>
      <c r="O270" s="77"/>
      <c r="P270" s="75"/>
      <c r="Q270" s="76"/>
      <c r="R270" s="75"/>
      <c r="S270" s="76"/>
      <c r="T270" s="77"/>
      <c r="U270" s="77"/>
      <c r="V270" s="77"/>
      <c r="W270" s="78"/>
      <c r="X270" s="78"/>
    </row>
    <row r="271" spans="6:25" s="51" customFormat="1" ht="16.5" customHeight="1" outlineLevel="2">
      <c r="F271" s="52"/>
      <c r="G271" s="53"/>
      <c r="H271" s="54"/>
      <c r="I271" s="54" t="s">
        <v>106</v>
      </c>
      <c r="J271" s="53"/>
      <c r="K271" s="55"/>
      <c r="L271" s="56"/>
      <c r="M271" s="55"/>
      <c r="N271" s="56"/>
      <c r="O271" s="57"/>
      <c r="P271" s="58"/>
      <c r="Q271" s="59">
        <f>SUBTOTAL(9,Q272:Q277)</f>
        <v>0</v>
      </c>
      <c r="R271" s="56"/>
      <c r="S271" s="59">
        <f>SUBTOTAL(9,S272:S277)</f>
        <v>0</v>
      </c>
      <c r="T271" s="60"/>
      <c r="U271" s="57">
        <f>SUBTOTAL(9,U272:U277)</f>
        <v>0</v>
      </c>
      <c r="V271" s="57">
        <f>SUBTOTAL(9,V272:V277)</f>
        <v>0</v>
      </c>
      <c r="W271" s="61"/>
      <c r="Y271" s="57">
        <f>SUBTOTAL(9,Y272:Y277)</f>
        <v>2</v>
      </c>
    </row>
    <row r="272" spans="6:25" s="62" customFormat="1" ht="24" outlineLevel="3">
      <c r="F272" s="63">
        <v>83</v>
      </c>
      <c r="G272" s="64" t="s">
        <v>12</v>
      </c>
      <c r="H272" s="65" t="s">
        <v>49</v>
      </c>
      <c r="I272" s="66" t="s">
        <v>182</v>
      </c>
      <c r="J272" s="64" t="s">
        <v>9</v>
      </c>
      <c r="K272" s="67">
        <v>113.76</v>
      </c>
      <c r="L272" s="68">
        <v>0</v>
      </c>
      <c r="M272" s="10">
        <v>93.6</v>
      </c>
      <c r="N272" s="90"/>
      <c r="O272" s="69"/>
      <c r="P272" s="70"/>
      <c r="Q272" s="71">
        <f>M272*P272</f>
        <v>0</v>
      </c>
      <c r="R272" s="70"/>
      <c r="S272" s="71">
        <f>M272*R272</f>
        <v>0</v>
      </c>
      <c r="T272" s="69">
        <v>21</v>
      </c>
      <c r="U272" s="69">
        <f>O272*(T272/100)</f>
        <v>0</v>
      </c>
      <c r="V272" s="69">
        <f>O272+U272</f>
        <v>0</v>
      </c>
      <c r="W272" s="66"/>
      <c r="X272" s="89"/>
      <c r="Y272" s="89">
        <v>1</v>
      </c>
    </row>
    <row r="273" spans="6:24" s="72" customFormat="1" ht="12" outlineLevel="3">
      <c r="F273" s="73"/>
      <c r="G273" s="74"/>
      <c r="H273" s="12" t="s">
        <v>94</v>
      </c>
      <c r="I273" s="91" t="s">
        <v>188</v>
      </c>
      <c r="J273" s="91"/>
      <c r="K273" s="91"/>
      <c r="L273" s="91"/>
      <c r="M273" s="91"/>
      <c r="N273" s="91"/>
      <c r="O273" s="91"/>
      <c r="P273" s="75"/>
      <c r="Q273" s="76"/>
      <c r="R273" s="75"/>
      <c r="S273" s="76"/>
      <c r="T273" s="77"/>
      <c r="U273" s="77"/>
      <c r="V273" s="77"/>
      <c r="W273" s="78"/>
      <c r="X273" s="78"/>
    </row>
    <row r="274" spans="6:24" s="72" customFormat="1" ht="6" customHeight="1" outlineLevel="3">
      <c r="F274" s="73"/>
      <c r="G274" s="74"/>
      <c r="H274" s="13"/>
      <c r="I274" s="78"/>
      <c r="J274" s="74"/>
      <c r="K274" s="79"/>
      <c r="L274" s="80"/>
      <c r="M274" s="11"/>
      <c r="N274" s="80"/>
      <c r="O274" s="77"/>
      <c r="P274" s="75"/>
      <c r="Q274" s="76"/>
      <c r="R274" s="75"/>
      <c r="S274" s="76"/>
      <c r="T274" s="77"/>
      <c r="U274" s="77"/>
      <c r="V274" s="77"/>
      <c r="W274" s="78"/>
      <c r="X274" s="78"/>
    </row>
    <row r="275" spans="6:25" s="62" customFormat="1" ht="12" outlineLevel="3">
      <c r="F275" s="63" t="s">
        <v>266</v>
      </c>
      <c r="G275" s="64" t="s">
        <v>8</v>
      </c>
      <c r="H275" s="65" t="s">
        <v>72</v>
      </c>
      <c r="I275" s="66" t="s">
        <v>131</v>
      </c>
      <c r="J275" s="64" t="s">
        <v>0</v>
      </c>
      <c r="K275" s="67">
        <v>0.33</v>
      </c>
      <c r="L275" s="68">
        <v>0</v>
      </c>
      <c r="M275" s="10">
        <v>0.33</v>
      </c>
      <c r="N275" s="90"/>
      <c r="O275" s="69"/>
      <c r="P275" s="70"/>
      <c r="Q275" s="71">
        <f>M275*P275</f>
        <v>0</v>
      </c>
      <c r="R275" s="70"/>
      <c r="S275" s="71">
        <f>M275*R275</f>
        <v>0</v>
      </c>
      <c r="T275" s="69">
        <v>21</v>
      </c>
      <c r="U275" s="69">
        <f>O275*(T275/100)</f>
        <v>0</v>
      </c>
      <c r="V275" s="69">
        <f>O275+U275</f>
        <v>0</v>
      </c>
      <c r="W275" s="66"/>
      <c r="X275" s="89"/>
      <c r="Y275" s="89">
        <v>1</v>
      </c>
    </row>
    <row r="276" spans="6:24" s="72" customFormat="1" ht="12" outlineLevel="3">
      <c r="F276" s="73"/>
      <c r="G276" s="74"/>
      <c r="H276" s="12" t="s">
        <v>94</v>
      </c>
      <c r="I276" s="91" t="s">
        <v>201</v>
      </c>
      <c r="J276" s="91"/>
      <c r="K276" s="91"/>
      <c r="L276" s="91"/>
      <c r="M276" s="91"/>
      <c r="N276" s="91"/>
      <c r="O276" s="91"/>
      <c r="P276" s="75"/>
      <c r="Q276" s="76"/>
      <c r="R276" s="75"/>
      <c r="S276" s="76"/>
      <c r="T276" s="77"/>
      <c r="U276" s="77"/>
      <c r="V276" s="77"/>
      <c r="W276" s="78"/>
      <c r="X276" s="78"/>
    </row>
    <row r="277" spans="6:24" s="72" customFormat="1" ht="6" customHeight="1" outlineLevel="3">
      <c r="F277" s="73"/>
      <c r="G277" s="74"/>
      <c r="H277" s="13"/>
      <c r="I277" s="78"/>
      <c r="J277" s="74"/>
      <c r="K277" s="79"/>
      <c r="L277" s="80"/>
      <c r="M277" s="11"/>
      <c r="N277" s="80"/>
      <c r="O277" s="77"/>
      <c r="P277" s="75"/>
      <c r="Q277" s="76"/>
      <c r="R277" s="75"/>
      <c r="S277" s="76"/>
      <c r="T277" s="77"/>
      <c r="U277" s="77"/>
      <c r="V277" s="77"/>
      <c r="W277" s="78"/>
      <c r="X277" s="78"/>
    </row>
    <row r="278" spans="6:25" s="51" customFormat="1" ht="16.5" customHeight="1" outlineLevel="2">
      <c r="F278" s="52"/>
      <c r="G278" s="53"/>
      <c r="H278" s="54"/>
      <c r="I278" s="54" t="s">
        <v>107</v>
      </c>
      <c r="J278" s="53"/>
      <c r="K278" s="55"/>
      <c r="L278" s="56"/>
      <c r="M278" s="55"/>
      <c r="N278" s="56"/>
      <c r="O278" s="57"/>
      <c r="P278" s="58"/>
      <c r="Q278" s="59">
        <f>SUBTOTAL(9,Q279:Q282)</f>
        <v>0</v>
      </c>
      <c r="R278" s="56"/>
      <c r="S278" s="59">
        <f>SUBTOTAL(9,S279:S282)</f>
        <v>0</v>
      </c>
      <c r="T278" s="60"/>
      <c r="U278" s="57">
        <f>SUBTOTAL(9,U279:U282)</f>
        <v>0</v>
      </c>
      <c r="V278" s="57">
        <f>SUBTOTAL(9,V279:V282)</f>
        <v>0</v>
      </c>
      <c r="W278" s="61"/>
      <c r="Y278" s="57">
        <f>SUBTOTAL(9,Y279:Y282)</f>
        <v>1</v>
      </c>
    </row>
    <row r="279" spans="6:25" s="62" customFormat="1" ht="12" outlineLevel="3">
      <c r="F279" s="63">
        <v>85</v>
      </c>
      <c r="G279" s="64" t="s">
        <v>7</v>
      </c>
      <c r="H279" s="65" t="s">
        <v>27</v>
      </c>
      <c r="I279" s="66" t="s">
        <v>104</v>
      </c>
      <c r="J279" s="64" t="s">
        <v>0</v>
      </c>
      <c r="K279" s="67">
        <v>2</v>
      </c>
      <c r="L279" s="68">
        <v>0</v>
      </c>
      <c r="M279" s="10">
        <v>2</v>
      </c>
      <c r="N279" s="90"/>
      <c r="O279" s="69"/>
      <c r="P279" s="70"/>
      <c r="Q279" s="71">
        <f>M279*P279</f>
        <v>0</v>
      </c>
      <c r="R279" s="70"/>
      <c r="S279" s="71">
        <f>M279*R279</f>
        <v>0</v>
      </c>
      <c r="T279" s="69">
        <v>21</v>
      </c>
      <c r="U279" s="69">
        <f>O279*(T279/100)</f>
        <v>0</v>
      </c>
      <c r="V279" s="69">
        <f>O279+U279</f>
        <v>0</v>
      </c>
      <c r="W279" s="66"/>
      <c r="X279" s="89"/>
      <c r="Y279" s="89">
        <v>1</v>
      </c>
    </row>
    <row r="280" spans="6:24" s="72" customFormat="1" ht="12" outlineLevel="3">
      <c r="F280" s="73"/>
      <c r="G280" s="74"/>
      <c r="H280" s="12" t="s">
        <v>94</v>
      </c>
      <c r="I280" s="91" t="s">
        <v>149</v>
      </c>
      <c r="J280" s="91"/>
      <c r="K280" s="91"/>
      <c r="L280" s="91"/>
      <c r="M280" s="91"/>
      <c r="N280" s="91"/>
      <c r="O280" s="91"/>
      <c r="P280" s="75"/>
      <c r="Q280" s="76"/>
      <c r="R280" s="75"/>
      <c r="S280" s="76"/>
      <c r="T280" s="77"/>
      <c r="U280" s="77"/>
      <c r="V280" s="77"/>
      <c r="W280" s="78"/>
      <c r="X280" s="78"/>
    </row>
    <row r="281" spans="6:24" s="72" customFormat="1" ht="6" customHeight="1" outlineLevel="3">
      <c r="F281" s="73"/>
      <c r="G281" s="74"/>
      <c r="H281" s="13"/>
      <c r="I281" s="78"/>
      <c r="J281" s="74"/>
      <c r="K281" s="79"/>
      <c r="L281" s="80"/>
      <c r="M281" s="11"/>
      <c r="N281" s="80"/>
      <c r="O281" s="77"/>
      <c r="P281" s="75"/>
      <c r="Q281" s="76"/>
      <c r="R281" s="75"/>
      <c r="S281" s="76"/>
      <c r="T281" s="77"/>
      <c r="U281" s="77"/>
      <c r="V281" s="77"/>
      <c r="W281" s="78"/>
      <c r="X281" s="78"/>
    </row>
    <row r="282" spans="6:23" s="2" customFormat="1" ht="12.75" customHeight="1" outlineLevel="3">
      <c r="F282" s="3"/>
      <c r="G282" s="4"/>
      <c r="H282" s="4"/>
      <c r="I282" s="5"/>
      <c r="J282" s="4"/>
      <c r="K282" s="6"/>
      <c r="L282" s="7"/>
      <c r="M282" s="6"/>
      <c r="N282" s="7"/>
      <c r="O282" s="8"/>
      <c r="P282" s="9"/>
      <c r="Q282" s="7"/>
      <c r="R282" s="7"/>
      <c r="S282" s="7"/>
      <c r="T282" s="1" t="s">
        <v>3</v>
      </c>
      <c r="U282" s="7"/>
      <c r="V282" s="7"/>
      <c r="W282" s="7"/>
    </row>
    <row r="283" spans="6:23" s="2" customFormat="1" ht="12.75" customHeight="1" outlineLevel="3">
      <c r="F283" s="3"/>
      <c r="G283" s="4"/>
      <c r="H283" s="4"/>
      <c r="I283" s="5"/>
      <c r="J283" s="4"/>
      <c r="K283" s="6"/>
      <c r="L283" s="7"/>
      <c r="M283" s="6"/>
      <c r="N283" s="7"/>
      <c r="O283" s="8"/>
      <c r="P283" s="9"/>
      <c r="Q283" s="7"/>
      <c r="R283" s="7"/>
      <c r="S283" s="7"/>
      <c r="T283" s="1"/>
      <c r="U283" s="7"/>
      <c r="V283" s="7"/>
      <c r="W283" s="7"/>
    </row>
    <row r="284" spans="6:23" s="2" customFormat="1" ht="12.75" customHeight="1" outlineLevel="3">
      <c r="F284" s="3"/>
      <c r="G284" s="4"/>
      <c r="H284" s="4"/>
      <c r="I284" s="5"/>
      <c r="J284" s="4"/>
      <c r="K284" s="6"/>
      <c r="L284" s="7"/>
      <c r="M284" s="6"/>
      <c r="N284" s="7"/>
      <c r="O284" s="8"/>
      <c r="P284" s="9"/>
      <c r="Q284" s="7"/>
      <c r="R284" s="7"/>
      <c r="S284" s="7"/>
      <c r="T284" s="1"/>
      <c r="U284" s="7"/>
      <c r="V284" s="7"/>
      <c r="W284" s="7"/>
    </row>
    <row r="285" spans="6:23" s="2" customFormat="1" ht="12.75" customHeight="1" outlineLevel="2">
      <c r="F285" s="3"/>
      <c r="G285" s="4"/>
      <c r="H285" s="4"/>
      <c r="I285" s="5"/>
      <c r="J285" s="4"/>
      <c r="K285" s="6"/>
      <c r="L285" s="7"/>
      <c r="M285" s="6"/>
      <c r="N285" s="7"/>
      <c r="O285" s="8"/>
      <c r="P285" s="9"/>
      <c r="Q285" s="7"/>
      <c r="R285" s="7"/>
      <c r="S285" s="7"/>
      <c r="T285" s="1" t="s">
        <v>3</v>
      </c>
      <c r="U285" s="7"/>
      <c r="V285" s="7"/>
      <c r="W285" s="7"/>
    </row>
    <row r="286" spans="6:25" s="40" customFormat="1" ht="18.75" customHeight="1" outlineLevel="1">
      <c r="F286" s="41"/>
      <c r="G286" s="42"/>
      <c r="H286" s="43"/>
      <c r="I286" s="43" t="s">
        <v>257</v>
      </c>
      <c r="J286" s="42"/>
      <c r="K286" s="44"/>
      <c r="L286" s="45"/>
      <c r="M286" s="44"/>
      <c r="N286" s="45"/>
      <c r="O286" s="46"/>
      <c r="P286" s="47"/>
      <c r="Q286" s="48">
        <f>SUBTOTAL(9,Q287:Q433)</f>
        <v>27.783810960000007</v>
      </c>
      <c r="R286" s="45"/>
      <c r="S286" s="48">
        <f>SUBTOTAL(9,S287:S433)</f>
        <v>41.471883</v>
      </c>
      <c r="T286" s="49"/>
      <c r="U286" s="46">
        <f>SUBTOTAL(9,U287:U433)</f>
        <v>0</v>
      </c>
      <c r="V286" s="46">
        <f>SUBTOTAL(9,V287:V433)</f>
        <v>0</v>
      </c>
      <c r="W286" s="50"/>
      <c r="Y286" s="46">
        <f>SUBTOTAL(9,Y287:Y433)</f>
        <v>45</v>
      </c>
    </row>
    <row r="287" spans="6:25" s="51" customFormat="1" ht="16.5" customHeight="1" outlineLevel="2">
      <c r="F287" s="52"/>
      <c r="G287" s="53"/>
      <c r="H287" s="54"/>
      <c r="I287" s="54" t="s">
        <v>100</v>
      </c>
      <c r="J287" s="53"/>
      <c r="K287" s="55"/>
      <c r="L287" s="56"/>
      <c r="M287" s="55"/>
      <c r="N287" s="56"/>
      <c r="O287" s="57"/>
      <c r="P287" s="58"/>
      <c r="Q287" s="59" t="e">
        <f>SUBTOTAL(9,#REF!)</f>
        <v>#REF!</v>
      </c>
      <c r="R287" s="56"/>
      <c r="S287" s="59" t="e">
        <f>SUBTOTAL(9,#REF!)</f>
        <v>#REF!</v>
      </c>
      <c r="T287" s="60"/>
      <c r="U287" s="57" t="e">
        <f>SUBTOTAL(9,#REF!)</f>
        <v>#REF!</v>
      </c>
      <c r="V287" s="57" t="e">
        <f>SUBTOTAL(9,#REF!)</f>
        <v>#REF!</v>
      </c>
      <c r="W287" s="61"/>
      <c r="Y287" s="57" t="e">
        <f>SUBTOTAL(9,#REF!)</f>
        <v>#REF!</v>
      </c>
    </row>
    <row r="288" spans="6:25" s="51" customFormat="1" ht="16.5" customHeight="1" outlineLevel="2">
      <c r="F288" s="52"/>
      <c r="G288" s="53"/>
      <c r="H288" s="54"/>
      <c r="I288" s="54" t="s">
        <v>101</v>
      </c>
      <c r="J288" s="53"/>
      <c r="K288" s="55"/>
      <c r="L288" s="56"/>
      <c r="M288" s="55"/>
      <c r="N288" s="56"/>
      <c r="O288" s="57"/>
      <c r="P288" s="58"/>
      <c r="Q288" s="59">
        <f>SUBTOTAL(9,Q289:Q318)</f>
        <v>26.993730960000008</v>
      </c>
      <c r="R288" s="56"/>
      <c r="S288" s="59">
        <f>SUBTOTAL(9,S289:S318)</f>
        <v>0</v>
      </c>
      <c r="T288" s="60"/>
      <c r="U288" s="57">
        <f>SUBTOTAL(9,U289:U318)</f>
        <v>0</v>
      </c>
      <c r="V288" s="57">
        <f>SUBTOTAL(9,V289:V318)</f>
        <v>0</v>
      </c>
      <c r="W288" s="61"/>
      <c r="Y288" s="57">
        <f>SUBTOTAL(9,Y289:Y318)</f>
        <v>10</v>
      </c>
    </row>
    <row r="289" spans="6:25" s="62" customFormat="1" ht="24" outlineLevel="3">
      <c r="F289" s="63">
        <v>86</v>
      </c>
      <c r="G289" s="64" t="s">
        <v>8</v>
      </c>
      <c r="H289" s="65" t="s">
        <v>28</v>
      </c>
      <c r="I289" s="66" t="s">
        <v>178</v>
      </c>
      <c r="J289" s="64" t="s">
        <v>9</v>
      </c>
      <c r="K289" s="67">
        <v>194.49</v>
      </c>
      <c r="L289" s="68">
        <v>0</v>
      </c>
      <c r="M289" s="10">
        <v>194.49</v>
      </c>
      <c r="N289" s="90"/>
      <c r="O289" s="69"/>
      <c r="P289" s="70">
        <v>0.1</v>
      </c>
      <c r="Q289" s="71">
        <f>M289*P289</f>
        <v>19.449</v>
      </c>
      <c r="R289" s="70"/>
      <c r="S289" s="71">
        <f>M289*R289</f>
        <v>0</v>
      </c>
      <c r="T289" s="69">
        <v>21</v>
      </c>
      <c r="U289" s="69">
        <f>O289*(T289/100)</f>
        <v>0</v>
      </c>
      <c r="V289" s="69">
        <f>O289+U289</f>
        <v>0</v>
      </c>
      <c r="W289" s="66"/>
      <c r="X289" s="89"/>
      <c r="Y289" s="89">
        <v>1</v>
      </c>
    </row>
    <row r="290" spans="6:24" s="72" customFormat="1" ht="12" outlineLevel="3">
      <c r="F290" s="73"/>
      <c r="G290" s="74"/>
      <c r="H290" s="12" t="s">
        <v>94</v>
      </c>
      <c r="I290" s="91" t="s">
        <v>194</v>
      </c>
      <c r="J290" s="91"/>
      <c r="K290" s="91"/>
      <c r="L290" s="91"/>
      <c r="M290" s="91"/>
      <c r="N290" s="91"/>
      <c r="O290" s="91"/>
      <c r="P290" s="75"/>
      <c r="Q290" s="76"/>
      <c r="R290" s="75"/>
      <c r="S290" s="76"/>
      <c r="T290" s="77"/>
      <c r="U290" s="77"/>
      <c r="V290" s="77"/>
      <c r="W290" s="78"/>
      <c r="X290" s="78"/>
    </row>
    <row r="291" spans="6:24" s="72" customFormat="1" ht="6" customHeight="1" outlineLevel="3">
      <c r="F291" s="73"/>
      <c r="G291" s="74"/>
      <c r="H291" s="13"/>
      <c r="I291" s="78"/>
      <c r="J291" s="74"/>
      <c r="K291" s="79"/>
      <c r="L291" s="80"/>
      <c r="M291" s="11"/>
      <c r="N291" s="80"/>
      <c r="O291" s="77"/>
      <c r="P291" s="75"/>
      <c r="Q291" s="76"/>
      <c r="R291" s="75"/>
      <c r="S291" s="76"/>
      <c r="T291" s="77"/>
      <c r="U291" s="77"/>
      <c r="V291" s="77"/>
      <c r="W291" s="78"/>
      <c r="X291" s="78"/>
    </row>
    <row r="292" spans="6:25" s="62" customFormat="1" ht="24" outlineLevel="3">
      <c r="F292" s="63">
        <v>87</v>
      </c>
      <c r="G292" s="64" t="s">
        <v>8</v>
      </c>
      <c r="H292" s="65" t="s">
        <v>32</v>
      </c>
      <c r="I292" s="66" t="s">
        <v>154</v>
      </c>
      <c r="J292" s="64" t="s">
        <v>4</v>
      </c>
      <c r="K292" s="67">
        <v>752.4</v>
      </c>
      <c r="L292" s="68">
        <v>0</v>
      </c>
      <c r="M292" s="10">
        <v>752.4</v>
      </c>
      <c r="N292" s="90"/>
      <c r="O292" s="69"/>
      <c r="P292" s="70"/>
      <c r="Q292" s="71">
        <f>M292*P292</f>
        <v>0</v>
      </c>
      <c r="R292" s="70"/>
      <c r="S292" s="71">
        <f>M292*R292</f>
        <v>0</v>
      </c>
      <c r="T292" s="69">
        <v>21</v>
      </c>
      <c r="U292" s="69">
        <f>O292*(T292/100)</f>
        <v>0</v>
      </c>
      <c r="V292" s="69">
        <f>O292+U292</f>
        <v>0</v>
      </c>
      <c r="W292" s="66"/>
      <c r="X292" s="89"/>
      <c r="Y292" s="89">
        <v>1</v>
      </c>
    </row>
    <row r="293" spans="6:24" s="72" customFormat="1" ht="12" outlineLevel="3">
      <c r="F293" s="73"/>
      <c r="G293" s="74"/>
      <c r="H293" s="12" t="s">
        <v>94</v>
      </c>
      <c r="I293" s="91" t="s">
        <v>191</v>
      </c>
      <c r="J293" s="91"/>
      <c r="K293" s="91"/>
      <c r="L293" s="91"/>
      <c r="M293" s="91"/>
      <c r="N293" s="91"/>
      <c r="O293" s="91"/>
      <c r="P293" s="75"/>
      <c r="Q293" s="76"/>
      <c r="R293" s="75"/>
      <c r="S293" s="76"/>
      <c r="T293" s="77"/>
      <c r="U293" s="77"/>
      <c r="V293" s="77"/>
      <c r="W293" s="78"/>
      <c r="X293" s="78"/>
    </row>
    <row r="294" spans="6:24" s="72" customFormat="1" ht="6" customHeight="1" outlineLevel="3">
      <c r="F294" s="73"/>
      <c r="G294" s="74"/>
      <c r="H294" s="13"/>
      <c r="I294" s="78"/>
      <c r="J294" s="74"/>
      <c r="K294" s="79"/>
      <c r="L294" s="80"/>
      <c r="M294" s="11"/>
      <c r="N294" s="80"/>
      <c r="O294" s="77"/>
      <c r="P294" s="75"/>
      <c r="Q294" s="76"/>
      <c r="R294" s="75"/>
      <c r="S294" s="76"/>
      <c r="T294" s="77"/>
      <c r="U294" s="77"/>
      <c r="V294" s="77"/>
      <c r="W294" s="78"/>
      <c r="X294" s="78"/>
    </row>
    <row r="295" spans="6:25" s="62" customFormat="1" ht="12" outlineLevel="3">
      <c r="F295" s="63">
        <v>88</v>
      </c>
      <c r="G295" s="64" t="s">
        <v>2</v>
      </c>
      <c r="H295" s="65" t="s">
        <v>29</v>
      </c>
      <c r="I295" s="66" t="s">
        <v>111</v>
      </c>
      <c r="J295" s="64" t="s">
        <v>4</v>
      </c>
      <c r="K295" s="67">
        <v>752.4</v>
      </c>
      <c r="L295" s="68">
        <v>5</v>
      </c>
      <c r="M295" s="10">
        <v>790.02</v>
      </c>
      <c r="N295" s="90"/>
      <c r="O295" s="69"/>
      <c r="P295" s="70">
        <v>3E-05</v>
      </c>
      <c r="Q295" s="71">
        <f>M295*P295</f>
        <v>0.0237006</v>
      </c>
      <c r="R295" s="70"/>
      <c r="S295" s="71">
        <f>M295*R295</f>
        <v>0</v>
      </c>
      <c r="T295" s="69">
        <v>21</v>
      </c>
      <c r="U295" s="69">
        <f>O295*(T295/100)</f>
        <v>0</v>
      </c>
      <c r="V295" s="69">
        <f>O295+U295</f>
        <v>0</v>
      </c>
      <c r="W295" s="66"/>
      <c r="X295" s="89"/>
      <c r="Y295" s="89">
        <v>1</v>
      </c>
    </row>
    <row r="296" spans="6:24" s="72" customFormat="1" ht="12" outlineLevel="3">
      <c r="F296" s="73"/>
      <c r="G296" s="74"/>
      <c r="H296" s="12" t="s">
        <v>94</v>
      </c>
      <c r="I296" s="91"/>
      <c r="J296" s="91"/>
      <c r="K296" s="91"/>
      <c r="L296" s="91"/>
      <c r="M296" s="91"/>
      <c r="N296" s="91"/>
      <c r="O296" s="91"/>
      <c r="P296" s="75"/>
      <c r="Q296" s="76"/>
      <c r="R296" s="75"/>
      <c r="S296" s="76"/>
      <c r="T296" s="77"/>
      <c r="U296" s="77"/>
      <c r="V296" s="77"/>
      <c r="W296" s="78"/>
      <c r="X296" s="78"/>
    </row>
    <row r="297" spans="6:24" s="72" customFormat="1" ht="6" customHeight="1" outlineLevel="3">
      <c r="F297" s="73"/>
      <c r="G297" s="74"/>
      <c r="H297" s="13"/>
      <c r="I297" s="78"/>
      <c r="J297" s="74"/>
      <c r="K297" s="79"/>
      <c r="L297" s="80"/>
      <c r="M297" s="11"/>
      <c r="N297" s="80"/>
      <c r="O297" s="77"/>
      <c r="P297" s="75"/>
      <c r="Q297" s="76"/>
      <c r="R297" s="75"/>
      <c r="S297" s="76"/>
      <c r="T297" s="77"/>
      <c r="U297" s="77"/>
      <c r="V297" s="77"/>
      <c r="W297" s="78"/>
      <c r="X297" s="78"/>
    </row>
    <row r="298" spans="6:25" s="62" customFormat="1" ht="12" outlineLevel="3">
      <c r="F298" s="63">
        <v>89</v>
      </c>
      <c r="G298" s="64" t="s">
        <v>8</v>
      </c>
      <c r="H298" s="65" t="s">
        <v>33</v>
      </c>
      <c r="I298" s="66" t="s">
        <v>126</v>
      </c>
      <c r="J298" s="64" t="s">
        <v>4</v>
      </c>
      <c r="K298" s="67">
        <v>752.4</v>
      </c>
      <c r="L298" s="68">
        <v>0</v>
      </c>
      <c r="M298" s="10">
        <v>752.4</v>
      </c>
      <c r="N298" s="90"/>
      <c r="O298" s="69"/>
      <c r="P298" s="70"/>
      <c r="Q298" s="71">
        <f>M298*P298</f>
        <v>0</v>
      </c>
      <c r="R298" s="70"/>
      <c r="S298" s="71">
        <f>M298*R298</f>
        <v>0</v>
      </c>
      <c r="T298" s="69">
        <v>21</v>
      </c>
      <c r="U298" s="69">
        <f>O298*(T298/100)</f>
        <v>0</v>
      </c>
      <c r="V298" s="69">
        <f>O298+U298</f>
        <v>0</v>
      </c>
      <c r="W298" s="66"/>
      <c r="X298" s="89"/>
      <c r="Y298" s="89">
        <v>1</v>
      </c>
    </row>
    <row r="299" spans="6:24" s="72" customFormat="1" ht="12" outlineLevel="3">
      <c r="F299" s="73"/>
      <c r="G299" s="74"/>
      <c r="H299" s="12" t="s">
        <v>94</v>
      </c>
      <c r="I299" s="91" t="s">
        <v>202</v>
      </c>
      <c r="J299" s="91"/>
      <c r="K299" s="91"/>
      <c r="L299" s="91"/>
      <c r="M299" s="91"/>
      <c r="N299" s="91"/>
      <c r="O299" s="91"/>
      <c r="P299" s="75"/>
      <c r="Q299" s="76"/>
      <c r="R299" s="75"/>
      <c r="S299" s="76"/>
      <c r="T299" s="77"/>
      <c r="U299" s="77"/>
      <c r="V299" s="77"/>
      <c r="W299" s="78"/>
      <c r="X299" s="78"/>
    </row>
    <row r="300" spans="6:24" s="72" customFormat="1" ht="6" customHeight="1" outlineLevel="3">
      <c r="F300" s="73"/>
      <c r="G300" s="74"/>
      <c r="H300" s="13"/>
      <c r="I300" s="78"/>
      <c r="J300" s="74"/>
      <c r="K300" s="79"/>
      <c r="L300" s="80"/>
      <c r="M300" s="11"/>
      <c r="N300" s="80"/>
      <c r="O300" s="77"/>
      <c r="P300" s="75"/>
      <c r="Q300" s="76"/>
      <c r="R300" s="75"/>
      <c r="S300" s="76"/>
      <c r="T300" s="77"/>
      <c r="U300" s="77"/>
      <c r="V300" s="77"/>
      <c r="W300" s="78"/>
      <c r="X300" s="78"/>
    </row>
    <row r="301" spans="6:25" s="62" customFormat="1" ht="12" outlineLevel="3">
      <c r="F301" s="63">
        <v>90</v>
      </c>
      <c r="G301" s="64" t="s">
        <v>2</v>
      </c>
      <c r="H301" s="65" t="s">
        <v>30</v>
      </c>
      <c r="I301" s="66" t="s">
        <v>113</v>
      </c>
      <c r="J301" s="64" t="s">
        <v>4</v>
      </c>
      <c r="K301" s="67">
        <v>752.4</v>
      </c>
      <c r="L301" s="68">
        <v>5</v>
      </c>
      <c r="M301" s="10">
        <v>790.02</v>
      </c>
      <c r="N301" s="90"/>
      <c r="O301" s="69"/>
      <c r="P301" s="70">
        <v>3E-05</v>
      </c>
      <c r="Q301" s="71">
        <f>M301*P301</f>
        <v>0.0237006</v>
      </c>
      <c r="R301" s="70"/>
      <c r="S301" s="71">
        <f>M301*R301</f>
        <v>0</v>
      </c>
      <c r="T301" s="69">
        <v>21</v>
      </c>
      <c r="U301" s="69">
        <f>O301*(T301/100)</f>
        <v>0</v>
      </c>
      <c r="V301" s="69">
        <f>O301+U301</f>
        <v>0</v>
      </c>
      <c r="W301" s="66"/>
      <c r="X301" s="89"/>
      <c r="Y301" s="89">
        <v>1</v>
      </c>
    </row>
    <row r="302" spans="6:24" s="72" customFormat="1" ht="12" outlineLevel="3">
      <c r="F302" s="73"/>
      <c r="G302" s="74"/>
      <c r="H302" s="12" t="s">
        <v>94</v>
      </c>
      <c r="I302" s="91"/>
      <c r="J302" s="91"/>
      <c r="K302" s="91"/>
      <c r="L302" s="91"/>
      <c r="M302" s="91"/>
      <c r="N302" s="91"/>
      <c r="O302" s="91"/>
      <c r="P302" s="75"/>
      <c r="Q302" s="76"/>
      <c r="R302" s="75"/>
      <c r="S302" s="76"/>
      <c r="T302" s="77"/>
      <c r="U302" s="77"/>
      <c r="V302" s="77"/>
      <c r="W302" s="78"/>
      <c r="X302" s="78"/>
    </row>
    <row r="303" spans="6:24" s="72" customFormat="1" ht="6" customHeight="1" outlineLevel="3">
      <c r="F303" s="73"/>
      <c r="G303" s="74"/>
      <c r="H303" s="13"/>
      <c r="I303" s="78"/>
      <c r="J303" s="74"/>
      <c r="K303" s="79"/>
      <c r="L303" s="80"/>
      <c r="M303" s="11"/>
      <c r="N303" s="80"/>
      <c r="O303" s="77"/>
      <c r="P303" s="75"/>
      <c r="Q303" s="76"/>
      <c r="R303" s="75"/>
      <c r="S303" s="76"/>
      <c r="T303" s="77"/>
      <c r="U303" s="77"/>
      <c r="V303" s="77"/>
      <c r="W303" s="78"/>
      <c r="X303" s="78"/>
    </row>
    <row r="304" spans="6:25" s="62" customFormat="1" ht="24" outlineLevel="3">
      <c r="F304" s="63">
        <v>91</v>
      </c>
      <c r="G304" s="64" t="s">
        <v>8</v>
      </c>
      <c r="H304" s="65" t="s">
        <v>34</v>
      </c>
      <c r="I304" s="66" t="s">
        <v>176</v>
      </c>
      <c r="J304" s="64" t="s">
        <v>9</v>
      </c>
      <c r="K304" s="67">
        <v>194.49</v>
      </c>
      <c r="L304" s="68">
        <v>0</v>
      </c>
      <c r="M304" s="10">
        <v>194.49</v>
      </c>
      <c r="N304" s="90"/>
      <c r="O304" s="69"/>
      <c r="P304" s="70">
        <v>0.00944</v>
      </c>
      <c r="Q304" s="71">
        <f>M304*P304</f>
        <v>1.8359856</v>
      </c>
      <c r="R304" s="70"/>
      <c r="S304" s="71">
        <f>M304*R304</f>
        <v>0</v>
      </c>
      <c r="T304" s="69">
        <v>21</v>
      </c>
      <c r="U304" s="69">
        <f>O304*(T304/100)</f>
        <v>0</v>
      </c>
      <c r="V304" s="69">
        <f>O304+U304</f>
        <v>0</v>
      </c>
      <c r="W304" s="66"/>
      <c r="X304" s="89"/>
      <c r="Y304" s="89">
        <v>1</v>
      </c>
    </row>
    <row r="305" spans="6:24" s="72" customFormat="1" ht="12" outlineLevel="3">
      <c r="F305" s="73"/>
      <c r="G305" s="74"/>
      <c r="H305" s="12" t="s">
        <v>94</v>
      </c>
      <c r="I305" s="91" t="s">
        <v>195</v>
      </c>
      <c r="J305" s="91"/>
      <c r="K305" s="91"/>
      <c r="L305" s="91"/>
      <c r="M305" s="91"/>
      <c r="N305" s="91"/>
      <c r="O305" s="91"/>
      <c r="P305" s="75"/>
      <c r="Q305" s="76"/>
      <c r="R305" s="75"/>
      <c r="S305" s="76"/>
      <c r="T305" s="77"/>
      <c r="U305" s="77"/>
      <c r="V305" s="77"/>
      <c r="W305" s="78"/>
      <c r="X305" s="78"/>
    </row>
    <row r="306" spans="6:24" s="72" customFormat="1" ht="6" customHeight="1" outlineLevel="3">
      <c r="F306" s="73"/>
      <c r="G306" s="74"/>
      <c r="H306" s="13"/>
      <c r="I306" s="78"/>
      <c r="J306" s="74"/>
      <c r="K306" s="79"/>
      <c r="L306" s="80"/>
      <c r="M306" s="11"/>
      <c r="N306" s="80"/>
      <c r="O306" s="77"/>
      <c r="P306" s="75"/>
      <c r="Q306" s="76"/>
      <c r="R306" s="75"/>
      <c r="S306" s="76"/>
      <c r="T306" s="77"/>
      <c r="U306" s="77"/>
      <c r="V306" s="77"/>
      <c r="W306" s="78"/>
      <c r="X306" s="78"/>
    </row>
    <row r="307" spans="6:25" s="62" customFormat="1" ht="12" outlineLevel="3">
      <c r="F307" s="63">
        <v>92</v>
      </c>
      <c r="G307" s="64" t="s">
        <v>2</v>
      </c>
      <c r="H307" s="65" t="s">
        <v>24</v>
      </c>
      <c r="I307" s="66" t="s">
        <v>125</v>
      </c>
      <c r="J307" s="64" t="s">
        <v>9</v>
      </c>
      <c r="K307" s="67">
        <v>194.49</v>
      </c>
      <c r="L307" s="68">
        <v>2</v>
      </c>
      <c r="M307" s="10">
        <v>198.37980000000002</v>
      </c>
      <c r="N307" s="90"/>
      <c r="O307" s="69"/>
      <c r="P307" s="70">
        <v>0.0165</v>
      </c>
      <c r="Q307" s="71">
        <f>M307*P307</f>
        <v>3.2732667000000006</v>
      </c>
      <c r="R307" s="70"/>
      <c r="S307" s="71">
        <f>M307*R307</f>
        <v>0</v>
      </c>
      <c r="T307" s="69">
        <v>21</v>
      </c>
      <c r="U307" s="69">
        <f>O307*(T307/100)</f>
        <v>0</v>
      </c>
      <c r="V307" s="69">
        <f>O307+U307</f>
        <v>0</v>
      </c>
      <c r="W307" s="66"/>
      <c r="X307" s="89"/>
      <c r="Y307" s="89">
        <v>1</v>
      </c>
    </row>
    <row r="308" spans="6:24" s="72" customFormat="1" ht="12" outlineLevel="3">
      <c r="F308" s="73"/>
      <c r="G308" s="74"/>
      <c r="H308" s="12" t="s">
        <v>94</v>
      </c>
      <c r="I308" s="91"/>
      <c r="J308" s="91"/>
      <c r="K308" s="91"/>
      <c r="L308" s="91"/>
      <c r="M308" s="91"/>
      <c r="N308" s="91"/>
      <c r="O308" s="91"/>
      <c r="P308" s="75"/>
      <c r="Q308" s="76"/>
      <c r="R308" s="75"/>
      <c r="S308" s="76"/>
      <c r="T308" s="77"/>
      <c r="U308" s="77"/>
      <c r="V308" s="77"/>
      <c r="W308" s="78"/>
      <c r="X308" s="78"/>
    </row>
    <row r="309" spans="6:24" s="72" customFormat="1" ht="6" customHeight="1" outlineLevel="3">
      <c r="F309" s="73"/>
      <c r="G309" s="74"/>
      <c r="H309" s="13"/>
      <c r="I309" s="78"/>
      <c r="J309" s="74"/>
      <c r="K309" s="79"/>
      <c r="L309" s="80"/>
      <c r="M309" s="11"/>
      <c r="N309" s="80"/>
      <c r="O309" s="77"/>
      <c r="P309" s="75"/>
      <c r="Q309" s="76"/>
      <c r="R309" s="75"/>
      <c r="S309" s="76"/>
      <c r="T309" s="77"/>
      <c r="U309" s="77"/>
      <c r="V309" s="77"/>
      <c r="W309" s="78"/>
      <c r="X309" s="78"/>
    </row>
    <row r="310" spans="6:25" s="62" customFormat="1" ht="24" outlineLevel="3">
      <c r="F310" s="63">
        <v>93</v>
      </c>
      <c r="G310" s="64" t="s">
        <v>8</v>
      </c>
      <c r="H310" s="65" t="s">
        <v>35</v>
      </c>
      <c r="I310" s="66" t="s">
        <v>153</v>
      </c>
      <c r="J310" s="64" t="s">
        <v>9</v>
      </c>
      <c r="K310" s="67">
        <v>194.49</v>
      </c>
      <c r="L310" s="68">
        <v>0</v>
      </c>
      <c r="M310" s="10">
        <v>194.49</v>
      </c>
      <c r="N310" s="90"/>
      <c r="O310" s="69"/>
      <c r="P310" s="70">
        <v>0.00047</v>
      </c>
      <c r="Q310" s="71">
        <f>M310*P310</f>
        <v>0.0914103</v>
      </c>
      <c r="R310" s="70"/>
      <c r="S310" s="71">
        <f>M310*R310</f>
        <v>0</v>
      </c>
      <c r="T310" s="69">
        <v>21</v>
      </c>
      <c r="U310" s="69">
        <f>O310*(T310/100)</f>
        <v>0</v>
      </c>
      <c r="V310" s="69">
        <f>O310+U310</f>
        <v>0</v>
      </c>
      <c r="W310" s="66"/>
      <c r="X310" s="89"/>
      <c r="Y310" s="89">
        <v>1</v>
      </c>
    </row>
    <row r="311" spans="6:24" s="72" customFormat="1" ht="12" outlineLevel="3">
      <c r="F311" s="73"/>
      <c r="G311" s="74"/>
      <c r="H311" s="12" t="s">
        <v>94</v>
      </c>
      <c r="I311" s="91" t="s">
        <v>189</v>
      </c>
      <c r="J311" s="91"/>
      <c r="K311" s="91"/>
      <c r="L311" s="91"/>
      <c r="M311" s="91"/>
      <c r="N311" s="91"/>
      <c r="O311" s="91"/>
      <c r="P311" s="75"/>
      <c r="Q311" s="76"/>
      <c r="R311" s="75"/>
      <c r="S311" s="76"/>
      <c r="T311" s="77"/>
      <c r="U311" s="77"/>
      <c r="V311" s="77"/>
      <c r="W311" s="78"/>
      <c r="X311" s="78"/>
    </row>
    <row r="312" spans="6:24" s="72" customFormat="1" ht="6" customHeight="1" outlineLevel="3">
      <c r="F312" s="73"/>
      <c r="G312" s="74"/>
      <c r="H312" s="13"/>
      <c r="I312" s="78"/>
      <c r="J312" s="74"/>
      <c r="K312" s="79"/>
      <c r="L312" s="80"/>
      <c r="M312" s="11"/>
      <c r="N312" s="80"/>
      <c r="O312" s="77"/>
      <c r="P312" s="75"/>
      <c r="Q312" s="76"/>
      <c r="R312" s="75"/>
      <c r="S312" s="76"/>
      <c r="T312" s="77"/>
      <c r="U312" s="77"/>
      <c r="V312" s="77"/>
      <c r="W312" s="78"/>
      <c r="X312" s="78"/>
    </row>
    <row r="313" spans="6:25" s="62" customFormat="1" ht="24" outlineLevel="3">
      <c r="F313" s="63">
        <v>94</v>
      </c>
      <c r="G313" s="64" t="s">
        <v>8</v>
      </c>
      <c r="H313" s="65" t="s">
        <v>36</v>
      </c>
      <c r="I313" s="66" t="s">
        <v>179</v>
      </c>
      <c r="J313" s="64" t="s">
        <v>9</v>
      </c>
      <c r="K313" s="67">
        <v>299.826</v>
      </c>
      <c r="L313" s="68">
        <v>0</v>
      </c>
      <c r="M313" s="10">
        <v>299.826</v>
      </c>
      <c r="N313" s="90"/>
      <c r="O313" s="69"/>
      <c r="P313" s="70">
        <v>0.00498</v>
      </c>
      <c r="Q313" s="71">
        <f>M313*P313</f>
        <v>1.4931334800000002</v>
      </c>
      <c r="R313" s="70"/>
      <c r="S313" s="71">
        <f>M313*R313</f>
        <v>0</v>
      </c>
      <c r="T313" s="69">
        <v>21</v>
      </c>
      <c r="U313" s="69">
        <f>O313*(T313/100)</f>
        <v>0</v>
      </c>
      <c r="V313" s="69">
        <f>O313+U313</f>
        <v>0</v>
      </c>
      <c r="W313" s="66"/>
      <c r="X313" s="89"/>
      <c r="Y313" s="89">
        <v>1</v>
      </c>
    </row>
    <row r="314" spans="6:24" s="72" customFormat="1" ht="12" outlineLevel="3">
      <c r="F314" s="73"/>
      <c r="G314" s="74"/>
      <c r="H314" s="12" t="s">
        <v>94</v>
      </c>
      <c r="I314" s="91" t="s">
        <v>193</v>
      </c>
      <c r="J314" s="91"/>
      <c r="K314" s="91"/>
      <c r="L314" s="91"/>
      <c r="M314" s="91"/>
      <c r="N314" s="91"/>
      <c r="O314" s="91"/>
      <c r="P314" s="75"/>
      <c r="Q314" s="76"/>
      <c r="R314" s="75"/>
      <c r="S314" s="76"/>
      <c r="T314" s="77"/>
      <c r="U314" s="77"/>
      <c r="V314" s="77"/>
      <c r="W314" s="78"/>
      <c r="X314" s="78"/>
    </row>
    <row r="315" spans="6:24" s="72" customFormat="1" ht="6" customHeight="1" outlineLevel="3">
      <c r="F315" s="73"/>
      <c r="G315" s="74"/>
      <c r="H315" s="13"/>
      <c r="I315" s="78"/>
      <c r="J315" s="74"/>
      <c r="K315" s="79"/>
      <c r="L315" s="80"/>
      <c r="M315" s="11"/>
      <c r="N315" s="80"/>
      <c r="O315" s="77"/>
      <c r="P315" s="75"/>
      <c r="Q315" s="76"/>
      <c r="R315" s="75"/>
      <c r="S315" s="76"/>
      <c r="T315" s="77"/>
      <c r="U315" s="77"/>
      <c r="V315" s="77"/>
      <c r="W315" s="78"/>
      <c r="X315" s="78"/>
    </row>
    <row r="316" spans="6:25" s="62" customFormat="1" ht="24" outlineLevel="3">
      <c r="F316" s="63">
        <v>95</v>
      </c>
      <c r="G316" s="64" t="s">
        <v>8</v>
      </c>
      <c r="H316" s="65" t="s">
        <v>37</v>
      </c>
      <c r="I316" s="66" t="s">
        <v>181</v>
      </c>
      <c r="J316" s="64" t="s">
        <v>9</v>
      </c>
      <c r="K316" s="67">
        <v>299.826</v>
      </c>
      <c r="L316" s="68">
        <v>0</v>
      </c>
      <c r="M316" s="10">
        <v>299.826</v>
      </c>
      <c r="N316" s="90"/>
      <c r="O316" s="69"/>
      <c r="P316" s="70">
        <v>0.00268</v>
      </c>
      <c r="Q316" s="71">
        <f>M316*P316</f>
        <v>0.8035336800000001</v>
      </c>
      <c r="R316" s="70"/>
      <c r="S316" s="71">
        <f>M316*R316</f>
        <v>0</v>
      </c>
      <c r="T316" s="69">
        <v>21</v>
      </c>
      <c r="U316" s="69">
        <f>O316*(T316/100)</f>
        <v>0</v>
      </c>
      <c r="V316" s="69">
        <f>O316+U316</f>
        <v>0</v>
      </c>
      <c r="W316" s="66"/>
      <c r="X316" s="89"/>
      <c r="Y316" s="89">
        <v>1</v>
      </c>
    </row>
    <row r="317" spans="6:24" s="72" customFormat="1" ht="12" outlineLevel="3">
      <c r="F317" s="73"/>
      <c r="G317" s="74"/>
      <c r="H317" s="12" t="s">
        <v>94</v>
      </c>
      <c r="I317" s="91" t="s">
        <v>192</v>
      </c>
      <c r="J317" s="91"/>
      <c r="K317" s="91"/>
      <c r="L317" s="91"/>
      <c r="M317" s="91"/>
      <c r="N317" s="91"/>
      <c r="O317" s="91"/>
      <c r="P317" s="75"/>
      <c r="Q317" s="76"/>
      <c r="R317" s="75"/>
      <c r="S317" s="76"/>
      <c r="T317" s="77"/>
      <c r="U317" s="77"/>
      <c r="V317" s="77"/>
      <c r="W317" s="78"/>
      <c r="X317" s="78"/>
    </row>
    <row r="318" spans="6:24" s="72" customFormat="1" ht="6" customHeight="1" outlineLevel="3">
      <c r="F318" s="73"/>
      <c r="G318" s="74"/>
      <c r="H318" s="13"/>
      <c r="I318" s="78"/>
      <c r="J318" s="74"/>
      <c r="K318" s="79"/>
      <c r="L318" s="80"/>
      <c r="M318" s="11"/>
      <c r="N318" s="80"/>
      <c r="O318" s="77"/>
      <c r="P318" s="75"/>
      <c r="Q318" s="76"/>
      <c r="R318" s="75"/>
      <c r="S318" s="76"/>
      <c r="T318" s="77"/>
      <c r="U318" s="77"/>
      <c r="V318" s="77"/>
      <c r="W318" s="78"/>
      <c r="X318" s="78"/>
    </row>
    <row r="319" spans="6:25" s="51" customFormat="1" ht="16.5" customHeight="1" outlineLevel="2">
      <c r="F319" s="52"/>
      <c r="G319" s="53"/>
      <c r="H319" s="54"/>
      <c r="I319" s="54" t="s">
        <v>103</v>
      </c>
      <c r="J319" s="53"/>
      <c r="K319" s="55"/>
      <c r="L319" s="56"/>
      <c r="M319" s="55"/>
      <c r="N319" s="56"/>
      <c r="O319" s="57"/>
      <c r="P319" s="58"/>
      <c r="Q319" s="59">
        <f>SUBTOTAL(9,Q320:Q349)</f>
        <v>0</v>
      </c>
      <c r="R319" s="56"/>
      <c r="S319" s="59">
        <f>SUBTOTAL(9,S320:S349)</f>
        <v>40.02578</v>
      </c>
      <c r="T319" s="60"/>
      <c r="U319" s="57">
        <f>SUBTOTAL(9,U320:U349)</f>
        <v>0</v>
      </c>
      <c r="V319" s="57">
        <f>SUBTOTAL(9,V320:V349)</f>
        <v>0</v>
      </c>
      <c r="W319" s="61"/>
      <c r="Y319" s="57">
        <f>SUBTOTAL(9,Y320:Y349)</f>
        <v>10</v>
      </c>
    </row>
    <row r="320" spans="6:25" s="62" customFormat="1" ht="24" outlineLevel="3">
      <c r="F320" s="63">
        <v>96</v>
      </c>
      <c r="G320" s="64" t="s">
        <v>8</v>
      </c>
      <c r="H320" s="65" t="s">
        <v>50</v>
      </c>
      <c r="I320" s="66" t="s">
        <v>168</v>
      </c>
      <c r="J320" s="64" t="s">
        <v>9</v>
      </c>
      <c r="K320" s="67">
        <v>3469.7967499999995</v>
      </c>
      <c r="L320" s="68">
        <v>0</v>
      </c>
      <c r="M320" s="10">
        <v>3469.7967499999995</v>
      </c>
      <c r="N320" s="90"/>
      <c r="O320" s="69"/>
      <c r="P320" s="70"/>
      <c r="Q320" s="71">
        <f>M320*P320</f>
        <v>0</v>
      </c>
      <c r="R320" s="70"/>
      <c r="S320" s="71">
        <f>M320*R320</f>
        <v>0</v>
      </c>
      <c r="T320" s="69">
        <v>21</v>
      </c>
      <c r="U320" s="69">
        <f>O320*(T320/100)</f>
        <v>0</v>
      </c>
      <c r="V320" s="69">
        <f>O320+U320</f>
        <v>0</v>
      </c>
      <c r="W320" s="66"/>
      <c r="X320" s="89"/>
      <c r="Y320" s="89">
        <v>1</v>
      </c>
    </row>
    <row r="321" spans="6:24" s="72" customFormat="1" ht="12" outlineLevel="3">
      <c r="F321" s="73"/>
      <c r="G321" s="74"/>
      <c r="H321" s="12" t="s">
        <v>94</v>
      </c>
      <c r="I321" s="91" t="s">
        <v>212</v>
      </c>
      <c r="J321" s="91"/>
      <c r="K321" s="91"/>
      <c r="L321" s="91"/>
      <c r="M321" s="91"/>
      <c r="N321" s="91"/>
      <c r="O321" s="91"/>
      <c r="P321" s="75"/>
      <c r="Q321" s="76"/>
      <c r="R321" s="75"/>
      <c r="S321" s="76"/>
      <c r="T321" s="77"/>
      <c r="U321" s="77"/>
      <c r="V321" s="77"/>
      <c r="W321" s="78"/>
      <c r="X321" s="78"/>
    </row>
    <row r="322" spans="6:24" s="72" customFormat="1" ht="6" customHeight="1" outlineLevel="3">
      <c r="F322" s="73"/>
      <c r="G322" s="74"/>
      <c r="H322" s="13"/>
      <c r="I322" s="78"/>
      <c r="J322" s="74"/>
      <c r="K322" s="79"/>
      <c r="L322" s="80"/>
      <c r="M322" s="11"/>
      <c r="N322" s="80"/>
      <c r="O322" s="77"/>
      <c r="P322" s="75"/>
      <c r="Q322" s="76"/>
      <c r="R322" s="75"/>
      <c r="S322" s="76"/>
      <c r="T322" s="77"/>
      <c r="U322" s="77"/>
      <c r="V322" s="77"/>
      <c r="W322" s="78"/>
      <c r="X322" s="78"/>
    </row>
    <row r="323" spans="6:25" s="62" customFormat="1" ht="24" outlineLevel="3">
      <c r="F323" s="63">
        <v>97</v>
      </c>
      <c r="G323" s="64" t="s">
        <v>8</v>
      </c>
      <c r="H323" s="65" t="s">
        <v>51</v>
      </c>
      <c r="I323" s="66" t="s">
        <v>174</v>
      </c>
      <c r="J323" s="64" t="s">
        <v>9</v>
      </c>
      <c r="K323" s="67">
        <v>3469.7967499999995</v>
      </c>
      <c r="L323" s="68">
        <v>5900</v>
      </c>
      <c r="M323" s="10">
        <v>208187.80499999996</v>
      </c>
      <c r="N323" s="90"/>
      <c r="O323" s="69"/>
      <c r="P323" s="70"/>
      <c r="Q323" s="71">
        <f>M323*P323</f>
        <v>0</v>
      </c>
      <c r="R323" s="70"/>
      <c r="S323" s="71">
        <f>M323*R323</f>
        <v>0</v>
      </c>
      <c r="T323" s="69">
        <v>21</v>
      </c>
      <c r="U323" s="69">
        <f>O323*(T323/100)</f>
        <v>0</v>
      </c>
      <c r="V323" s="69">
        <f>O323+U323</f>
        <v>0</v>
      </c>
      <c r="W323" s="66"/>
      <c r="X323" s="89"/>
      <c r="Y323" s="89">
        <v>1</v>
      </c>
    </row>
    <row r="324" spans="6:24" s="72" customFormat="1" ht="12" outlineLevel="3">
      <c r="F324" s="73"/>
      <c r="G324" s="74"/>
      <c r="H324" s="12" t="s">
        <v>94</v>
      </c>
      <c r="I324" s="91" t="s">
        <v>214</v>
      </c>
      <c r="J324" s="91"/>
      <c r="K324" s="91"/>
      <c r="L324" s="91"/>
      <c r="M324" s="91"/>
      <c r="N324" s="91"/>
      <c r="O324" s="91"/>
      <c r="P324" s="75"/>
      <c r="Q324" s="76"/>
      <c r="R324" s="75"/>
      <c r="S324" s="76"/>
      <c r="T324" s="77"/>
      <c r="U324" s="77"/>
      <c r="V324" s="77"/>
      <c r="W324" s="78"/>
      <c r="X324" s="78"/>
    </row>
    <row r="325" spans="6:24" s="72" customFormat="1" ht="6" customHeight="1" outlineLevel="3">
      <c r="F325" s="73"/>
      <c r="G325" s="74"/>
      <c r="H325" s="13"/>
      <c r="I325" s="78"/>
      <c r="J325" s="74"/>
      <c r="K325" s="79"/>
      <c r="L325" s="80"/>
      <c r="M325" s="11"/>
      <c r="N325" s="80"/>
      <c r="O325" s="77"/>
      <c r="P325" s="75"/>
      <c r="Q325" s="76"/>
      <c r="R325" s="75"/>
      <c r="S325" s="76"/>
      <c r="T325" s="77"/>
      <c r="U325" s="77"/>
      <c r="V325" s="77"/>
      <c r="W325" s="78"/>
      <c r="X325" s="78"/>
    </row>
    <row r="326" spans="6:25" s="62" customFormat="1" ht="24" outlineLevel="3">
      <c r="F326" s="63">
        <v>98</v>
      </c>
      <c r="G326" s="64" t="s">
        <v>8</v>
      </c>
      <c r="H326" s="65" t="s">
        <v>52</v>
      </c>
      <c r="I326" s="66" t="s">
        <v>169</v>
      </c>
      <c r="J326" s="64" t="s">
        <v>9</v>
      </c>
      <c r="K326" s="67">
        <v>3469.7967499999995</v>
      </c>
      <c r="L326" s="68">
        <v>0</v>
      </c>
      <c r="M326" s="10">
        <v>3469.7967499999995</v>
      </c>
      <c r="N326" s="90"/>
      <c r="O326" s="69"/>
      <c r="P326" s="70"/>
      <c r="Q326" s="71">
        <f>M326*P326</f>
        <v>0</v>
      </c>
      <c r="R326" s="70"/>
      <c r="S326" s="71">
        <f>M326*R326</f>
        <v>0</v>
      </c>
      <c r="T326" s="69">
        <v>21</v>
      </c>
      <c r="U326" s="69">
        <f>O326*(T326/100)</f>
        <v>0</v>
      </c>
      <c r="V326" s="69">
        <f>O326+U326</f>
        <v>0</v>
      </c>
      <c r="W326" s="66"/>
      <c r="X326" s="89"/>
      <c r="Y326" s="89">
        <v>1</v>
      </c>
    </row>
    <row r="327" spans="6:24" s="72" customFormat="1" ht="12" outlineLevel="3">
      <c r="F327" s="73"/>
      <c r="G327" s="74"/>
      <c r="H327" s="12" t="s">
        <v>94</v>
      </c>
      <c r="I327" s="91" t="s">
        <v>210</v>
      </c>
      <c r="J327" s="91"/>
      <c r="K327" s="91"/>
      <c r="L327" s="91"/>
      <c r="M327" s="91"/>
      <c r="N327" s="91"/>
      <c r="O327" s="91"/>
      <c r="P327" s="75"/>
      <c r="Q327" s="76"/>
      <c r="R327" s="75"/>
      <c r="S327" s="76"/>
      <c r="T327" s="77"/>
      <c r="U327" s="77"/>
      <c r="V327" s="77"/>
      <c r="W327" s="78"/>
      <c r="X327" s="78"/>
    </row>
    <row r="328" spans="6:24" s="72" customFormat="1" ht="6" customHeight="1" outlineLevel="3">
      <c r="F328" s="73"/>
      <c r="G328" s="74"/>
      <c r="H328" s="13"/>
      <c r="I328" s="78"/>
      <c r="J328" s="74"/>
      <c r="K328" s="79"/>
      <c r="L328" s="80"/>
      <c r="M328" s="11"/>
      <c r="N328" s="80"/>
      <c r="O328" s="77"/>
      <c r="P328" s="75"/>
      <c r="Q328" s="76"/>
      <c r="R328" s="75"/>
      <c r="S328" s="76"/>
      <c r="T328" s="77"/>
      <c r="U328" s="77"/>
      <c r="V328" s="77"/>
      <c r="W328" s="78"/>
      <c r="X328" s="78"/>
    </row>
    <row r="329" spans="6:25" s="62" customFormat="1" ht="12" outlineLevel="3">
      <c r="F329" s="63">
        <v>99</v>
      </c>
      <c r="G329" s="64" t="s">
        <v>8</v>
      </c>
      <c r="H329" s="65" t="s">
        <v>53</v>
      </c>
      <c r="I329" s="66" t="s">
        <v>117</v>
      </c>
      <c r="J329" s="64" t="s">
        <v>9</v>
      </c>
      <c r="K329" s="67">
        <v>3469.7967499999995</v>
      </c>
      <c r="L329" s="68">
        <v>0</v>
      </c>
      <c r="M329" s="10">
        <v>3469.7967499999995</v>
      </c>
      <c r="N329" s="90"/>
      <c r="O329" s="69"/>
      <c r="P329" s="70"/>
      <c r="Q329" s="71">
        <f>M329*P329</f>
        <v>0</v>
      </c>
      <c r="R329" s="70"/>
      <c r="S329" s="71">
        <f>M329*R329</f>
        <v>0</v>
      </c>
      <c r="T329" s="69">
        <v>21</v>
      </c>
      <c r="U329" s="69">
        <f>O329*(T329/100)</f>
        <v>0</v>
      </c>
      <c r="V329" s="69">
        <f>O329+U329</f>
        <v>0</v>
      </c>
      <c r="W329" s="66"/>
      <c r="X329" s="89"/>
      <c r="Y329" s="89">
        <v>1</v>
      </c>
    </row>
    <row r="330" spans="6:24" s="72" customFormat="1" ht="12" outlineLevel="3">
      <c r="F330" s="73"/>
      <c r="G330" s="74"/>
      <c r="H330" s="12" t="s">
        <v>94</v>
      </c>
      <c r="I330" s="91" t="s">
        <v>171</v>
      </c>
      <c r="J330" s="91"/>
      <c r="K330" s="91"/>
      <c r="L330" s="91"/>
      <c r="M330" s="91"/>
      <c r="N330" s="91"/>
      <c r="O330" s="91"/>
      <c r="P330" s="75"/>
      <c r="Q330" s="76"/>
      <c r="R330" s="75"/>
      <c r="S330" s="76"/>
      <c r="T330" s="77"/>
      <c r="U330" s="77"/>
      <c r="V330" s="77"/>
      <c r="W330" s="78"/>
      <c r="X330" s="78"/>
    </row>
    <row r="331" spans="6:24" s="72" customFormat="1" ht="6" customHeight="1" outlineLevel="3">
      <c r="F331" s="73"/>
      <c r="G331" s="74"/>
      <c r="H331" s="13"/>
      <c r="I331" s="78"/>
      <c r="J331" s="74"/>
      <c r="K331" s="79"/>
      <c r="L331" s="80"/>
      <c r="M331" s="11"/>
      <c r="N331" s="80"/>
      <c r="O331" s="77"/>
      <c r="P331" s="75"/>
      <c r="Q331" s="76"/>
      <c r="R331" s="75"/>
      <c r="S331" s="76"/>
      <c r="T331" s="77"/>
      <c r="U331" s="77"/>
      <c r="V331" s="77"/>
      <c r="W331" s="78"/>
      <c r="X331" s="78"/>
    </row>
    <row r="332" spans="6:25" s="62" customFormat="1" ht="12" outlineLevel="3">
      <c r="F332" s="63">
        <v>100</v>
      </c>
      <c r="G332" s="64" t="s">
        <v>8</v>
      </c>
      <c r="H332" s="65" t="s">
        <v>54</v>
      </c>
      <c r="I332" s="66" t="s">
        <v>121</v>
      </c>
      <c r="J332" s="64" t="s">
        <v>9</v>
      </c>
      <c r="K332" s="67">
        <v>3469.7967499999995</v>
      </c>
      <c r="L332" s="68">
        <v>5900</v>
      </c>
      <c r="M332" s="10">
        <v>208187.80499999996</v>
      </c>
      <c r="N332" s="90"/>
      <c r="O332" s="69"/>
      <c r="P332" s="70"/>
      <c r="Q332" s="71">
        <f>M332*P332</f>
        <v>0</v>
      </c>
      <c r="R332" s="70"/>
      <c r="S332" s="71">
        <f>M332*R332</f>
        <v>0</v>
      </c>
      <c r="T332" s="69">
        <v>21</v>
      </c>
      <c r="U332" s="69">
        <f>O332*(T332/100)</f>
        <v>0</v>
      </c>
      <c r="V332" s="69">
        <f>O332+U332</f>
        <v>0</v>
      </c>
      <c r="W332" s="66"/>
      <c r="X332" s="89"/>
      <c r="Y332" s="89">
        <v>1</v>
      </c>
    </row>
    <row r="333" spans="6:24" s="72" customFormat="1" ht="12" outlineLevel="3">
      <c r="F333" s="73"/>
      <c r="G333" s="74"/>
      <c r="H333" s="12" t="s">
        <v>94</v>
      </c>
      <c r="I333" s="91" t="s">
        <v>175</v>
      </c>
      <c r="J333" s="91"/>
      <c r="K333" s="91"/>
      <c r="L333" s="91"/>
      <c r="M333" s="91"/>
      <c r="N333" s="91"/>
      <c r="O333" s="91"/>
      <c r="P333" s="75"/>
      <c r="Q333" s="76"/>
      <c r="R333" s="75"/>
      <c r="S333" s="76"/>
      <c r="T333" s="77"/>
      <c r="U333" s="77"/>
      <c r="V333" s="77"/>
      <c r="W333" s="78"/>
      <c r="X333" s="78"/>
    </row>
    <row r="334" spans="6:24" s="72" customFormat="1" ht="6" customHeight="1" outlineLevel="3">
      <c r="F334" s="73"/>
      <c r="G334" s="74"/>
      <c r="H334" s="13"/>
      <c r="I334" s="78"/>
      <c r="J334" s="74"/>
      <c r="K334" s="79"/>
      <c r="L334" s="80"/>
      <c r="M334" s="11"/>
      <c r="N334" s="80"/>
      <c r="O334" s="77"/>
      <c r="P334" s="75"/>
      <c r="Q334" s="76"/>
      <c r="R334" s="75"/>
      <c r="S334" s="76"/>
      <c r="T334" s="77"/>
      <c r="U334" s="77"/>
      <c r="V334" s="77"/>
      <c r="W334" s="78"/>
      <c r="X334" s="78"/>
    </row>
    <row r="335" spans="6:25" s="62" customFormat="1" ht="12" outlineLevel="3">
      <c r="F335" s="63">
        <v>101</v>
      </c>
      <c r="G335" s="64" t="s">
        <v>8</v>
      </c>
      <c r="H335" s="65" t="s">
        <v>55</v>
      </c>
      <c r="I335" s="66" t="s">
        <v>120</v>
      </c>
      <c r="J335" s="64" t="s">
        <v>9</v>
      </c>
      <c r="K335" s="67">
        <v>3469.7967499999995</v>
      </c>
      <c r="L335" s="68">
        <v>0</v>
      </c>
      <c r="M335" s="10">
        <v>3469.7967499999995</v>
      </c>
      <c r="N335" s="90"/>
      <c r="O335" s="69"/>
      <c r="P335" s="70"/>
      <c r="Q335" s="71">
        <f>M335*P335</f>
        <v>0</v>
      </c>
      <c r="R335" s="70"/>
      <c r="S335" s="71">
        <f>M335*R335</f>
        <v>0</v>
      </c>
      <c r="T335" s="69">
        <v>21</v>
      </c>
      <c r="U335" s="69">
        <f>O335*(T335/100)</f>
        <v>0</v>
      </c>
      <c r="V335" s="69">
        <f>O335+U335</f>
        <v>0</v>
      </c>
      <c r="W335" s="66"/>
      <c r="X335" s="89"/>
      <c r="Y335" s="89">
        <v>1</v>
      </c>
    </row>
    <row r="336" spans="6:24" s="72" customFormat="1" ht="12" outlineLevel="3">
      <c r="F336" s="73"/>
      <c r="G336" s="74"/>
      <c r="H336" s="12" t="s">
        <v>94</v>
      </c>
      <c r="I336" s="91" t="s">
        <v>173</v>
      </c>
      <c r="J336" s="91"/>
      <c r="K336" s="91"/>
      <c r="L336" s="91"/>
      <c r="M336" s="91"/>
      <c r="N336" s="91"/>
      <c r="O336" s="91"/>
      <c r="P336" s="75"/>
      <c r="Q336" s="76"/>
      <c r="R336" s="75"/>
      <c r="S336" s="76"/>
      <c r="T336" s="77"/>
      <c r="U336" s="77"/>
      <c r="V336" s="77"/>
      <c r="W336" s="78"/>
      <c r="X336" s="78"/>
    </row>
    <row r="337" spans="6:24" s="72" customFormat="1" ht="6" customHeight="1" outlineLevel="3">
      <c r="F337" s="73"/>
      <c r="G337" s="74"/>
      <c r="H337" s="13"/>
      <c r="I337" s="78"/>
      <c r="J337" s="74"/>
      <c r="K337" s="79"/>
      <c r="L337" s="80"/>
      <c r="M337" s="11"/>
      <c r="N337" s="80"/>
      <c r="O337" s="77"/>
      <c r="P337" s="75"/>
      <c r="Q337" s="76"/>
      <c r="R337" s="75"/>
      <c r="S337" s="76"/>
      <c r="T337" s="77"/>
      <c r="U337" s="77"/>
      <c r="V337" s="77"/>
      <c r="W337" s="78"/>
      <c r="X337" s="78"/>
    </row>
    <row r="338" spans="6:25" s="62" customFormat="1" ht="12" outlineLevel="3">
      <c r="F338" s="63">
        <v>102</v>
      </c>
      <c r="G338" s="64" t="s">
        <v>8</v>
      </c>
      <c r="H338" s="65" t="s">
        <v>57</v>
      </c>
      <c r="I338" s="66" t="s">
        <v>127</v>
      </c>
      <c r="J338" s="64" t="s">
        <v>9</v>
      </c>
      <c r="K338" s="67">
        <v>1.62</v>
      </c>
      <c r="L338" s="68">
        <v>0</v>
      </c>
      <c r="M338" s="10">
        <v>1.62</v>
      </c>
      <c r="N338" s="90"/>
      <c r="O338" s="69"/>
      <c r="P338" s="70"/>
      <c r="Q338" s="71">
        <f>M338*P338</f>
        <v>0</v>
      </c>
      <c r="R338" s="70">
        <v>0.089</v>
      </c>
      <c r="S338" s="71">
        <f>M338*R338</f>
        <v>0.14418</v>
      </c>
      <c r="T338" s="69">
        <v>21</v>
      </c>
      <c r="U338" s="69">
        <f>O338*(T338/100)</f>
        <v>0</v>
      </c>
      <c r="V338" s="69">
        <f>O338+U338</f>
        <v>0</v>
      </c>
      <c r="W338" s="66"/>
      <c r="X338" s="89"/>
      <c r="Y338" s="89">
        <v>1</v>
      </c>
    </row>
    <row r="339" spans="6:24" s="72" customFormat="1" ht="12" outlineLevel="3">
      <c r="F339" s="73"/>
      <c r="G339" s="74"/>
      <c r="H339" s="12" t="s">
        <v>94</v>
      </c>
      <c r="I339" s="91" t="s">
        <v>196</v>
      </c>
      <c r="J339" s="91"/>
      <c r="K339" s="91"/>
      <c r="L339" s="91"/>
      <c r="M339" s="91"/>
      <c r="N339" s="91"/>
      <c r="O339" s="91"/>
      <c r="P339" s="75"/>
      <c r="Q339" s="76"/>
      <c r="R339" s="75"/>
      <c r="S339" s="76"/>
      <c r="T339" s="77"/>
      <c r="U339" s="77"/>
      <c r="V339" s="77"/>
      <c r="W339" s="78"/>
      <c r="X339" s="78"/>
    </row>
    <row r="340" spans="6:24" s="72" customFormat="1" ht="6" customHeight="1" outlineLevel="3">
      <c r="F340" s="73"/>
      <c r="G340" s="74"/>
      <c r="H340" s="13"/>
      <c r="I340" s="78"/>
      <c r="J340" s="74"/>
      <c r="K340" s="79"/>
      <c r="L340" s="80"/>
      <c r="M340" s="11"/>
      <c r="N340" s="80"/>
      <c r="O340" s="77"/>
      <c r="P340" s="75"/>
      <c r="Q340" s="76"/>
      <c r="R340" s="75"/>
      <c r="S340" s="76"/>
      <c r="T340" s="77"/>
      <c r="U340" s="77"/>
      <c r="V340" s="77"/>
      <c r="W340" s="78"/>
      <c r="X340" s="78"/>
    </row>
    <row r="341" spans="6:25" s="62" customFormat="1" ht="12" outlineLevel="3">
      <c r="F341" s="63">
        <v>103</v>
      </c>
      <c r="G341" s="64" t="s">
        <v>8</v>
      </c>
      <c r="H341" s="65" t="s">
        <v>58</v>
      </c>
      <c r="I341" s="66" t="s">
        <v>128</v>
      </c>
      <c r="J341" s="64" t="s">
        <v>9</v>
      </c>
      <c r="K341" s="67">
        <v>203.58</v>
      </c>
      <c r="L341" s="68">
        <v>0</v>
      </c>
      <c r="M341" s="10">
        <v>203.58</v>
      </c>
      <c r="N341" s="90"/>
      <c r="O341" s="69"/>
      <c r="P341" s="70"/>
      <c r="Q341" s="71">
        <f>M341*P341</f>
        <v>0</v>
      </c>
      <c r="R341" s="70">
        <v>0.061</v>
      </c>
      <c r="S341" s="71">
        <f>M341*R341</f>
        <v>12.41838</v>
      </c>
      <c r="T341" s="69">
        <v>21</v>
      </c>
      <c r="U341" s="69">
        <f>O341*(T341/100)</f>
        <v>0</v>
      </c>
      <c r="V341" s="69">
        <f>O341+U341</f>
        <v>0</v>
      </c>
      <c r="W341" s="66"/>
      <c r="X341" s="89"/>
      <c r="Y341" s="89">
        <v>1</v>
      </c>
    </row>
    <row r="342" spans="6:24" s="72" customFormat="1" ht="12" outlineLevel="3">
      <c r="F342" s="73"/>
      <c r="G342" s="74"/>
      <c r="H342" s="12" t="s">
        <v>94</v>
      </c>
      <c r="I342" s="91" t="s">
        <v>197</v>
      </c>
      <c r="J342" s="91"/>
      <c r="K342" s="91"/>
      <c r="L342" s="91"/>
      <c r="M342" s="91"/>
      <c r="N342" s="91"/>
      <c r="O342" s="91"/>
      <c r="P342" s="75"/>
      <c r="Q342" s="76"/>
      <c r="R342" s="75"/>
      <c r="S342" s="76"/>
      <c r="T342" s="77"/>
      <c r="U342" s="77"/>
      <c r="V342" s="77"/>
      <c r="W342" s="78"/>
      <c r="X342" s="78"/>
    </row>
    <row r="343" spans="6:24" s="72" customFormat="1" ht="6" customHeight="1" outlineLevel="3">
      <c r="F343" s="73"/>
      <c r="G343" s="74"/>
      <c r="H343" s="13"/>
      <c r="I343" s="78"/>
      <c r="J343" s="74"/>
      <c r="K343" s="79"/>
      <c r="L343" s="80"/>
      <c r="M343" s="11"/>
      <c r="N343" s="80"/>
      <c r="O343" s="77"/>
      <c r="P343" s="75"/>
      <c r="Q343" s="76"/>
      <c r="R343" s="75"/>
      <c r="S343" s="76"/>
      <c r="T343" s="77"/>
      <c r="U343" s="77"/>
      <c r="V343" s="77"/>
      <c r="W343" s="78"/>
      <c r="X343" s="78"/>
    </row>
    <row r="344" spans="6:25" s="62" customFormat="1" ht="12" outlineLevel="3">
      <c r="F344" s="63">
        <v>104</v>
      </c>
      <c r="G344" s="64" t="s">
        <v>8</v>
      </c>
      <c r="H344" s="65" t="s">
        <v>59</v>
      </c>
      <c r="I344" s="66" t="s">
        <v>129</v>
      </c>
      <c r="J344" s="64" t="s">
        <v>9</v>
      </c>
      <c r="K344" s="67">
        <v>313.74</v>
      </c>
      <c r="L344" s="68">
        <v>0</v>
      </c>
      <c r="M344" s="10">
        <v>313.74</v>
      </c>
      <c r="N344" s="90"/>
      <c r="O344" s="69"/>
      <c r="P344" s="70"/>
      <c r="Q344" s="71">
        <f>M344*P344</f>
        <v>0</v>
      </c>
      <c r="R344" s="70">
        <v>0.053</v>
      </c>
      <c r="S344" s="71">
        <f>M344*R344</f>
        <v>16.62822</v>
      </c>
      <c r="T344" s="69">
        <v>21</v>
      </c>
      <c r="U344" s="69">
        <f>O344*(T344/100)</f>
        <v>0</v>
      </c>
      <c r="V344" s="69">
        <f>O344+U344</f>
        <v>0</v>
      </c>
      <c r="W344" s="66"/>
      <c r="X344" s="89"/>
      <c r="Y344" s="89">
        <v>1</v>
      </c>
    </row>
    <row r="345" spans="6:24" s="72" customFormat="1" ht="12" outlineLevel="3">
      <c r="F345" s="73"/>
      <c r="G345" s="74"/>
      <c r="H345" s="12" t="s">
        <v>94</v>
      </c>
      <c r="I345" s="91" t="s">
        <v>198</v>
      </c>
      <c r="J345" s="91"/>
      <c r="K345" s="91"/>
      <c r="L345" s="91"/>
      <c r="M345" s="91"/>
      <c r="N345" s="91"/>
      <c r="O345" s="91"/>
      <c r="P345" s="75"/>
      <c r="Q345" s="76"/>
      <c r="R345" s="75"/>
      <c r="S345" s="76"/>
      <c r="T345" s="77"/>
      <c r="U345" s="77"/>
      <c r="V345" s="77"/>
      <c r="W345" s="78"/>
      <c r="X345" s="78"/>
    </row>
    <row r="346" spans="6:24" s="72" customFormat="1" ht="6" customHeight="1" outlineLevel="3">
      <c r="F346" s="73"/>
      <c r="G346" s="74"/>
      <c r="H346" s="13"/>
      <c r="I346" s="78"/>
      <c r="J346" s="74"/>
      <c r="K346" s="79"/>
      <c r="L346" s="80"/>
      <c r="M346" s="11"/>
      <c r="N346" s="80"/>
      <c r="O346" s="77"/>
      <c r="P346" s="75"/>
      <c r="Q346" s="76"/>
      <c r="R346" s="75"/>
      <c r="S346" s="76"/>
      <c r="T346" s="77"/>
      <c r="U346" s="77"/>
      <c r="V346" s="77"/>
      <c r="W346" s="78"/>
      <c r="X346" s="78"/>
    </row>
    <row r="347" spans="6:25" s="62" customFormat="1" ht="12" outlineLevel="3">
      <c r="F347" s="63">
        <v>105</v>
      </c>
      <c r="G347" s="64" t="s">
        <v>8</v>
      </c>
      <c r="H347" s="65" t="s">
        <v>61</v>
      </c>
      <c r="I347" s="66" t="s">
        <v>110</v>
      </c>
      <c r="J347" s="64" t="s">
        <v>14</v>
      </c>
      <c r="K347" s="67">
        <v>197</v>
      </c>
      <c r="L347" s="68">
        <v>0</v>
      </c>
      <c r="M347" s="10">
        <v>197</v>
      </c>
      <c r="N347" s="90"/>
      <c r="O347" s="69"/>
      <c r="P347" s="70"/>
      <c r="Q347" s="71">
        <f>M347*P347</f>
        <v>0</v>
      </c>
      <c r="R347" s="70">
        <v>0.055</v>
      </c>
      <c r="S347" s="71">
        <f>M347*R347</f>
        <v>10.835</v>
      </c>
      <c r="T347" s="69">
        <v>21</v>
      </c>
      <c r="U347" s="69">
        <f>O347*(T347/100)</f>
        <v>0</v>
      </c>
      <c r="V347" s="69">
        <f>O347+U347</f>
        <v>0</v>
      </c>
      <c r="W347" s="66"/>
      <c r="X347" s="89"/>
      <c r="Y347" s="89">
        <v>1</v>
      </c>
    </row>
    <row r="348" spans="6:24" s="72" customFormat="1" ht="12" outlineLevel="3">
      <c r="F348" s="73"/>
      <c r="G348" s="74"/>
      <c r="H348" s="12" t="s">
        <v>94</v>
      </c>
      <c r="I348" s="91" t="s">
        <v>209</v>
      </c>
      <c r="J348" s="91"/>
      <c r="K348" s="91"/>
      <c r="L348" s="91"/>
      <c r="M348" s="91"/>
      <c r="N348" s="91"/>
      <c r="O348" s="91"/>
      <c r="P348" s="75"/>
      <c r="Q348" s="76"/>
      <c r="R348" s="75"/>
      <c r="S348" s="76"/>
      <c r="T348" s="77"/>
      <c r="U348" s="77"/>
      <c r="V348" s="77"/>
      <c r="W348" s="78"/>
      <c r="X348" s="78"/>
    </row>
    <row r="349" spans="6:24" s="72" customFormat="1" ht="6" customHeight="1" outlineLevel="3">
      <c r="F349" s="73"/>
      <c r="G349" s="74"/>
      <c r="H349" s="13"/>
      <c r="I349" s="78"/>
      <c r="J349" s="74"/>
      <c r="K349" s="79"/>
      <c r="L349" s="80"/>
      <c r="M349" s="11"/>
      <c r="N349" s="80"/>
      <c r="O349" s="77"/>
      <c r="P349" s="75"/>
      <c r="Q349" s="76"/>
      <c r="R349" s="75"/>
      <c r="S349" s="76"/>
      <c r="T349" s="77"/>
      <c r="U349" s="77"/>
      <c r="V349" s="77"/>
      <c r="W349" s="78"/>
      <c r="X349" s="78"/>
    </row>
    <row r="350" spans="6:25" s="51" customFormat="1" ht="16.5" customHeight="1" outlineLevel="2">
      <c r="F350" s="52"/>
      <c r="G350" s="53"/>
      <c r="H350" s="54"/>
      <c r="I350" s="54" t="s">
        <v>105</v>
      </c>
      <c r="J350" s="53"/>
      <c r="K350" s="55"/>
      <c r="L350" s="56"/>
      <c r="M350" s="55"/>
      <c r="N350" s="56"/>
      <c r="O350" s="57"/>
      <c r="P350" s="58"/>
      <c r="Q350" s="59">
        <f>SUBTOTAL(9,Q351:Q365)</f>
        <v>0</v>
      </c>
      <c r="R350" s="56"/>
      <c r="S350" s="59">
        <f>SUBTOTAL(9,S351:S365)</f>
        <v>0</v>
      </c>
      <c r="T350" s="60"/>
      <c r="U350" s="57">
        <f>SUBTOTAL(9,U351:U365)</f>
        <v>0</v>
      </c>
      <c r="V350" s="57">
        <f>SUBTOTAL(9,V351:V365)</f>
        <v>0</v>
      </c>
      <c r="W350" s="61"/>
      <c r="Y350" s="57">
        <f>SUBTOTAL(9,Y351:Y365)</f>
        <v>5</v>
      </c>
    </row>
    <row r="351" spans="6:25" s="62" customFormat="1" ht="24" outlineLevel="3">
      <c r="F351" s="63">
        <v>106</v>
      </c>
      <c r="G351" s="64" t="s">
        <v>8</v>
      </c>
      <c r="H351" s="65" t="s">
        <v>65</v>
      </c>
      <c r="I351" s="66" t="s">
        <v>158</v>
      </c>
      <c r="J351" s="64" t="s">
        <v>5</v>
      </c>
      <c r="K351" s="67">
        <v>41.471883</v>
      </c>
      <c r="L351" s="68">
        <v>0</v>
      </c>
      <c r="M351" s="10">
        <v>41.471883</v>
      </c>
      <c r="N351" s="90"/>
      <c r="O351" s="69"/>
      <c r="P351" s="70"/>
      <c r="Q351" s="71">
        <f>M351*P351</f>
        <v>0</v>
      </c>
      <c r="R351" s="70"/>
      <c r="S351" s="71">
        <f>M351*R351</f>
        <v>0</v>
      </c>
      <c r="T351" s="69">
        <v>21</v>
      </c>
      <c r="U351" s="69">
        <f>O351*(T351/100)</f>
        <v>0</v>
      </c>
      <c r="V351" s="69">
        <f>O351+U351</f>
        <v>0</v>
      </c>
      <c r="W351" s="66"/>
      <c r="X351" s="89"/>
      <c r="Y351" s="89">
        <v>1</v>
      </c>
    </row>
    <row r="352" spans="6:24" s="72" customFormat="1" ht="12" outlineLevel="3">
      <c r="F352" s="73"/>
      <c r="G352" s="74"/>
      <c r="H352" s="12" t="s">
        <v>94</v>
      </c>
      <c r="I352" s="91" t="s">
        <v>207</v>
      </c>
      <c r="J352" s="91"/>
      <c r="K352" s="91"/>
      <c r="L352" s="91"/>
      <c r="M352" s="91"/>
      <c r="N352" s="91"/>
      <c r="O352" s="91"/>
      <c r="P352" s="75"/>
      <c r="Q352" s="76"/>
      <c r="R352" s="75"/>
      <c r="S352" s="76"/>
      <c r="T352" s="77"/>
      <c r="U352" s="77"/>
      <c r="V352" s="77"/>
      <c r="W352" s="78"/>
      <c r="X352" s="78"/>
    </row>
    <row r="353" spans="6:24" s="72" customFormat="1" ht="6" customHeight="1" outlineLevel="3">
      <c r="F353" s="73"/>
      <c r="G353" s="74"/>
      <c r="H353" s="13"/>
      <c r="I353" s="78"/>
      <c r="J353" s="74"/>
      <c r="K353" s="79"/>
      <c r="L353" s="80"/>
      <c r="M353" s="11"/>
      <c r="N353" s="80"/>
      <c r="O353" s="77"/>
      <c r="P353" s="75"/>
      <c r="Q353" s="76"/>
      <c r="R353" s="75"/>
      <c r="S353" s="76"/>
      <c r="T353" s="77"/>
      <c r="U353" s="77"/>
      <c r="V353" s="77"/>
      <c r="W353" s="78"/>
      <c r="X353" s="78"/>
    </row>
    <row r="354" spans="6:25" s="62" customFormat="1" ht="24" outlineLevel="3">
      <c r="F354" s="63">
        <v>107</v>
      </c>
      <c r="G354" s="64" t="s">
        <v>8</v>
      </c>
      <c r="H354" s="65" t="s">
        <v>66</v>
      </c>
      <c r="I354" s="66" t="s">
        <v>159</v>
      </c>
      <c r="J354" s="64" t="s">
        <v>5</v>
      </c>
      <c r="K354" s="67">
        <v>41.471883</v>
      </c>
      <c r="L354" s="68">
        <v>0</v>
      </c>
      <c r="M354" s="10">
        <v>41.471883</v>
      </c>
      <c r="N354" s="90"/>
      <c r="O354" s="69"/>
      <c r="P354" s="70"/>
      <c r="Q354" s="71">
        <f>M354*P354</f>
        <v>0</v>
      </c>
      <c r="R354" s="70"/>
      <c r="S354" s="71">
        <f>M354*R354</f>
        <v>0</v>
      </c>
      <c r="T354" s="69">
        <v>21</v>
      </c>
      <c r="U354" s="69">
        <f>O354*(T354/100)</f>
        <v>0</v>
      </c>
      <c r="V354" s="69">
        <f>O354+U354</f>
        <v>0</v>
      </c>
      <c r="W354" s="66"/>
      <c r="X354" s="89"/>
      <c r="Y354" s="89">
        <v>1</v>
      </c>
    </row>
    <row r="355" spans="6:24" s="72" customFormat="1" ht="12" outlineLevel="3">
      <c r="F355" s="73"/>
      <c r="G355" s="74"/>
      <c r="H355" s="12" t="s">
        <v>94</v>
      </c>
      <c r="I355" s="91" t="s">
        <v>183</v>
      </c>
      <c r="J355" s="91"/>
      <c r="K355" s="91"/>
      <c r="L355" s="91"/>
      <c r="M355" s="91"/>
      <c r="N355" s="91"/>
      <c r="O355" s="91"/>
      <c r="P355" s="75"/>
      <c r="Q355" s="76"/>
      <c r="R355" s="75"/>
      <c r="S355" s="76"/>
      <c r="T355" s="77"/>
      <c r="U355" s="77"/>
      <c r="V355" s="77"/>
      <c r="W355" s="78"/>
      <c r="X355" s="78"/>
    </row>
    <row r="356" spans="6:24" s="72" customFormat="1" ht="6" customHeight="1" outlineLevel="3">
      <c r="F356" s="73"/>
      <c r="G356" s="74"/>
      <c r="H356" s="13"/>
      <c r="I356" s="78"/>
      <c r="J356" s="74"/>
      <c r="K356" s="79"/>
      <c r="L356" s="80"/>
      <c r="M356" s="11"/>
      <c r="N356" s="80"/>
      <c r="O356" s="77"/>
      <c r="P356" s="75"/>
      <c r="Q356" s="76"/>
      <c r="R356" s="75"/>
      <c r="S356" s="76"/>
      <c r="T356" s="77"/>
      <c r="U356" s="77"/>
      <c r="V356" s="77"/>
      <c r="W356" s="78"/>
      <c r="X356" s="78"/>
    </row>
    <row r="357" spans="6:25" s="62" customFormat="1" ht="24" outlineLevel="3">
      <c r="F357" s="63">
        <v>108</v>
      </c>
      <c r="G357" s="64" t="s">
        <v>8</v>
      </c>
      <c r="H357" s="65" t="s">
        <v>67</v>
      </c>
      <c r="I357" s="66" t="s">
        <v>150</v>
      </c>
      <c r="J357" s="64" t="s">
        <v>5</v>
      </c>
      <c r="K357" s="67">
        <v>41.471883</v>
      </c>
      <c r="L357" s="68">
        <v>1200</v>
      </c>
      <c r="M357" s="10">
        <v>539.1344789999999</v>
      </c>
      <c r="N357" s="90"/>
      <c r="O357" s="69"/>
      <c r="P357" s="70"/>
      <c r="Q357" s="71">
        <f>M357*P357</f>
        <v>0</v>
      </c>
      <c r="R357" s="70"/>
      <c r="S357" s="71">
        <f>M357*R357</f>
        <v>0</v>
      </c>
      <c r="T357" s="69">
        <v>21</v>
      </c>
      <c r="U357" s="69">
        <f>O357*(T357/100)</f>
        <v>0</v>
      </c>
      <c r="V357" s="69">
        <f>O357+U357</f>
        <v>0</v>
      </c>
      <c r="W357" s="66"/>
      <c r="X357" s="89"/>
      <c r="Y357" s="89">
        <v>1</v>
      </c>
    </row>
    <row r="358" spans="6:24" s="72" customFormat="1" ht="12" outlineLevel="3">
      <c r="F358" s="73"/>
      <c r="G358" s="74"/>
      <c r="H358" s="12" t="s">
        <v>94</v>
      </c>
      <c r="I358" s="91" t="s">
        <v>200</v>
      </c>
      <c r="J358" s="91"/>
      <c r="K358" s="91"/>
      <c r="L358" s="91"/>
      <c r="M358" s="91"/>
      <c r="N358" s="91"/>
      <c r="O358" s="91"/>
      <c r="P358" s="75"/>
      <c r="Q358" s="76"/>
      <c r="R358" s="75"/>
      <c r="S358" s="76"/>
      <c r="T358" s="77"/>
      <c r="U358" s="77"/>
      <c r="V358" s="77"/>
      <c r="W358" s="78"/>
      <c r="X358" s="78"/>
    </row>
    <row r="359" spans="6:24" s="72" customFormat="1" ht="6" customHeight="1" outlineLevel="3">
      <c r="F359" s="73"/>
      <c r="G359" s="74"/>
      <c r="H359" s="13"/>
      <c r="I359" s="78"/>
      <c r="J359" s="74"/>
      <c r="K359" s="79"/>
      <c r="L359" s="80"/>
      <c r="M359" s="11"/>
      <c r="N359" s="80"/>
      <c r="O359" s="77"/>
      <c r="P359" s="75"/>
      <c r="Q359" s="76"/>
      <c r="R359" s="75"/>
      <c r="S359" s="76"/>
      <c r="T359" s="77"/>
      <c r="U359" s="77"/>
      <c r="V359" s="77"/>
      <c r="W359" s="78"/>
      <c r="X359" s="78"/>
    </row>
    <row r="360" spans="6:25" s="62" customFormat="1" ht="24" outlineLevel="3">
      <c r="F360" s="63">
        <v>109</v>
      </c>
      <c r="G360" s="64" t="s">
        <v>8</v>
      </c>
      <c r="H360" s="65" t="s">
        <v>68</v>
      </c>
      <c r="I360" s="66" t="s">
        <v>148</v>
      </c>
      <c r="J360" s="64" t="s">
        <v>5</v>
      </c>
      <c r="K360" s="67">
        <v>41.471883</v>
      </c>
      <c r="L360" s="68">
        <v>0</v>
      </c>
      <c r="M360" s="10">
        <v>41.471883</v>
      </c>
      <c r="N360" s="90"/>
      <c r="O360" s="69"/>
      <c r="P360" s="70"/>
      <c r="Q360" s="71">
        <f>M360*P360</f>
        <v>0</v>
      </c>
      <c r="R360" s="70"/>
      <c r="S360" s="71">
        <f>M360*R360</f>
        <v>0</v>
      </c>
      <c r="T360" s="69">
        <v>21</v>
      </c>
      <c r="U360" s="69">
        <f>O360*(T360/100)</f>
        <v>0</v>
      </c>
      <c r="V360" s="69">
        <f>O360+U360</f>
        <v>0</v>
      </c>
      <c r="W360" s="66"/>
      <c r="X360" s="89"/>
      <c r="Y360" s="89">
        <v>1</v>
      </c>
    </row>
    <row r="361" spans="6:24" s="72" customFormat="1" ht="12" outlineLevel="3">
      <c r="F361" s="73"/>
      <c r="G361" s="74"/>
      <c r="H361" s="12" t="s">
        <v>94</v>
      </c>
      <c r="I361" s="91" t="s">
        <v>151</v>
      </c>
      <c r="J361" s="91"/>
      <c r="K361" s="91"/>
      <c r="L361" s="91"/>
      <c r="M361" s="91"/>
      <c r="N361" s="91"/>
      <c r="O361" s="91"/>
      <c r="P361" s="75"/>
      <c r="Q361" s="76"/>
      <c r="R361" s="75"/>
      <c r="S361" s="76"/>
      <c r="T361" s="77"/>
      <c r="U361" s="77"/>
      <c r="V361" s="77"/>
      <c r="W361" s="78"/>
      <c r="X361" s="78"/>
    </row>
    <row r="362" spans="6:24" s="72" customFormat="1" ht="6" customHeight="1" outlineLevel="3">
      <c r="F362" s="73"/>
      <c r="G362" s="74"/>
      <c r="H362" s="13"/>
      <c r="I362" s="78"/>
      <c r="J362" s="74"/>
      <c r="K362" s="79"/>
      <c r="L362" s="80"/>
      <c r="M362" s="11"/>
      <c r="N362" s="80"/>
      <c r="O362" s="77"/>
      <c r="P362" s="75"/>
      <c r="Q362" s="76"/>
      <c r="R362" s="75"/>
      <c r="S362" s="76"/>
      <c r="T362" s="77"/>
      <c r="U362" s="77"/>
      <c r="V362" s="77"/>
      <c r="W362" s="78"/>
      <c r="X362" s="78"/>
    </row>
    <row r="363" spans="6:25" s="62" customFormat="1" ht="12" outlineLevel="3">
      <c r="F363" s="63">
        <v>110</v>
      </c>
      <c r="G363" s="64" t="s">
        <v>8</v>
      </c>
      <c r="H363" s="65" t="s">
        <v>69</v>
      </c>
      <c r="I363" s="66" t="s">
        <v>123</v>
      </c>
      <c r="J363" s="64" t="s">
        <v>5</v>
      </c>
      <c r="K363" s="67">
        <v>39.810630960000005</v>
      </c>
      <c r="L363" s="68">
        <v>0</v>
      </c>
      <c r="M363" s="10">
        <v>39.810630960000005</v>
      </c>
      <c r="N363" s="90"/>
      <c r="O363" s="69"/>
      <c r="P363" s="70"/>
      <c r="Q363" s="71">
        <f>M363*P363</f>
        <v>0</v>
      </c>
      <c r="R363" s="70"/>
      <c r="S363" s="71">
        <f>M363*R363</f>
        <v>0</v>
      </c>
      <c r="T363" s="69">
        <v>21</v>
      </c>
      <c r="U363" s="69">
        <f>O363*(T363/100)</f>
        <v>0</v>
      </c>
      <c r="V363" s="69">
        <f>O363+U363</f>
        <v>0</v>
      </c>
      <c r="W363" s="66"/>
      <c r="X363" s="89"/>
      <c r="Y363" s="89">
        <v>1</v>
      </c>
    </row>
    <row r="364" spans="6:24" s="72" customFormat="1" ht="12" outlineLevel="3">
      <c r="F364" s="73"/>
      <c r="G364" s="74"/>
      <c r="H364" s="12" t="s">
        <v>94</v>
      </c>
      <c r="I364" s="91" t="s">
        <v>215</v>
      </c>
      <c r="J364" s="91"/>
      <c r="K364" s="91"/>
      <c r="L364" s="91"/>
      <c r="M364" s="91"/>
      <c r="N364" s="91"/>
      <c r="O364" s="91"/>
      <c r="P364" s="75"/>
      <c r="Q364" s="76"/>
      <c r="R364" s="75"/>
      <c r="S364" s="76"/>
      <c r="T364" s="77"/>
      <c r="U364" s="77"/>
      <c r="V364" s="77"/>
      <c r="W364" s="78"/>
      <c r="X364" s="78"/>
    </row>
    <row r="365" spans="6:24" s="72" customFormat="1" ht="6" customHeight="1" outlineLevel="3">
      <c r="F365" s="73"/>
      <c r="G365" s="74"/>
      <c r="H365" s="13"/>
      <c r="I365" s="78"/>
      <c r="J365" s="74"/>
      <c r="K365" s="79"/>
      <c r="L365" s="80"/>
      <c r="M365" s="11"/>
      <c r="N365" s="80"/>
      <c r="O365" s="77"/>
      <c r="P365" s="75"/>
      <c r="Q365" s="76"/>
      <c r="R365" s="75"/>
      <c r="S365" s="76"/>
      <c r="T365" s="77"/>
      <c r="U365" s="77"/>
      <c r="V365" s="77"/>
      <c r="W365" s="78"/>
      <c r="X365" s="78"/>
    </row>
    <row r="366" spans="6:25" s="51" customFormat="1" ht="16.5" customHeight="1" outlineLevel="2">
      <c r="F366" s="52"/>
      <c r="G366" s="53"/>
      <c r="H366" s="54"/>
      <c r="I366" s="54" t="s">
        <v>108</v>
      </c>
      <c r="J366" s="53"/>
      <c r="K366" s="55"/>
      <c r="L366" s="56"/>
      <c r="M366" s="55"/>
      <c r="N366" s="56"/>
      <c r="O366" s="57"/>
      <c r="P366" s="58"/>
      <c r="Q366" s="59">
        <f>SUBTOTAL(9,Q367:Q379)</f>
        <v>0.31589999999999996</v>
      </c>
      <c r="R366" s="56"/>
      <c r="S366" s="59">
        <f>SUBTOTAL(9,S367:S379)</f>
        <v>0.636103</v>
      </c>
      <c r="T366" s="60"/>
      <c r="U366" s="57">
        <f>SUBTOTAL(9,U367:U379)</f>
        <v>0</v>
      </c>
      <c r="V366" s="57">
        <f>SUBTOTAL(9,V367:V379)</f>
        <v>0</v>
      </c>
      <c r="W366" s="61"/>
      <c r="Y366" s="57">
        <f>SUBTOTAL(9,Y367:Y379)</f>
        <v>4</v>
      </c>
    </row>
    <row r="367" spans="6:25" s="62" customFormat="1" ht="12" outlineLevel="3">
      <c r="F367" s="63">
        <v>111</v>
      </c>
      <c r="G367" s="64" t="s">
        <v>8</v>
      </c>
      <c r="H367" s="65" t="s">
        <v>38</v>
      </c>
      <c r="I367" s="66" t="s">
        <v>114</v>
      </c>
      <c r="J367" s="64" t="s">
        <v>4</v>
      </c>
      <c r="K367" s="67">
        <v>380.9</v>
      </c>
      <c r="L367" s="68">
        <v>0</v>
      </c>
      <c r="M367" s="10">
        <v>380.9</v>
      </c>
      <c r="N367" s="90"/>
      <c r="O367" s="69"/>
      <c r="P367" s="70"/>
      <c r="Q367" s="71">
        <f>M367*P367</f>
        <v>0</v>
      </c>
      <c r="R367" s="70">
        <v>0.00167</v>
      </c>
      <c r="S367" s="71">
        <f>M367*R367</f>
        <v>0.636103</v>
      </c>
      <c r="T367" s="69">
        <v>21</v>
      </c>
      <c r="U367" s="69">
        <f>O367*(T367/100)</f>
        <v>0</v>
      </c>
      <c r="V367" s="69">
        <f>O367+U367</f>
        <v>0</v>
      </c>
      <c r="W367" s="66"/>
      <c r="X367" s="89"/>
      <c r="Y367" s="89">
        <v>1</v>
      </c>
    </row>
    <row r="368" spans="6:24" s="72" customFormat="1" ht="12" outlineLevel="3">
      <c r="F368" s="73"/>
      <c r="G368" s="74"/>
      <c r="H368" s="12" t="s">
        <v>94</v>
      </c>
      <c r="I368" s="91" t="s">
        <v>133</v>
      </c>
      <c r="J368" s="91"/>
      <c r="K368" s="91"/>
      <c r="L368" s="91"/>
      <c r="M368" s="91"/>
      <c r="N368" s="91"/>
      <c r="O368" s="91"/>
      <c r="P368" s="75"/>
      <c r="Q368" s="76"/>
      <c r="R368" s="75"/>
      <c r="S368" s="76"/>
      <c r="T368" s="77"/>
      <c r="U368" s="77"/>
      <c r="V368" s="77"/>
      <c r="W368" s="78"/>
      <c r="X368" s="78"/>
    </row>
    <row r="369" spans="6:24" s="72" customFormat="1" ht="6" customHeight="1" outlineLevel="3">
      <c r="F369" s="73"/>
      <c r="G369" s="74"/>
      <c r="H369" s="13"/>
      <c r="I369" s="78"/>
      <c r="J369" s="74"/>
      <c r="K369" s="79"/>
      <c r="L369" s="80"/>
      <c r="M369" s="11"/>
      <c r="N369" s="80"/>
      <c r="O369" s="77"/>
      <c r="P369" s="75"/>
      <c r="Q369" s="76"/>
      <c r="R369" s="75"/>
      <c r="S369" s="76"/>
      <c r="T369" s="77"/>
      <c r="U369" s="77"/>
      <c r="V369" s="77"/>
      <c r="W369" s="78"/>
      <c r="X369" s="78"/>
    </row>
    <row r="370" spans="6:25" s="62" customFormat="1" ht="12" outlineLevel="3">
      <c r="F370" s="63">
        <v>112</v>
      </c>
      <c r="G370" s="64" t="s">
        <v>8</v>
      </c>
      <c r="H370" s="65" t="s">
        <v>39</v>
      </c>
      <c r="I370" s="66" t="s">
        <v>118</v>
      </c>
      <c r="J370" s="64" t="s">
        <v>4</v>
      </c>
      <c r="K370" s="67">
        <v>270</v>
      </c>
      <c r="L370" s="68">
        <v>0</v>
      </c>
      <c r="M370" s="10">
        <v>270</v>
      </c>
      <c r="N370" s="90"/>
      <c r="O370" s="69"/>
      <c r="P370" s="70">
        <v>4E-05</v>
      </c>
      <c r="Q370" s="71">
        <f>M370*P370</f>
        <v>0.0108</v>
      </c>
      <c r="R370" s="70"/>
      <c r="S370" s="71">
        <f>M370*R370</f>
        <v>0</v>
      </c>
      <c r="T370" s="69">
        <v>21</v>
      </c>
      <c r="U370" s="69">
        <f>O370*(T370/100)</f>
        <v>0</v>
      </c>
      <c r="V370" s="69">
        <f>O370+U370</f>
        <v>0</v>
      </c>
      <c r="W370" s="66"/>
      <c r="X370" s="89"/>
      <c r="Y370" s="89">
        <v>1</v>
      </c>
    </row>
    <row r="371" spans="6:24" s="72" customFormat="1" ht="12" outlineLevel="3">
      <c r="F371" s="73"/>
      <c r="G371" s="74"/>
      <c r="H371" s="12" t="s">
        <v>94</v>
      </c>
      <c r="I371" s="91" t="s">
        <v>161</v>
      </c>
      <c r="J371" s="91"/>
      <c r="K371" s="91"/>
      <c r="L371" s="91"/>
      <c r="M371" s="91"/>
      <c r="N371" s="91"/>
      <c r="O371" s="91"/>
      <c r="P371" s="75"/>
      <c r="Q371" s="76"/>
      <c r="R371" s="75"/>
      <c r="S371" s="76"/>
      <c r="T371" s="77"/>
      <c r="U371" s="77"/>
      <c r="V371" s="77"/>
      <c r="W371" s="78"/>
      <c r="X371" s="78"/>
    </row>
    <row r="372" spans="6:24" s="72" customFormat="1" ht="6" customHeight="1" outlineLevel="3">
      <c r="F372" s="73"/>
      <c r="G372" s="74"/>
      <c r="H372" s="13"/>
      <c r="I372" s="78"/>
      <c r="J372" s="74"/>
      <c r="K372" s="79"/>
      <c r="L372" s="80"/>
      <c r="M372" s="11"/>
      <c r="N372" s="80"/>
      <c r="O372" s="77"/>
      <c r="P372" s="75"/>
      <c r="Q372" s="76"/>
      <c r="R372" s="75"/>
      <c r="S372" s="76"/>
      <c r="T372" s="77"/>
      <c r="U372" s="77"/>
      <c r="V372" s="77"/>
      <c r="W372" s="78"/>
      <c r="X372" s="78"/>
    </row>
    <row r="373" spans="6:25" s="62" customFormat="1" ht="12" outlineLevel="3">
      <c r="F373" s="63">
        <v>113</v>
      </c>
      <c r="G373" s="64" t="s">
        <v>2</v>
      </c>
      <c r="H373" s="65" t="s">
        <v>21</v>
      </c>
      <c r="I373" s="66" t="s">
        <v>115</v>
      </c>
      <c r="J373" s="64" t="s">
        <v>4</v>
      </c>
      <c r="K373" s="67">
        <v>270</v>
      </c>
      <c r="L373" s="68">
        <v>0</v>
      </c>
      <c r="M373" s="10">
        <v>270</v>
      </c>
      <c r="N373" s="90"/>
      <c r="O373" s="69"/>
      <c r="P373" s="70">
        <v>0.00113</v>
      </c>
      <c r="Q373" s="71">
        <f>M373*P373</f>
        <v>0.3051</v>
      </c>
      <c r="R373" s="70"/>
      <c r="S373" s="71">
        <f>M373*R373</f>
        <v>0</v>
      </c>
      <c r="T373" s="69">
        <v>21</v>
      </c>
      <c r="U373" s="69">
        <f>O373*(T373/100)</f>
        <v>0</v>
      </c>
      <c r="V373" s="69">
        <f>O373+U373</f>
        <v>0</v>
      </c>
      <c r="W373" s="66"/>
      <c r="X373" s="89"/>
      <c r="Y373" s="89">
        <v>1</v>
      </c>
    </row>
    <row r="374" spans="6:24" s="72" customFormat="1" ht="12" outlineLevel="3">
      <c r="F374" s="73"/>
      <c r="G374" s="74"/>
      <c r="H374" s="12" t="s">
        <v>94</v>
      </c>
      <c r="I374" s="91"/>
      <c r="J374" s="91"/>
      <c r="K374" s="91"/>
      <c r="L374" s="91"/>
      <c r="M374" s="91"/>
      <c r="N374" s="91"/>
      <c r="O374" s="91"/>
      <c r="P374" s="75"/>
      <c r="Q374" s="76"/>
      <c r="R374" s="75"/>
      <c r="S374" s="76"/>
      <c r="T374" s="77"/>
      <c r="U374" s="77"/>
      <c r="V374" s="77"/>
      <c r="W374" s="78"/>
      <c r="X374" s="78"/>
    </row>
    <row r="375" spans="6:24" s="72" customFormat="1" ht="6" customHeight="1" outlineLevel="3">
      <c r="F375" s="73"/>
      <c r="G375" s="74"/>
      <c r="H375" s="13"/>
      <c r="I375" s="78"/>
      <c r="J375" s="74"/>
      <c r="K375" s="79"/>
      <c r="L375" s="80"/>
      <c r="M375" s="11"/>
      <c r="N375" s="80"/>
      <c r="O375" s="77"/>
      <c r="P375" s="75"/>
      <c r="Q375" s="76"/>
      <c r="R375" s="75"/>
      <c r="S375" s="76"/>
      <c r="T375" s="77"/>
      <c r="U375" s="77"/>
      <c r="V375" s="77"/>
      <c r="W375" s="78"/>
      <c r="X375" s="78"/>
    </row>
    <row r="376" spans="6:24" s="72" customFormat="1" ht="6" customHeight="1" outlineLevel="3">
      <c r="F376" s="73"/>
      <c r="G376" s="74"/>
      <c r="H376" s="13"/>
      <c r="I376" s="78"/>
      <c r="J376" s="74"/>
      <c r="K376" s="79"/>
      <c r="L376" s="80"/>
      <c r="M376" s="11"/>
      <c r="N376" s="80"/>
      <c r="O376" s="77"/>
      <c r="P376" s="75"/>
      <c r="Q376" s="76"/>
      <c r="R376" s="75"/>
      <c r="S376" s="76"/>
      <c r="T376" s="77"/>
      <c r="U376" s="77"/>
      <c r="V376" s="77"/>
      <c r="W376" s="78"/>
      <c r="X376" s="78"/>
    </row>
    <row r="377" spans="6:25" s="62" customFormat="1" ht="24" outlineLevel="3">
      <c r="F377" s="63">
        <v>114</v>
      </c>
      <c r="G377" s="64" t="s">
        <v>8</v>
      </c>
      <c r="H377" s="65" t="s">
        <v>70</v>
      </c>
      <c r="I377" s="66" t="s">
        <v>146</v>
      </c>
      <c r="J377" s="64" t="s">
        <v>0</v>
      </c>
      <c r="K377" s="67">
        <v>1.61</v>
      </c>
      <c r="L377" s="68">
        <v>0</v>
      </c>
      <c r="M377" s="10">
        <v>1.61</v>
      </c>
      <c r="N377" s="90"/>
      <c r="O377" s="69"/>
      <c r="P377" s="70"/>
      <c r="Q377" s="71">
        <f>M377*P377</f>
        <v>0</v>
      </c>
      <c r="R377" s="70"/>
      <c r="S377" s="71">
        <f>M377*R377</f>
        <v>0</v>
      </c>
      <c r="T377" s="69">
        <v>21</v>
      </c>
      <c r="U377" s="69">
        <f>O377*(T377/100)</f>
        <v>0</v>
      </c>
      <c r="V377" s="69">
        <f>O377+U377</f>
        <v>0</v>
      </c>
      <c r="W377" s="66"/>
      <c r="X377" s="89"/>
      <c r="Y377" s="89">
        <v>1</v>
      </c>
    </row>
    <row r="378" spans="6:24" s="72" customFormat="1" ht="12" outlineLevel="3">
      <c r="F378" s="73"/>
      <c r="G378" s="74"/>
      <c r="H378" s="12" t="s">
        <v>94</v>
      </c>
      <c r="I378" s="91" t="s">
        <v>204</v>
      </c>
      <c r="J378" s="91"/>
      <c r="K378" s="91"/>
      <c r="L378" s="91"/>
      <c r="M378" s="91"/>
      <c r="N378" s="91"/>
      <c r="O378" s="91"/>
      <c r="P378" s="75"/>
      <c r="Q378" s="76"/>
      <c r="R378" s="75"/>
      <c r="S378" s="76"/>
      <c r="T378" s="77"/>
      <c r="U378" s="77"/>
      <c r="V378" s="77"/>
      <c r="W378" s="78"/>
      <c r="X378" s="78"/>
    </row>
    <row r="379" spans="6:24" s="72" customFormat="1" ht="6" customHeight="1" outlineLevel="3">
      <c r="F379" s="73"/>
      <c r="G379" s="74"/>
      <c r="H379" s="13"/>
      <c r="I379" s="78"/>
      <c r="J379" s="74"/>
      <c r="K379" s="79"/>
      <c r="L379" s="80"/>
      <c r="M379" s="11"/>
      <c r="N379" s="80"/>
      <c r="O379" s="77"/>
      <c r="P379" s="75"/>
      <c r="Q379" s="76"/>
      <c r="R379" s="75"/>
      <c r="S379" s="76"/>
      <c r="T379" s="77"/>
      <c r="U379" s="77"/>
      <c r="V379" s="77"/>
      <c r="W379" s="78"/>
      <c r="X379" s="78"/>
    </row>
    <row r="380" spans="6:25" s="51" customFormat="1" ht="16.5" customHeight="1" outlineLevel="2">
      <c r="F380" s="52"/>
      <c r="G380" s="53"/>
      <c r="H380" s="54"/>
      <c r="I380" s="54" t="s">
        <v>109</v>
      </c>
      <c r="J380" s="53"/>
      <c r="K380" s="55"/>
      <c r="L380" s="56"/>
      <c r="M380" s="55"/>
      <c r="N380" s="56"/>
      <c r="O380" s="57"/>
      <c r="P380" s="58"/>
      <c r="Q380" s="59">
        <f>SUBTOTAL(9,Q381:Q421)</f>
        <v>0.47418000000000005</v>
      </c>
      <c r="R380" s="56"/>
      <c r="S380" s="59">
        <f>SUBTOTAL(9,S381:S421)</f>
        <v>0.81</v>
      </c>
      <c r="T380" s="60"/>
      <c r="U380" s="57">
        <f>SUBTOTAL(9,U381:U421)</f>
        <v>0</v>
      </c>
      <c r="V380" s="57">
        <f>SUBTOTAL(9,V381:V421)</f>
        <v>0</v>
      </c>
      <c r="W380" s="61"/>
      <c r="Y380" s="57">
        <f>SUBTOTAL(9,Y381:Y421)</f>
        <v>13</v>
      </c>
    </row>
    <row r="381" spans="6:25" s="62" customFormat="1" ht="24" outlineLevel="3">
      <c r="F381" s="63">
        <v>115</v>
      </c>
      <c r="G381" s="64" t="s">
        <v>8</v>
      </c>
      <c r="H381" s="65" t="s">
        <v>40</v>
      </c>
      <c r="I381" s="66" t="s">
        <v>165</v>
      </c>
      <c r="J381" s="64" t="s">
        <v>14</v>
      </c>
      <c r="K381" s="67">
        <v>120</v>
      </c>
      <c r="L381" s="68">
        <v>0</v>
      </c>
      <c r="M381" s="10">
        <v>120</v>
      </c>
      <c r="N381" s="90"/>
      <c r="O381" s="69"/>
      <c r="P381" s="70"/>
      <c r="Q381" s="71">
        <f>M381*P381</f>
        <v>0</v>
      </c>
      <c r="R381" s="70">
        <v>0.003</v>
      </c>
      <c r="S381" s="71">
        <f>M381*R381</f>
        <v>0.36</v>
      </c>
      <c r="T381" s="69">
        <v>21</v>
      </c>
      <c r="U381" s="69">
        <f>O381*(T381/100)</f>
        <v>0</v>
      </c>
      <c r="V381" s="69">
        <f>O381+U381</f>
        <v>0</v>
      </c>
      <c r="W381" s="66"/>
      <c r="X381" s="89"/>
      <c r="Y381" s="89">
        <v>1</v>
      </c>
    </row>
    <row r="382" spans="6:24" s="72" customFormat="1" ht="12" outlineLevel="3">
      <c r="F382" s="73"/>
      <c r="G382" s="74"/>
      <c r="H382" s="12" t="s">
        <v>94</v>
      </c>
      <c r="I382" s="91" t="s">
        <v>177</v>
      </c>
      <c r="J382" s="91"/>
      <c r="K382" s="91"/>
      <c r="L382" s="91"/>
      <c r="M382" s="91"/>
      <c r="N382" s="91"/>
      <c r="O382" s="91"/>
      <c r="P382" s="75"/>
      <c r="Q382" s="76"/>
      <c r="R382" s="75"/>
      <c r="S382" s="76"/>
      <c r="T382" s="77"/>
      <c r="U382" s="77"/>
      <c r="V382" s="77"/>
      <c r="W382" s="78"/>
      <c r="X382" s="78"/>
    </row>
    <row r="383" spans="6:24" s="72" customFormat="1" ht="6" customHeight="1" outlineLevel="3">
      <c r="F383" s="73"/>
      <c r="G383" s="74"/>
      <c r="H383" s="13"/>
      <c r="I383" s="78"/>
      <c r="J383" s="74"/>
      <c r="K383" s="79"/>
      <c r="L383" s="80"/>
      <c r="M383" s="11"/>
      <c r="N383" s="80"/>
      <c r="O383" s="77"/>
      <c r="P383" s="75"/>
      <c r="Q383" s="76"/>
      <c r="R383" s="75"/>
      <c r="S383" s="76"/>
      <c r="T383" s="77"/>
      <c r="U383" s="77"/>
      <c r="V383" s="77"/>
      <c r="W383" s="78"/>
      <c r="X383" s="78"/>
    </row>
    <row r="384" spans="6:25" s="62" customFormat="1" ht="24" outlineLevel="3">
      <c r="F384" s="63">
        <v>116</v>
      </c>
      <c r="G384" s="64" t="s">
        <v>8</v>
      </c>
      <c r="H384" s="65" t="s">
        <v>41</v>
      </c>
      <c r="I384" s="66" t="s">
        <v>167</v>
      </c>
      <c r="J384" s="64" t="s">
        <v>14</v>
      </c>
      <c r="K384" s="67">
        <v>90</v>
      </c>
      <c r="L384" s="68">
        <v>0</v>
      </c>
      <c r="M384" s="10">
        <v>90</v>
      </c>
      <c r="N384" s="90"/>
      <c r="O384" s="69"/>
      <c r="P384" s="70"/>
      <c r="Q384" s="71">
        <f>M384*P384</f>
        <v>0</v>
      </c>
      <c r="R384" s="70">
        <v>0.005</v>
      </c>
      <c r="S384" s="71">
        <f>M384*R384</f>
        <v>0.45</v>
      </c>
      <c r="T384" s="69">
        <v>21</v>
      </c>
      <c r="U384" s="69">
        <f>O384*(T384/100)</f>
        <v>0</v>
      </c>
      <c r="V384" s="69">
        <f>O384+U384</f>
        <v>0</v>
      </c>
      <c r="W384" s="66"/>
      <c r="X384" s="89"/>
      <c r="Y384" s="89">
        <v>1</v>
      </c>
    </row>
    <row r="385" spans="6:24" s="72" customFormat="1" ht="12" outlineLevel="3">
      <c r="F385" s="73"/>
      <c r="G385" s="74"/>
      <c r="H385" s="12" t="s">
        <v>94</v>
      </c>
      <c r="I385" s="91" t="s">
        <v>180</v>
      </c>
      <c r="J385" s="91"/>
      <c r="K385" s="91"/>
      <c r="L385" s="91"/>
      <c r="M385" s="91"/>
      <c r="N385" s="91"/>
      <c r="O385" s="91"/>
      <c r="P385" s="75"/>
      <c r="Q385" s="76"/>
      <c r="R385" s="75"/>
      <c r="S385" s="76"/>
      <c r="T385" s="77"/>
      <c r="U385" s="77"/>
      <c r="V385" s="77"/>
      <c r="W385" s="78"/>
      <c r="X385" s="78"/>
    </row>
    <row r="386" spans="6:24" s="72" customFormat="1" ht="6" customHeight="1" outlineLevel="3">
      <c r="F386" s="73"/>
      <c r="G386" s="74"/>
      <c r="H386" s="13"/>
      <c r="I386" s="78"/>
      <c r="J386" s="74"/>
      <c r="K386" s="79"/>
      <c r="L386" s="80"/>
      <c r="M386" s="11"/>
      <c r="N386" s="80"/>
      <c r="O386" s="77"/>
      <c r="P386" s="75"/>
      <c r="Q386" s="76"/>
      <c r="R386" s="75"/>
      <c r="S386" s="76"/>
      <c r="T386" s="77"/>
      <c r="U386" s="77"/>
      <c r="V386" s="77"/>
      <c r="W386" s="78"/>
      <c r="X386" s="78"/>
    </row>
    <row r="387" spans="6:25" s="62" customFormat="1" ht="24" outlineLevel="3">
      <c r="F387" s="63">
        <v>117</v>
      </c>
      <c r="G387" s="64" t="s">
        <v>8</v>
      </c>
      <c r="H387" s="65" t="s">
        <v>44</v>
      </c>
      <c r="I387" s="66" t="s">
        <v>170</v>
      </c>
      <c r="J387" s="64" t="s">
        <v>9</v>
      </c>
      <c r="K387" s="67">
        <v>23.4</v>
      </c>
      <c r="L387" s="68">
        <v>0</v>
      </c>
      <c r="M387" s="10">
        <v>23.4</v>
      </c>
      <c r="N387" s="90"/>
      <c r="O387" s="69"/>
      <c r="P387" s="70"/>
      <c r="Q387" s="71">
        <f>M387*P387</f>
        <v>0</v>
      </c>
      <c r="R387" s="70"/>
      <c r="S387" s="71">
        <f>M387*R387</f>
        <v>0</v>
      </c>
      <c r="T387" s="69">
        <v>21</v>
      </c>
      <c r="U387" s="69">
        <f>O387*(T387/100)</f>
        <v>0</v>
      </c>
      <c r="V387" s="69">
        <f>O387+U387</f>
        <v>0</v>
      </c>
      <c r="W387" s="66"/>
      <c r="X387" s="89"/>
      <c r="Y387" s="89">
        <v>1</v>
      </c>
    </row>
    <row r="388" spans="6:24" s="72" customFormat="1" ht="12" outlineLevel="3">
      <c r="F388" s="73"/>
      <c r="G388" s="74"/>
      <c r="H388" s="12" t="s">
        <v>94</v>
      </c>
      <c r="I388" s="91" t="s">
        <v>190</v>
      </c>
      <c r="J388" s="91"/>
      <c r="K388" s="91"/>
      <c r="L388" s="91"/>
      <c r="M388" s="91"/>
      <c r="N388" s="91"/>
      <c r="O388" s="91"/>
      <c r="P388" s="75"/>
      <c r="Q388" s="76"/>
      <c r="R388" s="75"/>
      <c r="S388" s="76"/>
      <c r="T388" s="77"/>
      <c r="U388" s="77"/>
      <c r="V388" s="77"/>
      <c r="W388" s="78"/>
      <c r="X388" s="78"/>
    </row>
    <row r="389" spans="6:24" s="72" customFormat="1" ht="6" customHeight="1" outlineLevel="3">
      <c r="F389" s="73"/>
      <c r="G389" s="74"/>
      <c r="H389" s="13"/>
      <c r="I389" s="78"/>
      <c r="J389" s="74"/>
      <c r="K389" s="79"/>
      <c r="L389" s="80"/>
      <c r="M389" s="11"/>
      <c r="N389" s="80"/>
      <c r="O389" s="77"/>
      <c r="P389" s="75"/>
      <c r="Q389" s="76"/>
      <c r="R389" s="75"/>
      <c r="S389" s="76"/>
      <c r="T389" s="77"/>
      <c r="U389" s="77"/>
      <c r="V389" s="77"/>
      <c r="W389" s="78"/>
      <c r="X389" s="78"/>
    </row>
    <row r="390" spans="6:24" s="72" customFormat="1" ht="6" customHeight="1" outlineLevel="3">
      <c r="F390" s="73"/>
      <c r="G390" s="74"/>
      <c r="H390" s="13"/>
      <c r="I390" s="78"/>
      <c r="J390" s="74"/>
      <c r="K390" s="79"/>
      <c r="L390" s="80"/>
      <c r="M390" s="11"/>
      <c r="N390" s="80"/>
      <c r="O390" s="77"/>
      <c r="P390" s="75"/>
      <c r="Q390" s="76"/>
      <c r="R390" s="75"/>
      <c r="S390" s="76"/>
      <c r="T390" s="77"/>
      <c r="U390" s="77"/>
      <c r="V390" s="77"/>
      <c r="W390" s="78"/>
      <c r="X390" s="78"/>
    </row>
    <row r="391" spans="6:25" s="62" customFormat="1" ht="24" outlineLevel="3">
      <c r="F391" s="63">
        <v>118</v>
      </c>
      <c r="G391" s="64" t="s">
        <v>8</v>
      </c>
      <c r="H391" s="65" t="s">
        <v>43</v>
      </c>
      <c r="I391" s="66" t="s">
        <v>152</v>
      </c>
      <c r="J391" s="64" t="s">
        <v>9</v>
      </c>
      <c r="K391" s="67">
        <v>540.72</v>
      </c>
      <c r="L391" s="68">
        <v>0</v>
      </c>
      <c r="M391" s="10">
        <v>540.72</v>
      </c>
      <c r="N391" s="90"/>
      <c r="O391" s="69"/>
      <c r="P391" s="70">
        <v>0.00025</v>
      </c>
      <c r="Q391" s="71">
        <f>M391*P391</f>
        <v>0.13518000000000002</v>
      </c>
      <c r="R391" s="70"/>
      <c r="S391" s="71">
        <f>M391*R391</f>
        <v>0</v>
      </c>
      <c r="T391" s="69">
        <v>21</v>
      </c>
      <c r="U391" s="69">
        <f>O391*(T391/100)</f>
        <v>0</v>
      </c>
      <c r="V391" s="69">
        <f>O391+U391</f>
        <v>0</v>
      </c>
      <c r="W391" s="66"/>
      <c r="X391" s="89"/>
      <c r="Y391" s="89">
        <v>1</v>
      </c>
    </row>
    <row r="392" spans="6:24" s="72" customFormat="1" ht="12" outlineLevel="3">
      <c r="F392" s="73"/>
      <c r="G392" s="74"/>
      <c r="H392" s="12" t="s">
        <v>94</v>
      </c>
      <c r="I392" s="91" t="s">
        <v>213</v>
      </c>
      <c r="J392" s="91"/>
      <c r="K392" s="91"/>
      <c r="L392" s="91"/>
      <c r="M392" s="91"/>
      <c r="N392" s="91"/>
      <c r="O392" s="91"/>
      <c r="P392" s="75"/>
      <c r="Q392" s="76"/>
      <c r="R392" s="75"/>
      <c r="S392" s="76"/>
      <c r="T392" s="77"/>
      <c r="U392" s="77"/>
      <c r="V392" s="77"/>
      <c r="W392" s="78"/>
      <c r="X392" s="78"/>
    </row>
    <row r="393" spans="6:24" s="72" customFormat="1" ht="6" customHeight="1" outlineLevel="3">
      <c r="F393" s="73"/>
      <c r="G393" s="74"/>
      <c r="H393" s="13"/>
      <c r="I393" s="78"/>
      <c r="J393" s="74"/>
      <c r="K393" s="79"/>
      <c r="L393" s="80"/>
      <c r="M393" s="11"/>
      <c r="N393" s="80"/>
      <c r="O393" s="77"/>
      <c r="P393" s="75"/>
      <c r="Q393" s="76"/>
      <c r="R393" s="75"/>
      <c r="S393" s="76"/>
      <c r="T393" s="77"/>
      <c r="U393" s="77"/>
      <c r="V393" s="77"/>
      <c r="W393" s="78"/>
      <c r="X393" s="78"/>
    </row>
    <row r="394" spans="6:25" s="62" customFormat="1" ht="12" outlineLevel="3">
      <c r="F394" s="63">
        <v>119</v>
      </c>
      <c r="G394" s="64" t="s">
        <v>1</v>
      </c>
      <c r="H394" s="65" t="s">
        <v>87</v>
      </c>
      <c r="I394" s="66" t="s">
        <v>137</v>
      </c>
      <c r="J394" s="64" t="s">
        <v>14</v>
      </c>
      <c r="K394" s="67">
        <v>52</v>
      </c>
      <c r="L394" s="68">
        <v>0</v>
      </c>
      <c r="M394" s="10">
        <v>53</v>
      </c>
      <c r="N394" s="90"/>
      <c r="O394" s="69"/>
      <c r="P394" s="70"/>
      <c r="Q394" s="71">
        <f>M394*P394</f>
        <v>0</v>
      </c>
      <c r="R394" s="70"/>
      <c r="S394" s="71">
        <f>M394*R394</f>
        <v>0</v>
      </c>
      <c r="T394" s="69">
        <v>21</v>
      </c>
      <c r="U394" s="69">
        <f>O394*(T394/100)</f>
        <v>0</v>
      </c>
      <c r="V394" s="69">
        <f>O394+U394</f>
        <v>0</v>
      </c>
      <c r="W394" s="66"/>
      <c r="X394" s="89"/>
      <c r="Y394" s="89">
        <v>1</v>
      </c>
    </row>
    <row r="395" spans="6:24" s="72" customFormat="1" ht="12" outlineLevel="3">
      <c r="F395" s="73"/>
      <c r="G395" s="74"/>
      <c r="H395" s="12" t="s">
        <v>94</v>
      </c>
      <c r="I395" s="91"/>
      <c r="J395" s="91"/>
      <c r="K395" s="91"/>
      <c r="L395" s="91"/>
      <c r="M395" s="91"/>
      <c r="N395" s="91"/>
      <c r="O395" s="91"/>
      <c r="P395" s="75"/>
      <c r="Q395" s="76"/>
      <c r="R395" s="75"/>
      <c r="S395" s="76"/>
      <c r="T395" s="77"/>
      <c r="U395" s="77"/>
      <c r="V395" s="77"/>
      <c r="W395" s="78"/>
      <c r="X395" s="78"/>
    </row>
    <row r="396" spans="6:24" s="72" customFormat="1" ht="6" customHeight="1" outlineLevel="3">
      <c r="F396" s="73"/>
      <c r="G396" s="74"/>
      <c r="H396" s="13"/>
      <c r="I396" s="78"/>
      <c r="J396" s="74"/>
      <c r="K396" s="79"/>
      <c r="L396" s="80"/>
      <c r="M396" s="11"/>
      <c r="N396" s="80"/>
      <c r="O396" s="77"/>
      <c r="P396" s="75"/>
      <c r="Q396" s="76"/>
      <c r="R396" s="75"/>
      <c r="S396" s="76"/>
      <c r="T396" s="77"/>
      <c r="U396" s="77"/>
      <c r="V396" s="77"/>
      <c r="W396" s="78"/>
      <c r="X396" s="78"/>
    </row>
    <row r="397" spans="6:25" s="62" customFormat="1" ht="12" outlineLevel="3">
      <c r="F397" s="63">
        <v>120</v>
      </c>
      <c r="G397" s="64" t="s">
        <v>1</v>
      </c>
      <c r="H397" s="65" t="s">
        <v>88</v>
      </c>
      <c r="I397" s="66" t="s">
        <v>141</v>
      </c>
      <c r="J397" s="64" t="s">
        <v>14</v>
      </c>
      <c r="K397" s="67">
        <v>41</v>
      </c>
      <c r="L397" s="68">
        <v>0</v>
      </c>
      <c r="M397" s="10">
        <v>41</v>
      </c>
      <c r="N397" s="90"/>
      <c r="O397" s="69"/>
      <c r="P397" s="70"/>
      <c r="Q397" s="71">
        <f>M397*P397</f>
        <v>0</v>
      </c>
      <c r="R397" s="70"/>
      <c r="S397" s="71">
        <f>M397*R397</f>
        <v>0</v>
      </c>
      <c r="T397" s="69">
        <v>21</v>
      </c>
      <c r="U397" s="69">
        <f>O397*(T397/100)</f>
        <v>0</v>
      </c>
      <c r="V397" s="69">
        <f>O397+U397</f>
        <v>0</v>
      </c>
      <c r="W397" s="66"/>
      <c r="X397" s="89"/>
      <c r="Y397" s="89">
        <v>1</v>
      </c>
    </row>
    <row r="398" spans="6:24" s="72" customFormat="1" ht="12" outlineLevel="3">
      <c r="F398" s="73"/>
      <c r="G398" s="74"/>
      <c r="H398" s="12" t="s">
        <v>94</v>
      </c>
      <c r="I398" s="91"/>
      <c r="J398" s="91"/>
      <c r="K398" s="91"/>
      <c r="L398" s="91"/>
      <c r="M398" s="91"/>
      <c r="N398" s="91"/>
      <c r="O398" s="91"/>
      <c r="P398" s="75"/>
      <c r="Q398" s="76"/>
      <c r="R398" s="75"/>
      <c r="S398" s="76"/>
      <c r="T398" s="77"/>
      <c r="U398" s="77"/>
      <c r="V398" s="77"/>
      <c r="W398" s="78"/>
      <c r="X398" s="78"/>
    </row>
    <row r="399" spans="6:24" s="72" customFormat="1" ht="6" customHeight="1" outlineLevel="3">
      <c r="F399" s="73"/>
      <c r="G399" s="74"/>
      <c r="H399" s="13"/>
      <c r="I399" s="78"/>
      <c r="J399" s="74"/>
      <c r="K399" s="79"/>
      <c r="L399" s="80"/>
      <c r="M399" s="11"/>
      <c r="N399" s="80"/>
      <c r="O399" s="77"/>
      <c r="P399" s="75"/>
      <c r="Q399" s="76"/>
      <c r="R399" s="75"/>
      <c r="S399" s="76"/>
      <c r="T399" s="77"/>
      <c r="U399" s="77"/>
      <c r="V399" s="77"/>
      <c r="W399" s="78"/>
      <c r="X399" s="78"/>
    </row>
    <row r="400" spans="6:25" s="62" customFormat="1" ht="12" outlineLevel="3">
      <c r="F400" s="63">
        <v>121</v>
      </c>
      <c r="G400" s="64" t="s">
        <v>1</v>
      </c>
      <c r="H400" s="65" t="s">
        <v>89</v>
      </c>
      <c r="I400" s="66" t="s">
        <v>136</v>
      </c>
      <c r="J400" s="64" t="s">
        <v>14</v>
      </c>
      <c r="K400" s="67">
        <v>65</v>
      </c>
      <c r="L400" s="68">
        <v>0</v>
      </c>
      <c r="M400" s="10">
        <v>66</v>
      </c>
      <c r="N400" s="90"/>
      <c r="O400" s="69"/>
      <c r="P400" s="70"/>
      <c r="Q400" s="71">
        <f>M400*P400</f>
        <v>0</v>
      </c>
      <c r="R400" s="70"/>
      <c r="S400" s="71">
        <f>M400*R400</f>
        <v>0</v>
      </c>
      <c r="T400" s="69">
        <v>21</v>
      </c>
      <c r="U400" s="69">
        <f>O400*(T400/100)</f>
        <v>0</v>
      </c>
      <c r="V400" s="69">
        <f>O400+U400</f>
        <v>0</v>
      </c>
      <c r="W400" s="66"/>
      <c r="X400" s="89"/>
      <c r="Y400" s="89">
        <v>1</v>
      </c>
    </row>
    <row r="401" spans="6:24" s="72" customFormat="1" ht="12" outlineLevel="3">
      <c r="F401" s="73"/>
      <c r="G401" s="74"/>
      <c r="H401" s="12" t="s">
        <v>94</v>
      </c>
      <c r="I401" s="91"/>
      <c r="J401" s="91"/>
      <c r="K401" s="91"/>
      <c r="L401" s="91"/>
      <c r="M401" s="91"/>
      <c r="N401" s="91"/>
      <c r="O401" s="91"/>
      <c r="P401" s="75"/>
      <c r="Q401" s="76"/>
      <c r="R401" s="75"/>
      <c r="S401" s="76"/>
      <c r="T401" s="77"/>
      <c r="U401" s="77"/>
      <c r="V401" s="77"/>
      <c r="W401" s="78"/>
      <c r="X401" s="78"/>
    </row>
    <row r="402" spans="6:24" s="72" customFormat="1" ht="6" customHeight="1" outlineLevel="3">
      <c r="F402" s="73"/>
      <c r="G402" s="74"/>
      <c r="H402" s="13"/>
      <c r="I402" s="78"/>
      <c r="J402" s="74"/>
      <c r="K402" s="79"/>
      <c r="L402" s="80"/>
      <c r="M402" s="11"/>
      <c r="N402" s="80"/>
      <c r="O402" s="77"/>
      <c r="P402" s="75"/>
      <c r="Q402" s="76"/>
      <c r="R402" s="75"/>
      <c r="S402" s="76"/>
      <c r="T402" s="77"/>
      <c r="U402" s="77"/>
      <c r="V402" s="77"/>
      <c r="W402" s="78"/>
      <c r="X402" s="78"/>
    </row>
    <row r="403" spans="6:25" s="62" customFormat="1" ht="12" outlineLevel="3">
      <c r="F403" s="63">
        <v>122</v>
      </c>
      <c r="G403" s="64" t="s">
        <v>1</v>
      </c>
      <c r="H403" s="65" t="s">
        <v>90</v>
      </c>
      <c r="I403" s="66" t="s">
        <v>140</v>
      </c>
      <c r="J403" s="64" t="s">
        <v>14</v>
      </c>
      <c r="K403" s="67">
        <v>49</v>
      </c>
      <c r="L403" s="68">
        <v>0</v>
      </c>
      <c r="M403" s="10">
        <v>50</v>
      </c>
      <c r="N403" s="90"/>
      <c r="O403" s="69"/>
      <c r="P403" s="70"/>
      <c r="Q403" s="71">
        <f>M403*P403</f>
        <v>0</v>
      </c>
      <c r="R403" s="70"/>
      <c r="S403" s="71">
        <f>M403*R403</f>
        <v>0</v>
      </c>
      <c r="T403" s="69">
        <v>21</v>
      </c>
      <c r="U403" s="69">
        <f>O403*(T403/100)</f>
        <v>0</v>
      </c>
      <c r="V403" s="69">
        <f>O403+U403</f>
        <v>0</v>
      </c>
      <c r="W403" s="66"/>
      <c r="X403" s="89"/>
      <c r="Y403" s="89">
        <v>1</v>
      </c>
    </row>
    <row r="404" spans="6:24" s="72" customFormat="1" ht="12" outlineLevel="3">
      <c r="F404" s="73"/>
      <c r="G404" s="74"/>
      <c r="H404" s="12" t="s">
        <v>94</v>
      </c>
      <c r="I404" s="91"/>
      <c r="J404" s="91"/>
      <c r="K404" s="91"/>
      <c r="L404" s="91"/>
      <c r="M404" s="91"/>
      <c r="N404" s="91"/>
      <c r="O404" s="91"/>
      <c r="P404" s="75"/>
      <c r="Q404" s="76"/>
      <c r="R404" s="75"/>
      <c r="S404" s="76"/>
      <c r="T404" s="77"/>
      <c r="U404" s="77"/>
      <c r="V404" s="77"/>
      <c r="W404" s="78"/>
      <c r="X404" s="78"/>
    </row>
    <row r="405" spans="6:24" s="72" customFormat="1" ht="6" customHeight="1" outlineLevel="3">
      <c r="F405" s="73"/>
      <c r="G405" s="74"/>
      <c r="H405" s="13"/>
      <c r="I405" s="78"/>
      <c r="J405" s="74"/>
      <c r="K405" s="79"/>
      <c r="L405" s="80"/>
      <c r="M405" s="11"/>
      <c r="N405" s="80"/>
      <c r="O405" s="77"/>
      <c r="P405" s="75"/>
      <c r="Q405" s="76"/>
      <c r="R405" s="75"/>
      <c r="S405" s="76"/>
      <c r="T405" s="77"/>
      <c r="U405" s="77"/>
      <c r="V405" s="77"/>
      <c r="W405" s="78"/>
      <c r="X405" s="78"/>
    </row>
    <row r="406" spans="6:24" s="72" customFormat="1" ht="6" customHeight="1" outlineLevel="3">
      <c r="F406" s="73"/>
      <c r="G406" s="74"/>
      <c r="H406" s="13"/>
      <c r="I406" s="78"/>
      <c r="J406" s="74"/>
      <c r="K406" s="79"/>
      <c r="L406" s="80"/>
      <c r="M406" s="11"/>
      <c r="N406" s="80"/>
      <c r="O406" s="77"/>
      <c r="P406" s="75"/>
      <c r="Q406" s="76"/>
      <c r="R406" s="75"/>
      <c r="S406" s="76"/>
      <c r="T406" s="77"/>
      <c r="U406" s="77"/>
      <c r="V406" s="77"/>
      <c r="W406" s="78"/>
      <c r="X406" s="78"/>
    </row>
    <row r="407" spans="6:25" s="62" customFormat="1" ht="24" outlineLevel="3">
      <c r="F407" s="63">
        <v>123</v>
      </c>
      <c r="G407" s="64" t="s">
        <v>8</v>
      </c>
      <c r="H407" s="65" t="s">
        <v>45</v>
      </c>
      <c r="I407" s="66" t="s">
        <v>162</v>
      </c>
      <c r="J407" s="64" t="s">
        <v>14</v>
      </c>
      <c r="K407" s="67">
        <v>120</v>
      </c>
      <c r="L407" s="68">
        <v>0</v>
      </c>
      <c r="M407" s="10">
        <v>120</v>
      </c>
      <c r="N407" s="90"/>
      <c r="O407" s="69"/>
      <c r="P407" s="70"/>
      <c r="Q407" s="71">
        <f>M407*P407</f>
        <v>0</v>
      </c>
      <c r="R407" s="70"/>
      <c r="S407" s="71">
        <f>M407*R407</f>
        <v>0</v>
      </c>
      <c r="T407" s="69">
        <v>21</v>
      </c>
      <c r="U407" s="69">
        <f>O407*(T407/100)</f>
        <v>0</v>
      </c>
      <c r="V407" s="69">
        <f>O407+U407</f>
        <v>0</v>
      </c>
      <c r="W407" s="66"/>
      <c r="X407" s="89"/>
      <c r="Y407" s="89">
        <v>1</v>
      </c>
    </row>
    <row r="408" spans="6:24" s="72" customFormat="1" ht="12" outlineLevel="3">
      <c r="F408" s="73"/>
      <c r="G408" s="74"/>
      <c r="H408" s="12" t="s">
        <v>94</v>
      </c>
      <c r="I408" s="91" t="s">
        <v>184</v>
      </c>
      <c r="J408" s="91"/>
      <c r="K408" s="91"/>
      <c r="L408" s="91"/>
      <c r="M408" s="91"/>
      <c r="N408" s="91"/>
      <c r="O408" s="91"/>
      <c r="P408" s="75"/>
      <c r="Q408" s="76"/>
      <c r="R408" s="75"/>
      <c r="S408" s="76"/>
      <c r="T408" s="77"/>
      <c r="U408" s="77"/>
      <c r="V408" s="77"/>
      <c r="W408" s="78"/>
      <c r="X408" s="78"/>
    </row>
    <row r="409" spans="6:24" s="72" customFormat="1" ht="6" customHeight="1" outlineLevel="3">
      <c r="F409" s="73"/>
      <c r="G409" s="74"/>
      <c r="H409" s="13"/>
      <c r="I409" s="78"/>
      <c r="J409" s="74"/>
      <c r="K409" s="79"/>
      <c r="L409" s="80"/>
      <c r="M409" s="11"/>
      <c r="N409" s="80"/>
      <c r="O409" s="77"/>
      <c r="P409" s="75"/>
      <c r="Q409" s="76"/>
      <c r="R409" s="75"/>
      <c r="S409" s="76"/>
      <c r="T409" s="77"/>
      <c r="U409" s="77"/>
      <c r="V409" s="77"/>
      <c r="W409" s="78"/>
      <c r="X409" s="78"/>
    </row>
    <row r="410" spans="6:25" s="62" customFormat="1" ht="24" outlineLevel="3">
      <c r="F410" s="63">
        <v>124</v>
      </c>
      <c r="G410" s="64" t="s">
        <v>8</v>
      </c>
      <c r="H410" s="65" t="s">
        <v>47</v>
      </c>
      <c r="I410" s="66" t="s">
        <v>164</v>
      </c>
      <c r="J410" s="64" t="s">
        <v>14</v>
      </c>
      <c r="K410" s="67">
        <v>90</v>
      </c>
      <c r="L410" s="68">
        <v>0</v>
      </c>
      <c r="M410" s="10">
        <v>90</v>
      </c>
      <c r="N410" s="90"/>
      <c r="O410" s="69"/>
      <c r="P410" s="70"/>
      <c r="Q410" s="71">
        <f>M410*P410</f>
        <v>0</v>
      </c>
      <c r="R410" s="70"/>
      <c r="S410" s="71">
        <f>M410*R410</f>
        <v>0</v>
      </c>
      <c r="T410" s="69">
        <v>21</v>
      </c>
      <c r="U410" s="69">
        <f>O410*(T410/100)</f>
        <v>0</v>
      </c>
      <c r="V410" s="69">
        <f>O410+U410</f>
        <v>0</v>
      </c>
      <c r="W410" s="66"/>
      <c r="X410" s="89"/>
      <c r="Y410" s="89">
        <v>1</v>
      </c>
    </row>
    <row r="411" spans="6:24" s="72" customFormat="1" ht="12" outlineLevel="3">
      <c r="F411" s="73"/>
      <c r="G411" s="74"/>
      <c r="H411" s="12" t="s">
        <v>94</v>
      </c>
      <c r="I411" s="91" t="s">
        <v>187</v>
      </c>
      <c r="J411" s="91"/>
      <c r="K411" s="91"/>
      <c r="L411" s="91"/>
      <c r="M411" s="91"/>
      <c r="N411" s="91"/>
      <c r="O411" s="91"/>
      <c r="P411" s="75"/>
      <c r="Q411" s="76"/>
      <c r="R411" s="75"/>
      <c r="S411" s="76"/>
      <c r="T411" s="77"/>
      <c r="U411" s="77"/>
      <c r="V411" s="77"/>
      <c r="W411" s="78"/>
      <c r="X411" s="78"/>
    </row>
    <row r="412" spans="6:24" s="72" customFormat="1" ht="6" customHeight="1" outlineLevel="3">
      <c r="F412" s="73"/>
      <c r="G412" s="74"/>
      <c r="H412" s="13"/>
      <c r="I412" s="78"/>
      <c r="J412" s="74"/>
      <c r="K412" s="79"/>
      <c r="L412" s="80"/>
      <c r="M412" s="11"/>
      <c r="N412" s="80"/>
      <c r="O412" s="77"/>
      <c r="P412" s="75"/>
      <c r="Q412" s="76"/>
      <c r="R412" s="75"/>
      <c r="S412" s="76"/>
      <c r="T412" s="77"/>
      <c r="U412" s="77"/>
      <c r="V412" s="77"/>
      <c r="W412" s="78"/>
      <c r="X412" s="78"/>
    </row>
    <row r="413" spans="6:25" s="62" customFormat="1" ht="12" outlineLevel="3">
      <c r="F413" s="63">
        <v>125</v>
      </c>
      <c r="G413" s="64" t="s">
        <v>2</v>
      </c>
      <c r="H413" s="65" t="s">
        <v>22</v>
      </c>
      <c r="I413" s="66" t="s">
        <v>122</v>
      </c>
      <c r="J413" s="64" t="s">
        <v>4</v>
      </c>
      <c r="K413" s="67">
        <v>270</v>
      </c>
      <c r="L413" s="68">
        <v>0</v>
      </c>
      <c r="M413" s="10">
        <v>270</v>
      </c>
      <c r="N413" s="90"/>
      <c r="O413" s="69"/>
      <c r="P413" s="70">
        <v>0.0011</v>
      </c>
      <c r="Q413" s="71">
        <f>M413*P413</f>
        <v>0.29700000000000004</v>
      </c>
      <c r="R413" s="70"/>
      <c r="S413" s="71">
        <f>M413*R413</f>
        <v>0</v>
      </c>
      <c r="T413" s="69">
        <v>21</v>
      </c>
      <c r="U413" s="69">
        <f>O413*(T413/100)</f>
        <v>0</v>
      </c>
      <c r="V413" s="69">
        <f>O413+U413</f>
        <v>0</v>
      </c>
      <c r="W413" s="66"/>
      <c r="X413" s="89"/>
      <c r="Y413" s="89">
        <v>1</v>
      </c>
    </row>
    <row r="414" spans="6:24" s="72" customFormat="1" ht="12" outlineLevel="3">
      <c r="F414" s="73"/>
      <c r="G414" s="74"/>
      <c r="H414" s="12" t="s">
        <v>94</v>
      </c>
      <c r="I414" s="91"/>
      <c r="J414" s="91"/>
      <c r="K414" s="91"/>
      <c r="L414" s="91"/>
      <c r="M414" s="91"/>
      <c r="N414" s="91"/>
      <c r="O414" s="91"/>
      <c r="P414" s="75"/>
      <c r="Q414" s="76"/>
      <c r="R414" s="75"/>
      <c r="S414" s="76"/>
      <c r="T414" s="77"/>
      <c r="U414" s="77"/>
      <c r="V414" s="77"/>
      <c r="W414" s="78"/>
      <c r="X414" s="78"/>
    </row>
    <row r="415" spans="6:24" s="72" customFormat="1" ht="6" customHeight="1" outlineLevel="3">
      <c r="F415" s="73"/>
      <c r="G415" s="74"/>
      <c r="H415" s="13"/>
      <c r="I415" s="78"/>
      <c r="J415" s="74"/>
      <c r="K415" s="79"/>
      <c r="L415" s="80"/>
      <c r="M415" s="11"/>
      <c r="N415" s="80"/>
      <c r="O415" s="77"/>
      <c r="P415" s="75"/>
      <c r="Q415" s="76"/>
      <c r="R415" s="75"/>
      <c r="S415" s="76"/>
      <c r="T415" s="77"/>
      <c r="U415" s="77"/>
      <c r="V415" s="77"/>
      <c r="W415" s="78"/>
      <c r="X415" s="78"/>
    </row>
    <row r="416" spans="6:25" s="62" customFormat="1" ht="12" outlineLevel="3">
      <c r="F416" s="63">
        <v>126</v>
      </c>
      <c r="G416" s="64" t="s">
        <v>2</v>
      </c>
      <c r="H416" s="65" t="s">
        <v>23</v>
      </c>
      <c r="I416" s="66" t="s">
        <v>116</v>
      </c>
      <c r="J416" s="64" t="s">
        <v>15</v>
      </c>
      <c r="K416" s="67">
        <v>210</v>
      </c>
      <c r="L416" s="68">
        <v>0</v>
      </c>
      <c r="M416" s="10">
        <v>210</v>
      </c>
      <c r="N416" s="90"/>
      <c r="O416" s="69"/>
      <c r="P416" s="70">
        <v>0.0002</v>
      </c>
      <c r="Q416" s="71">
        <f>M416*P416</f>
        <v>0.042</v>
      </c>
      <c r="R416" s="70"/>
      <c r="S416" s="71">
        <f>M416*R416</f>
        <v>0</v>
      </c>
      <c r="T416" s="69">
        <v>21</v>
      </c>
      <c r="U416" s="69">
        <f>O416*(T416/100)</f>
        <v>0</v>
      </c>
      <c r="V416" s="69">
        <f>O416+U416</f>
        <v>0</v>
      </c>
      <c r="W416" s="66"/>
      <c r="X416" s="89"/>
      <c r="Y416" s="89">
        <v>1</v>
      </c>
    </row>
    <row r="417" spans="6:24" s="72" customFormat="1" ht="12" outlineLevel="3">
      <c r="F417" s="73"/>
      <c r="G417" s="74"/>
      <c r="H417" s="12" t="s">
        <v>94</v>
      </c>
      <c r="I417" s="91"/>
      <c r="J417" s="91"/>
      <c r="K417" s="91"/>
      <c r="L417" s="91"/>
      <c r="M417" s="91"/>
      <c r="N417" s="91"/>
      <c r="O417" s="91"/>
      <c r="P417" s="75"/>
      <c r="Q417" s="76"/>
      <c r="R417" s="75"/>
      <c r="S417" s="76"/>
      <c r="T417" s="77"/>
      <c r="U417" s="77"/>
      <c r="V417" s="77"/>
      <c r="W417" s="78"/>
      <c r="X417" s="78"/>
    </row>
    <row r="418" spans="6:24" s="72" customFormat="1" ht="6" customHeight="1" outlineLevel="3">
      <c r="F418" s="73"/>
      <c r="G418" s="74"/>
      <c r="H418" s="13"/>
      <c r="I418" s="78"/>
      <c r="J418" s="74"/>
      <c r="K418" s="79"/>
      <c r="L418" s="80"/>
      <c r="M418" s="11"/>
      <c r="N418" s="80"/>
      <c r="O418" s="77"/>
      <c r="P418" s="75"/>
      <c r="Q418" s="76"/>
      <c r="R418" s="75"/>
      <c r="S418" s="76"/>
      <c r="T418" s="77"/>
      <c r="U418" s="77"/>
      <c r="V418" s="77"/>
      <c r="W418" s="78"/>
      <c r="X418" s="78"/>
    </row>
    <row r="419" spans="6:25" s="62" customFormat="1" ht="12" outlineLevel="3">
      <c r="F419" s="63">
        <v>127</v>
      </c>
      <c r="G419" s="64" t="s">
        <v>8</v>
      </c>
      <c r="H419" s="65" t="s">
        <v>71</v>
      </c>
      <c r="I419" s="66" t="s">
        <v>147</v>
      </c>
      <c r="J419" s="64" t="s">
        <v>0</v>
      </c>
      <c r="K419" s="67">
        <v>1.2</v>
      </c>
      <c r="L419" s="68">
        <v>0</v>
      </c>
      <c r="M419" s="10">
        <v>1.2</v>
      </c>
      <c r="N419" s="90"/>
      <c r="O419" s="69"/>
      <c r="P419" s="70"/>
      <c r="Q419" s="71">
        <f>M419*P419</f>
        <v>0</v>
      </c>
      <c r="R419" s="70"/>
      <c r="S419" s="71">
        <f>M419*R419</f>
        <v>0</v>
      </c>
      <c r="T419" s="69">
        <v>21</v>
      </c>
      <c r="U419" s="69">
        <f>O419*(T419/100)</f>
        <v>0</v>
      </c>
      <c r="V419" s="69">
        <f>O419+U419</f>
        <v>0</v>
      </c>
      <c r="W419" s="66"/>
      <c r="X419" s="89"/>
      <c r="Y419" s="89">
        <v>1</v>
      </c>
    </row>
    <row r="420" spans="6:24" s="72" customFormat="1" ht="12" outlineLevel="3">
      <c r="F420" s="73"/>
      <c r="G420" s="74"/>
      <c r="H420" s="12" t="s">
        <v>94</v>
      </c>
      <c r="I420" s="91" t="s">
        <v>208</v>
      </c>
      <c r="J420" s="91"/>
      <c r="K420" s="91"/>
      <c r="L420" s="91"/>
      <c r="M420" s="91"/>
      <c r="N420" s="91"/>
      <c r="O420" s="91"/>
      <c r="P420" s="75"/>
      <c r="Q420" s="76"/>
      <c r="R420" s="75"/>
      <c r="S420" s="76"/>
      <c r="T420" s="77"/>
      <c r="U420" s="77"/>
      <c r="V420" s="77"/>
      <c r="W420" s="78"/>
      <c r="X420" s="78"/>
    </row>
    <row r="421" spans="6:24" s="72" customFormat="1" ht="6" customHeight="1" outlineLevel="3">
      <c r="F421" s="73"/>
      <c r="G421" s="74"/>
      <c r="H421" s="13"/>
      <c r="I421" s="78"/>
      <c r="J421" s="74"/>
      <c r="K421" s="79"/>
      <c r="L421" s="80"/>
      <c r="M421" s="11"/>
      <c r="N421" s="80"/>
      <c r="O421" s="77"/>
      <c r="P421" s="75"/>
      <c r="Q421" s="76"/>
      <c r="R421" s="75"/>
      <c r="S421" s="76"/>
      <c r="T421" s="77"/>
      <c r="U421" s="77"/>
      <c r="V421" s="77"/>
      <c r="W421" s="78"/>
      <c r="X421" s="78"/>
    </row>
    <row r="422" spans="6:25" s="51" customFormat="1" ht="16.5" customHeight="1" outlineLevel="2">
      <c r="F422" s="52"/>
      <c r="G422" s="53"/>
      <c r="H422" s="54"/>
      <c r="I422" s="54" t="s">
        <v>106</v>
      </c>
      <c r="J422" s="53"/>
      <c r="K422" s="55"/>
      <c r="L422" s="56"/>
      <c r="M422" s="55"/>
      <c r="N422" s="56"/>
      <c r="O422" s="57"/>
      <c r="P422" s="58"/>
      <c r="Q422" s="59">
        <f>SUBTOTAL(9,Q423:Q429)</f>
        <v>0</v>
      </c>
      <c r="R422" s="56"/>
      <c r="S422" s="59">
        <f>SUBTOTAL(9,S423:S429)</f>
        <v>0</v>
      </c>
      <c r="T422" s="60"/>
      <c r="U422" s="57">
        <f>SUBTOTAL(9,U423:U429)</f>
        <v>0</v>
      </c>
      <c r="V422" s="57">
        <f>SUBTOTAL(9,V423:V429)</f>
        <v>0</v>
      </c>
      <c r="W422" s="61"/>
      <c r="Y422" s="57">
        <f>SUBTOTAL(9,Y423:Y429)</f>
        <v>2</v>
      </c>
    </row>
    <row r="423" spans="6:25" s="62" customFormat="1" ht="24" outlineLevel="3">
      <c r="F423" s="63">
        <v>128</v>
      </c>
      <c r="G423" s="64" t="s">
        <v>12</v>
      </c>
      <c r="H423" s="65" t="s">
        <v>49</v>
      </c>
      <c r="I423" s="66" t="s">
        <v>182</v>
      </c>
      <c r="J423" s="64" t="s">
        <v>9</v>
      </c>
      <c r="K423" s="67">
        <v>518.94</v>
      </c>
      <c r="L423" s="68">
        <v>0</v>
      </c>
      <c r="M423" s="10">
        <v>413.91</v>
      </c>
      <c r="N423" s="90"/>
      <c r="O423" s="69"/>
      <c r="P423" s="70"/>
      <c r="Q423" s="71">
        <f>M423*P423</f>
        <v>0</v>
      </c>
      <c r="R423" s="70"/>
      <c r="S423" s="71">
        <f>M423*R423</f>
        <v>0</v>
      </c>
      <c r="T423" s="69">
        <v>21</v>
      </c>
      <c r="U423" s="69">
        <f>O423*(T423/100)</f>
        <v>0</v>
      </c>
      <c r="V423" s="69">
        <f>O423+U423</f>
        <v>0</v>
      </c>
      <c r="W423" s="66"/>
      <c r="X423" s="89"/>
      <c r="Y423" s="89">
        <v>1</v>
      </c>
    </row>
    <row r="424" spans="6:24" s="72" customFormat="1" ht="12" outlineLevel="3">
      <c r="F424" s="73"/>
      <c r="G424" s="74"/>
      <c r="H424" s="12" t="s">
        <v>94</v>
      </c>
      <c r="I424" s="91" t="s">
        <v>188</v>
      </c>
      <c r="J424" s="91"/>
      <c r="K424" s="91"/>
      <c r="L424" s="91"/>
      <c r="M424" s="91"/>
      <c r="N424" s="91"/>
      <c r="O424" s="91"/>
      <c r="P424" s="75"/>
      <c r="Q424" s="76"/>
      <c r="R424" s="75"/>
      <c r="S424" s="76"/>
      <c r="T424" s="77"/>
      <c r="U424" s="77"/>
      <c r="V424" s="77"/>
      <c r="W424" s="78"/>
      <c r="X424" s="78"/>
    </row>
    <row r="425" spans="6:24" s="72" customFormat="1" ht="6" customHeight="1" outlineLevel="3">
      <c r="F425" s="73"/>
      <c r="G425" s="74"/>
      <c r="H425" s="13"/>
      <c r="I425" s="78"/>
      <c r="J425" s="74"/>
      <c r="K425" s="79"/>
      <c r="L425" s="80"/>
      <c r="M425" s="11"/>
      <c r="N425" s="80"/>
      <c r="O425" s="77"/>
      <c r="P425" s="75"/>
      <c r="Q425" s="76"/>
      <c r="R425" s="75"/>
      <c r="S425" s="76"/>
      <c r="T425" s="77"/>
      <c r="U425" s="77"/>
      <c r="V425" s="77"/>
      <c r="W425" s="78"/>
      <c r="X425" s="78"/>
    </row>
    <row r="426" spans="6:25" s="62" customFormat="1" ht="12" outlineLevel="3">
      <c r="F426" s="63">
        <v>129</v>
      </c>
      <c r="G426" s="64" t="s">
        <v>8</v>
      </c>
      <c r="H426" s="65" t="s">
        <v>72</v>
      </c>
      <c r="I426" s="66" t="s">
        <v>131</v>
      </c>
      <c r="J426" s="64" t="s">
        <v>0</v>
      </c>
      <c r="K426" s="67">
        <v>0.33</v>
      </c>
      <c r="L426" s="68">
        <v>0</v>
      </c>
      <c r="M426" s="10">
        <v>0.33</v>
      </c>
      <c r="N426" s="90"/>
      <c r="O426" s="69"/>
      <c r="P426" s="70"/>
      <c r="Q426" s="71">
        <f>M426*P426</f>
        <v>0</v>
      </c>
      <c r="R426" s="70"/>
      <c r="S426" s="71">
        <f>M426*R426</f>
        <v>0</v>
      </c>
      <c r="T426" s="69">
        <v>21</v>
      </c>
      <c r="U426" s="69">
        <f>O426*(T426/100)</f>
        <v>0</v>
      </c>
      <c r="V426" s="69">
        <f>O426+U426</f>
        <v>0</v>
      </c>
      <c r="W426" s="66"/>
      <c r="X426" s="89"/>
      <c r="Y426" s="89">
        <v>1</v>
      </c>
    </row>
    <row r="427" spans="6:24" s="72" customFormat="1" ht="12" outlineLevel="3">
      <c r="F427" s="73"/>
      <c r="G427" s="74"/>
      <c r="H427" s="12" t="s">
        <v>94</v>
      </c>
      <c r="I427" s="91" t="s">
        <v>201</v>
      </c>
      <c r="J427" s="91"/>
      <c r="K427" s="91"/>
      <c r="L427" s="91"/>
      <c r="M427" s="91"/>
      <c r="N427" s="91"/>
      <c r="O427" s="91"/>
      <c r="P427" s="75"/>
      <c r="Q427" s="76"/>
      <c r="R427" s="75"/>
      <c r="S427" s="76"/>
      <c r="T427" s="77"/>
      <c r="U427" s="77"/>
      <c r="V427" s="77"/>
      <c r="W427" s="78"/>
      <c r="X427" s="78"/>
    </row>
    <row r="428" spans="6:24" s="72" customFormat="1" ht="6" customHeight="1" outlineLevel="3">
      <c r="F428" s="73"/>
      <c r="G428" s="74"/>
      <c r="H428" s="13"/>
      <c r="I428" s="78"/>
      <c r="J428" s="74"/>
      <c r="K428" s="79"/>
      <c r="L428" s="80"/>
      <c r="M428" s="11"/>
      <c r="N428" s="80"/>
      <c r="O428" s="77"/>
      <c r="P428" s="75"/>
      <c r="Q428" s="76"/>
      <c r="R428" s="75"/>
      <c r="S428" s="76"/>
      <c r="T428" s="77"/>
      <c r="U428" s="77"/>
      <c r="V428" s="77"/>
      <c r="W428" s="78"/>
      <c r="X428" s="78"/>
    </row>
    <row r="429" spans="6:23" s="2" customFormat="1" ht="12.75" customHeight="1" outlineLevel="3">
      <c r="F429" s="3"/>
      <c r="G429" s="4"/>
      <c r="H429" s="4"/>
      <c r="I429" s="5"/>
      <c r="J429" s="4"/>
      <c r="K429" s="6"/>
      <c r="L429" s="7"/>
      <c r="M429" s="6"/>
      <c r="N429" s="7"/>
      <c r="O429" s="8"/>
      <c r="P429" s="9"/>
      <c r="Q429" s="7"/>
      <c r="R429" s="7"/>
      <c r="S429" s="7"/>
      <c r="T429" s="1" t="s">
        <v>3</v>
      </c>
      <c r="U429" s="7"/>
      <c r="V429" s="7"/>
      <c r="W429" s="7"/>
    </row>
    <row r="430" spans="6:25" s="51" customFormat="1" ht="16.5" customHeight="1" outlineLevel="2">
      <c r="F430" s="52"/>
      <c r="G430" s="53"/>
      <c r="H430" s="54"/>
      <c r="I430" s="54" t="s">
        <v>107</v>
      </c>
      <c r="J430" s="53"/>
      <c r="K430" s="55"/>
      <c r="L430" s="56"/>
      <c r="M430" s="55"/>
      <c r="N430" s="56"/>
      <c r="O430" s="57"/>
      <c r="P430" s="58"/>
      <c r="Q430" s="59">
        <f>SUBTOTAL(9,Q431:Q433)</f>
        <v>0</v>
      </c>
      <c r="R430" s="56"/>
      <c r="S430" s="59">
        <f>SUBTOTAL(9,S431:S433)</f>
        <v>0</v>
      </c>
      <c r="T430" s="60"/>
      <c r="U430" s="57">
        <f>SUBTOTAL(9,U431:U433)</f>
        <v>0</v>
      </c>
      <c r="V430" s="57">
        <f>SUBTOTAL(9,V431:V433)</f>
        <v>0</v>
      </c>
      <c r="W430" s="61"/>
      <c r="Y430" s="57">
        <f>SUBTOTAL(9,Y431:Y433)</f>
        <v>1</v>
      </c>
    </row>
    <row r="431" spans="6:25" s="62" customFormat="1" ht="12" outlineLevel="3">
      <c r="F431" s="63">
        <v>130</v>
      </c>
      <c r="G431" s="64" t="s">
        <v>7</v>
      </c>
      <c r="H431" s="65" t="s">
        <v>27</v>
      </c>
      <c r="I431" s="66" t="s">
        <v>104</v>
      </c>
      <c r="J431" s="64" t="s">
        <v>0</v>
      </c>
      <c r="K431" s="67">
        <v>2</v>
      </c>
      <c r="L431" s="68">
        <v>0</v>
      </c>
      <c r="M431" s="10">
        <v>2</v>
      </c>
      <c r="N431" s="90"/>
      <c r="O431" s="69"/>
      <c r="P431" s="70"/>
      <c r="Q431" s="71">
        <f>M431*P431</f>
        <v>0</v>
      </c>
      <c r="R431" s="70"/>
      <c r="S431" s="71">
        <f>M431*R431</f>
        <v>0</v>
      </c>
      <c r="T431" s="69">
        <v>21</v>
      </c>
      <c r="U431" s="69">
        <f>O431*(T431/100)</f>
        <v>0</v>
      </c>
      <c r="V431" s="69">
        <f>O431+U431</f>
        <v>0</v>
      </c>
      <c r="W431" s="66"/>
      <c r="X431" s="89"/>
      <c r="Y431" s="89">
        <v>1</v>
      </c>
    </row>
    <row r="432" spans="6:24" s="72" customFormat="1" ht="12" outlineLevel="3">
      <c r="F432" s="73"/>
      <c r="G432" s="74"/>
      <c r="H432" s="12" t="s">
        <v>94</v>
      </c>
      <c r="I432" s="91" t="s">
        <v>149</v>
      </c>
      <c r="J432" s="91"/>
      <c r="K432" s="91"/>
      <c r="L432" s="91"/>
      <c r="M432" s="91"/>
      <c r="N432" s="91"/>
      <c r="O432" s="91"/>
      <c r="P432" s="75"/>
      <c r="Q432" s="76"/>
      <c r="R432" s="75"/>
      <c r="S432" s="76"/>
      <c r="T432" s="77"/>
      <c r="U432" s="77"/>
      <c r="V432" s="77"/>
      <c r="W432" s="78"/>
      <c r="X432" s="78"/>
    </row>
    <row r="433" spans="6:24" s="72" customFormat="1" ht="6" customHeight="1" outlineLevel="3">
      <c r="F433" s="73"/>
      <c r="G433" s="74"/>
      <c r="H433" s="13"/>
      <c r="I433" s="78"/>
      <c r="J433" s="74"/>
      <c r="K433" s="79"/>
      <c r="L433" s="80"/>
      <c r="M433" s="11"/>
      <c r="N433" s="80"/>
      <c r="O433" s="77"/>
      <c r="P433" s="75"/>
      <c r="Q433" s="76"/>
      <c r="R433" s="75"/>
      <c r="S433" s="76"/>
      <c r="T433" s="77"/>
      <c r="U433" s="77"/>
      <c r="V433" s="77"/>
      <c r="W433" s="78"/>
      <c r="X433" s="78"/>
    </row>
    <row r="434" spans="6:25" s="40" customFormat="1" ht="18.75" customHeight="1" outlineLevel="1">
      <c r="F434" s="41"/>
      <c r="G434" s="42"/>
      <c r="H434" s="43"/>
      <c r="I434" s="43" t="s">
        <v>258</v>
      </c>
      <c r="J434" s="42"/>
      <c r="K434" s="44"/>
      <c r="L434" s="45"/>
      <c r="M434" s="44"/>
      <c r="N434" s="45"/>
      <c r="O434" s="46"/>
      <c r="P434" s="47"/>
      <c r="Q434" s="48">
        <f>SUBTOTAL(9,Q435:Q561)</f>
        <v>2.923229519999999</v>
      </c>
      <c r="R434" s="45"/>
      <c r="S434" s="48">
        <f>SUBTOTAL(9,S435:S561)</f>
        <v>34.995476000000004</v>
      </c>
      <c r="T434" s="49"/>
      <c r="U434" s="46">
        <f>SUBTOTAL(9,U435:U561)</f>
        <v>0</v>
      </c>
      <c r="V434" s="46">
        <f>SUBTOTAL(9,V435:V561)</f>
        <v>0</v>
      </c>
      <c r="W434" s="50"/>
      <c r="Y434" s="46">
        <f>SUBTOTAL(9,Y435:Y561)</f>
        <v>39</v>
      </c>
    </row>
    <row r="435" spans="6:25" s="51" customFormat="1" ht="16.5" customHeight="1" outlineLevel="2">
      <c r="F435" s="52"/>
      <c r="G435" s="53"/>
      <c r="H435" s="54"/>
      <c r="I435" s="54" t="s">
        <v>100</v>
      </c>
      <c r="J435" s="53"/>
      <c r="K435" s="55"/>
      <c r="L435" s="56"/>
      <c r="M435" s="55"/>
      <c r="N435" s="56"/>
      <c r="O435" s="57"/>
      <c r="P435" s="58"/>
      <c r="Q435" s="59">
        <f>SUBTOTAL(9,Q436:Q438)</f>
        <v>0.31679999999999997</v>
      </c>
      <c r="R435" s="56"/>
      <c r="S435" s="59">
        <f>SUBTOTAL(9,S436:S438)</f>
        <v>0</v>
      </c>
      <c r="T435" s="60"/>
      <c r="U435" s="57">
        <f>SUBTOTAL(9,U436:U438)</f>
        <v>0</v>
      </c>
      <c r="V435" s="57">
        <f>SUBTOTAL(9,V436:V438)</f>
        <v>0</v>
      </c>
      <c r="W435" s="61"/>
      <c r="Y435" s="57">
        <f>SUBTOTAL(9,Y436:Y438)</f>
        <v>1</v>
      </c>
    </row>
    <row r="436" spans="6:25" s="62" customFormat="1" ht="12" outlineLevel="3">
      <c r="F436" s="63">
        <v>131</v>
      </c>
      <c r="G436" s="64" t="s">
        <v>8</v>
      </c>
      <c r="H436" s="65" t="s">
        <v>31</v>
      </c>
      <c r="I436" s="66" t="s">
        <v>124</v>
      </c>
      <c r="J436" s="64" t="s">
        <v>4</v>
      </c>
      <c r="K436" s="67">
        <v>211.2</v>
      </c>
      <c r="L436" s="68">
        <v>0</v>
      </c>
      <c r="M436" s="10">
        <v>211.2</v>
      </c>
      <c r="N436" s="90"/>
      <c r="O436" s="69"/>
      <c r="P436" s="70">
        <v>0.0015</v>
      </c>
      <c r="Q436" s="71">
        <f>M436*P436</f>
        <v>0.31679999999999997</v>
      </c>
      <c r="R436" s="70"/>
      <c r="S436" s="71">
        <f>M436*R436</f>
        <v>0</v>
      </c>
      <c r="T436" s="69">
        <v>21</v>
      </c>
      <c r="U436" s="69">
        <f>O436*(T436/100)</f>
        <v>0</v>
      </c>
      <c r="V436" s="69">
        <f>O436+U436</f>
        <v>0</v>
      </c>
      <c r="W436" s="66"/>
      <c r="X436" s="89"/>
      <c r="Y436" s="89">
        <v>1</v>
      </c>
    </row>
    <row r="437" spans="6:24" s="72" customFormat="1" ht="12" outlineLevel="3">
      <c r="F437" s="73"/>
      <c r="G437" s="74"/>
      <c r="H437" s="12" t="s">
        <v>94</v>
      </c>
      <c r="I437" s="91" t="s">
        <v>160</v>
      </c>
      <c r="J437" s="91"/>
      <c r="K437" s="91"/>
      <c r="L437" s="91"/>
      <c r="M437" s="91"/>
      <c r="N437" s="91"/>
      <c r="O437" s="91"/>
      <c r="P437" s="75"/>
      <c r="Q437" s="76"/>
      <c r="R437" s="75"/>
      <c r="S437" s="76"/>
      <c r="T437" s="77"/>
      <c r="U437" s="77"/>
      <c r="V437" s="77"/>
      <c r="W437" s="78"/>
      <c r="X437" s="78"/>
    </row>
    <row r="438" spans="6:24" s="72" customFormat="1" ht="6" customHeight="1" outlineLevel="3">
      <c r="F438" s="73"/>
      <c r="G438" s="74"/>
      <c r="H438" s="13"/>
      <c r="I438" s="78"/>
      <c r="J438" s="74"/>
      <c r="K438" s="79"/>
      <c r="L438" s="80"/>
      <c r="M438" s="11"/>
      <c r="N438" s="80"/>
      <c r="O438" s="77"/>
      <c r="P438" s="75"/>
      <c r="Q438" s="76"/>
      <c r="R438" s="75"/>
      <c r="S438" s="76"/>
      <c r="T438" s="77"/>
      <c r="U438" s="77"/>
      <c r="V438" s="77"/>
      <c r="W438" s="78"/>
      <c r="X438" s="78"/>
    </row>
    <row r="439" spans="6:25" s="51" customFormat="1" ht="16.5" customHeight="1" outlineLevel="2">
      <c r="F439" s="52"/>
      <c r="G439" s="53"/>
      <c r="H439" s="54"/>
      <c r="I439" s="54" t="s">
        <v>101</v>
      </c>
      <c r="J439" s="53"/>
      <c r="K439" s="55"/>
      <c r="L439" s="56"/>
      <c r="M439" s="55"/>
      <c r="N439" s="56"/>
      <c r="O439" s="57"/>
      <c r="P439" s="58"/>
      <c r="Q439" s="59">
        <f>SUBTOTAL(9,Q440:Q469)</f>
        <v>2.4905995200000004</v>
      </c>
      <c r="R439" s="56"/>
      <c r="S439" s="59">
        <f>SUBTOTAL(9,S440:S469)</f>
        <v>0</v>
      </c>
      <c r="T439" s="60"/>
      <c r="U439" s="57">
        <f>SUBTOTAL(9,U440:U469)</f>
        <v>0</v>
      </c>
      <c r="V439" s="57">
        <f>SUBTOTAL(9,V440:V469)</f>
        <v>0</v>
      </c>
      <c r="W439" s="61"/>
      <c r="Y439" s="57">
        <f>SUBTOTAL(9,Y440:Y469)</f>
        <v>10</v>
      </c>
    </row>
    <row r="440" spans="6:25" s="62" customFormat="1" ht="24" outlineLevel="3">
      <c r="F440" s="63">
        <v>132</v>
      </c>
      <c r="G440" s="64" t="s">
        <v>8</v>
      </c>
      <c r="H440" s="65" t="s">
        <v>28</v>
      </c>
      <c r="I440" s="66" t="s">
        <v>178</v>
      </c>
      <c r="J440" s="64" t="s">
        <v>9</v>
      </c>
      <c r="K440" s="67">
        <v>18.36</v>
      </c>
      <c r="L440" s="68">
        <v>0</v>
      </c>
      <c r="M440" s="10">
        <v>18.36</v>
      </c>
      <c r="N440" s="90"/>
      <c r="O440" s="69"/>
      <c r="P440" s="70">
        <v>0.1</v>
      </c>
      <c r="Q440" s="71">
        <f>M440*P440</f>
        <v>1.836</v>
      </c>
      <c r="R440" s="70"/>
      <c r="S440" s="71">
        <f>M440*R440</f>
        <v>0</v>
      </c>
      <c r="T440" s="69">
        <v>21</v>
      </c>
      <c r="U440" s="69">
        <f>O440*(T440/100)</f>
        <v>0</v>
      </c>
      <c r="V440" s="69">
        <f>O440+U440</f>
        <v>0</v>
      </c>
      <c r="W440" s="66"/>
      <c r="X440" s="89"/>
      <c r="Y440" s="89">
        <v>1</v>
      </c>
    </row>
    <row r="441" spans="6:24" s="72" customFormat="1" ht="12" outlineLevel="3">
      <c r="F441" s="73"/>
      <c r="G441" s="74"/>
      <c r="H441" s="12" t="s">
        <v>94</v>
      </c>
      <c r="I441" s="91" t="s">
        <v>194</v>
      </c>
      <c r="J441" s="91"/>
      <c r="K441" s="91"/>
      <c r="L441" s="91"/>
      <c r="M441" s="91"/>
      <c r="N441" s="91"/>
      <c r="O441" s="91"/>
      <c r="P441" s="75"/>
      <c r="Q441" s="76"/>
      <c r="R441" s="75"/>
      <c r="S441" s="76"/>
      <c r="T441" s="77"/>
      <c r="U441" s="77"/>
      <c r="V441" s="77"/>
      <c r="W441" s="78"/>
      <c r="X441" s="78"/>
    </row>
    <row r="442" spans="6:24" s="72" customFormat="1" ht="6" customHeight="1" outlineLevel="3">
      <c r="F442" s="73"/>
      <c r="G442" s="74"/>
      <c r="H442" s="13"/>
      <c r="I442" s="78"/>
      <c r="J442" s="74"/>
      <c r="K442" s="79"/>
      <c r="L442" s="80"/>
      <c r="M442" s="11"/>
      <c r="N442" s="80"/>
      <c r="O442" s="77"/>
      <c r="P442" s="75"/>
      <c r="Q442" s="76"/>
      <c r="R442" s="75"/>
      <c r="S442" s="76"/>
      <c r="T442" s="77"/>
      <c r="U442" s="77"/>
      <c r="V442" s="77"/>
      <c r="W442" s="78"/>
      <c r="X442" s="78"/>
    </row>
    <row r="443" spans="6:25" s="62" customFormat="1" ht="24" outlineLevel="3">
      <c r="F443" s="63">
        <v>133</v>
      </c>
      <c r="G443" s="64" t="s">
        <v>8</v>
      </c>
      <c r="H443" s="65" t="s">
        <v>32</v>
      </c>
      <c r="I443" s="66" t="s">
        <v>154</v>
      </c>
      <c r="J443" s="64" t="s">
        <v>4</v>
      </c>
      <c r="K443" s="67">
        <v>100.8</v>
      </c>
      <c r="L443" s="68">
        <v>0</v>
      </c>
      <c r="M443" s="10">
        <v>100.8</v>
      </c>
      <c r="N443" s="90"/>
      <c r="O443" s="69"/>
      <c r="P443" s="70"/>
      <c r="Q443" s="71">
        <f>M443*P443</f>
        <v>0</v>
      </c>
      <c r="R443" s="70"/>
      <c r="S443" s="71">
        <f>M443*R443</f>
        <v>0</v>
      </c>
      <c r="T443" s="69">
        <v>21</v>
      </c>
      <c r="U443" s="69">
        <f>O443*(T443/100)</f>
        <v>0</v>
      </c>
      <c r="V443" s="69">
        <f>O443+U443</f>
        <v>0</v>
      </c>
      <c r="W443" s="66"/>
      <c r="X443" s="89"/>
      <c r="Y443" s="89">
        <v>1</v>
      </c>
    </row>
    <row r="444" spans="6:24" s="72" customFormat="1" ht="12" outlineLevel="3">
      <c r="F444" s="73"/>
      <c r="G444" s="74"/>
      <c r="H444" s="12" t="s">
        <v>94</v>
      </c>
      <c r="I444" s="91" t="s">
        <v>191</v>
      </c>
      <c r="J444" s="91"/>
      <c r="K444" s="91"/>
      <c r="L444" s="91"/>
      <c r="M444" s="91"/>
      <c r="N444" s="91"/>
      <c r="O444" s="91"/>
      <c r="P444" s="75"/>
      <c r="Q444" s="76"/>
      <c r="R444" s="75"/>
      <c r="S444" s="76"/>
      <c r="T444" s="77"/>
      <c r="U444" s="77"/>
      <c r="V444" s="77"/>
      <c r="W444" s="78"/>
      <c r="X444" s="78"/>
    </row>
    <row r="445" spans="6:24" s="72" customFormat="1" ht="6" customHeight="1" outlineLevel="3">
      <c r="F445" s="73"/>
      <c r="G445" s="74"/>
      <c r="H445" s="13"/>
      <c r="I445" s="78"/>
      <c r="J445" s="74"/>
      <c r="K445" s="79"/>
      <c r="L445" s="80"/>
      <c r="M445" s="11"/>
      <c r="N445" s="80"/>
      <c r="O445" s="77"/>
      <c r="P445" s="75"/>
      <c r="Q445" s="76"/>
      <c r="R445" s="75"/>
      <c r="S445" s="76"/>
      <c r="T445" s="77"/>
      <c r="U445" s="77"/>
      <c r="V445" s="77"/>
      <c r="W445" s="78"/>
      <c r="X445" s="78"/>
    </row>
    <row r="446" spans="6:25" s="62" customFormat="1" ht="12" outlineLevel="3">
      <c r="F446" s="63">
        <v>134</v>
      </c>
      <c r="G446" s="64" t="s">
        <v>2</v>
      </c>
      <c r="H446" s="65" t="s">
        <v>29</v>
      </c>
      <c r="I446" s="66" t="s">
        <v>111</v>
      </c>
      <c r="J446" s="64" t="s">
        <v>4</v>
      </c>
      <c r="K446" s="67">
        <v>100.8</v>
      </c>
      <c r="L446" s="68">
        <v>5</v>
      </c>
      <c r="M446" s="10">
        <v>105.84</v>
      </c>
      <c r="N446" s="90"/>
      <c r="O446" s="69"/>
      <c r="P446" s="70">
        <v>3E-05</v>
      </c>
      <c r="Q446" s="71">
        <f>M446*P446</f>
        <v>0.0031752</v>
      </c>
      <c r="R446" s="70"/>
      <c r="S446" s="71">
        <f>M446*R446</f>
        <v>0</v>
      </c>
      <c r="T446" s="69">
        <v>21</v>
      </c>
      <c r="U446" s="69">
        <f>O446*(T446/100)</f>
        <v>0</v>
      </c>
      <c r="V446" s="69">
        <f>O446+U446</f>
        <v>0</v>
      </c>
      <c r="W446" s="66"/>
      <c r="X446" s="89"/>
      <c r="Y446" s="89">
        <v>1</v>
      </c>
    </row>
    <row r="447" spans="6:24" s="72" customFormat="1" ht="12" outlineLevel="3">
      <c r="F447" s="73"/>
      <c r="G447" s="74"/>
      <c r="H447" s="12" t="s">
        <v>94</v>
      </c>
      <c r="I447" s="91"/>
      <c r="J447" s="91"/>
      <c r="K447" s="91"/>
      <c r="L447" s="91"/>
      <c r="M447" s="91"/>
      <c r="N447" s="91"/>
      <c r="O447" s="91"/>
      <c r="P447" s="75"/>
      <c r="Q447" s="76"/>
      <c r="R447" s="75"/>
      <c r="S447" s="76"/>
      <c r="T447" s="77"/>
      <c r="U447" s="77"/>
      <c r="V447" s="77"/>
      <c r="W447" s="78"/>
      <c r="X447" s="78"/>
    </row>
    <row r="448" spans="6:24" s="72" customFormat="1" ht="6" customHeight="1" outlineLevel="3">
      <c r="F448" s="73"/>
      <c r="G448" s="74"/>
      <c r="H448" s="13"/>
      <c r="I448" s="78"/>
      <c r="J448" s="74"/>
      <c r="K448" s="79"/>
      <c r="L448" s="80"/>
      <c r="M448" s="11"/>
      <c r="N448" s="80"/>
      <c r="O448" s="77"/>
      <c r="P448" s="75"/>
      <c r="Q448" s="76"/>
      <c r="R448" s="75"/>
      <c r="S448" s="76"/>
      <c r="T448" s="77"/>
      <c r="U448" s="77"/>
      <c r="V448" s="77"/>
      <c r="W448" s="78"/>
      <c r="X448" s="78"/>
    </row>
    <row r="449" spans="6:25" s="62" customFormat="1" ht="12" outlineLevel="3">
      <c r="F449" s="63">
        <v>135</v>
      </c>
      <c r="G449" s="64" t="s">
        <v>8</v>
      </c>
      <c r="H449" s="65" t="s">
        <v>33</v>
      </c>
      <c r="I449" s="66" t="s">
        <v>126</v>
      </c>
      <c r="J449" s="64" t="s">
        <v>4</v>
      </c>
      <c r="K449" s="67">
        <v>100.8</v>
      </c>
      <c r="L449" s="68">
        <v>0</v>
      </c>
      <c r="M449" s="10">
        <v>100.8</v>
      </c>
      <c r="N449" s="90"/>
      <c r="O449" s="69"/>
      <c r="P449" s="70"/>
      <c r="Q449" s="71">
        <f>M449*P449</f>
        <v>0</v>
      </c>
      <c r="R449" s="70"/>
      <c r="S449" s="71">
        <f>M449*R449</f>
        <v>0</v>
      </c>
      <c r="T449" s="69">
        <v>21</v>
      </c>
      <c r="U449" s="69">
        <f>O449*(T449/100)</f>
        <v>0</v>
      </c>
      <c r="V449" s="69">
        <f>O449+U449</f>
        <v>0</v>
      </c>
      <c r="W449" s="66"/>
      <c r="X449" s="89"/>
      <c r="Y449" s="89">
        <v>1</v>
      </c>
    </row>
    <row r="450" spans="6:24" s="72" customFormat="1" ht="12" outlineLevel="3">
      <c r="F450" s="73"/>
      <c r="G450" s="74"/>
      <c r="H450" s="12" t="s">
        <v>94</v>
      </c>
      <c r="I450" s="91" t="s">
        <v>202</v>
      </c>
      <c r="J450" s="91"/>
      <c r="K450" s="91"/>
      <c r="L450" s="91"/>
      <c r="M450" s="91"/>
      <c r="N450" s="91"/>
      <c r="O450" s="91"/>
      <c r="P450" s="75"/>
      <c r="Q450" s="76"/>
      <c r="R450" s="75"/>
      <c r="S450" s="76"/>
      <c r="T450" s="77"/>
      <c r="U450" s="77"/>
      <c r="V450" s="77"/>
      <c r="W450" s="78"/>
      <c r="X450" s="78"/>
    </row>
    <row r="451" spans="6:24" s="72" customFormat="1" ht="6" customHeight="1" outlineLevel="3">
      <c r="F451" s="73"/>
      <c r="G451" s="74"/>
      <c r="H451" s="13"/>
      <c r="I451" s="78"/>
      <c r="J451" s="74"/>
      <c r="K451" s="79"/>
      <c r="L451" s="80"/>
      <c r="M451" s="11"/>
      <c r="N451" s="80"/>
      <c r="O451" s="77"/>
      <c r="P451" s="75"/>
      <c r="Q451" s="76"/>
      <c r="R451" s="75"/>
      <c r="S451" s="76"/>
      <c r="T451" s="77"/>
      <c r="U451" s="77"/>
      <c r="V451" s="77"/>
      <c r="W451" s="78"/>
      <c r="X451" s="78"/>
    </row>
    <row r="452" spans="6:25" s="62" customFormat="1" ht="12" outlineLevel="3">
      <c r="F452" s="63">
        <v>136</v>
      </c>
      <c r="G452" s="64" t="s">
        <v>2</v>
      </c>
      <c r="H452" s="65" t="s">
        <v>30</v>
      </c>
      <c r="I452" s="66" t="s">
        <v>113</v>
      </c>
      <c r="J452" s="64" t="s">
        <v>4</v>
      </c>
      <c r="K452" s="67">
        <v>100.8</v>
      </c>
      <c r="L452" s="68">
        <v>5</v>
      </c>
      <c r="M452" s="10">
        <v>105.84</v>
      </c>
      <c r="N452" s="90"/>
      <c r="O452" s="69"/>
      <c r="P452" s="70">
        <v>3E-05</v>
      </c>
      <c r="Q452" s="71">
        <f>M452*P452</f>
        <v>0.0031752</v>
      </c>
      <c r="R452" s="70"/>
      <c r="S452" s="71">
        <f>M452*R452</f>
        <v>0</v>
      </c>
      <c r="T452" s="69">
        <v>21</v>
      </c>
      <c r="U452" s="69">
        <f>O452*(T452/100)</f>
        <v>0</v>
      </c>
      <c r="V452" s="69">
        <f>O452+U452</f>
        <v>0</v>
      </c>
      <c r="W452" s="66"/>
      <c r="X452" s="89"/>
      <c r="Y452" s="89">
        <v>1</v>
      </c>
    </row>
    <row r="453" spans="6:24" s="72" customFormat="1" ht="12" outlineLevel="3">
      <c r="F453" s="73"/>
      <c r="G453" s="74"/>
      <c r="H453" s="12" t="s">
        <v>94</v>
      </c>
      <c r="I453" s="91"/>
      <c r="J453" s="91"/>
      <c r="K453" s="91"/>
      <c r="L453" s="91"/>
      <c r="M453" s="91"/>
      <c r="N453" s="91"/>
      <c r="O453" s="91"/>
      <c r="P453" s="75"/>
      <c r="Q453" s="76"/>
      <c r="R453" s="75"/>
      <c r="S453" s="76"/>
      <c r="T453" s="77"/>
      <c r="U453" s="77"/>
      <c r="V453" s="77"/>
      <c r="W453" s="78"/>
      <c r="X453" s="78"/>
    </row>
    <row r="454" spans="6:24" s="72" customFormat="1" ht="6" customHeight="1" outlineLevel="3">
      <c r="F454" s="73"/>
      <c r="G454" s="74"/>
      <c r="H454" s="13"/>
      <c r="I454" s="78"/>
      <c r="J454" s="74"/>
      <c r="K454" s="79"/>
      <c r="L454" s="80"/>
      <c r="M454" s="11"/>
      <c r="N454" s="80"/>
      <c r="O454" s="77"/>
      <c r="P454" s="75"/>
      <c r="Q454" s="76"/>
      <c r="R454" s="75"/>
      <c r="S454" s="76"/>
      <c r="T454" s="77"/>
      <c r="U454" s="77"/>
      <c r="V454" s="77"/>
      <c r="W454" s="78"/>
      <c r="X454" s="78"/>
    </row>
    <row r="455" spans="6:25" s="62" customFormat="1" ht="24" outlineLevel="3">
      <c r="F455" s="63">
        <v>137</v>
      </c>
      <c r="G455" s="64" t="s">
        <v>8</v>
      </c>
      <c r="H455" s="65" t="s">
        <v>34</v>
      </c>
      <c r="I455" s="66" t="s">
        <v>176</v>
      </c>
      <c r="J455" s="64" t="s">
        <v>9</v>
      </c>
      <c r="K455" s="67">
        <v>18.36</v>
      </c>
      <c r="L455" s="68">
        <v>0</v>
      </c>
      <c r="M455" s="10">
        <v>18.36</v>
      </c>
      <c r="N455" s="90"/>
      <c r="O455" s="69"/>
      <c r="P455" s="70">
        <v>0.00944</v>
      </c>
      <c r="Q455" s="71">
        <f>M455*P455</f>
        <v>0.1733184</v>
      </c>
      <c r="R455" s="70"/>
      <c r="S455" s="71">
        <f>M455*R455</f>
        <v>0</v>
      </c>
      <c r="T455" s="69">
        <v>21</v>
      </c>
      <c r="U455" s="69">
        <f>O455*(T455/100)</f>
        <v>0</v>
      </c>
      <c r="V455" s="69">
        <f>O455+U455</f>
        <v>0</v>
      </c>
      <c r="W455" s="66"/>
      <c r="X455" s="89"/>
      <c r="Y455" s="89">
        <v>1</v>
      </c>
    </row>
    <row r="456" spans="6:24" s="72" customFormat="1" ht="12" outlineLevel="3">
      <c r="F456" s="73"/>
      <c r="G456" s="74"/>
      <c r="H456" s="12" t="s">
        <v>94</v>
      </c>
      <c r="I456" s="91" t="s">
        <v>195</v>
      </c>
      <c r="J456" s="91"/>
      <c r="K456" s="91"/>
      <c r="L456" s="91"/>
      <c r="M456" s="91"/>
      <c r="N456" s="91"/>
      <c r="O456" s="91"/>
      <c r="P456" s="75"/>
      <c r="Q456" s="76"/>
      <c r="R456" s="75"/>
      <c r="S456" s="76"/>
      <c r="T456" s="77"/>
      <c r="U456" s="77"/>
      <c r="V456" s="77"/>
      <c r="W456" s="78"/>
      <c r="X456" s="78"/>
    </row>
    <row r="457" spans="6:24" s="72" customFormat="1" ht="6" customHeight="1" outlineLevel="3">
      <c r="F457" s="73"/>
      <c r="G457" s="74"/>
      <c r="H457" s="13"/>
      <c r="I457" s="78"/>
      <c r="J457" s="74"/>
      <c r="K457" s="79"/>
      <c r="L457" s="80"/>
      <c r="M457" s="11"/>
      <c r="N457" s="80"/>
      <c r="O457" s="77"/>
      <c r="P457" s="75"/>
      <c r="Q457" s="76"/>
      <c r="R457" s="75"/>
      <c r="S457" s="76"/>
      <c r="T457" s="77"/>
      <c r="U457" s="77"/>
      <c r="V457" s="77"/>
      <c r="W457" s="78"/>
      <c r="X457" s="78"/>
    </row>
    <row r="458" spans="6:25" s="62" customFormat="1" ht="12" outlineLevel="3">
      <c r="F458" s="63">
        <v>138</v>
      </c>
      <c r="G458" s="64" t="s">
        <v>2</v>
      </c>
      <c r="H458" s="65" t="s">
        <v>24</v>
      </c>
      <c r="I458" s="66" t="s">
        <v>125</v>
      </c>
      <c r="J458" s="64" t="s">
        <v>9</v>
      </c>
      <c r="K458" s="67">
        <v>18.36</v>
      </c>
      <c r="L458" s="68">
        <v>2</v>
      </c>
      <c r="M458" s="10">
        <v>18.7272</v>
      </c>
      <c r="N458" s="90"/>
      <c r="O458" s="69"/>
      <c r="P458" s="70">
        <v>0.0165</v>
      </c>
      <c r="Q458" s="71">
        <f>M458*P458</f>
        <v>0.3089988</v>
      </c>
      <c r="R458" s="70"/>
      <c r="S458" s="71">
        <f>M458*R458</f>
        <v>0</v>
      </c>
      <c r="T458" s="69">
        <v>21</v>
      </c>
      <c r="U458" s="69">
        <f>O458*(T458/100)</f>
        <v>0</v>
      </c>
      <c r="V458" s="69">
        <f>O458+U458</f>
        <v>0</v>
      </c>
      <c r="W458" s="66"/>
      <c r="X458" s="89"/>
      <c r="Y458" s="89">
        <v>1</v>
      </c>
    </row>
    <row r="459" spans="6:24" s="72" customFormat="1" ht="12" outlineLevel="3">
      <c r="F459" s="73"/>
      <c r="G459" s="74"/>
      <c r="H459" s="12" t="s">
        <v>94</v>
      </c>
      <c r="I459" s="91"/>
      <c r="J459" s="91"/>
      <c r="K459" s="91"/>
      <c r="L459" s="91"/>
      <c r="M459" s="91"/>
      <c r="N459" s="91"/>
      <c r="O459" s="91"/>
      <c r="P459" s="75"/>
      <c r="Q459" s="76"/>
      <c r="R459" s="75"/>
      <c r="S459" s="76"/>
      <c r="T459" s="77"/>
      <c r="U459" s="77"/>
      <c r="V459" s="77"/>
      <c r="W459" s="78"/>
      <c r="X459" s="78"/>
    </row>
    <row r="460" spans="6:24" s="72" customFormat="1" ht="6" customHeight="1" outlineLevel="3">
      <c r="F460" s="73"/>
      <c r="G460" s="74"/>
      <c r="H460" s="13"/>
      <c r="I460" s="78"/>
      <c r="J460" s="74"/>
      <c r="K460" s="79"/>
      <c r="L460" s="80"/>
      <c r="M460" s="11"/>
      <c r="N460" s="80"/>
      <c r="O460" s="77"/>
      <c r="P460" s="75"/>
      <c r="Q460" s="76"/>
      <c r="R460" s="75"/>
      <c r="S460" s="76"/>
      <c r="T460" s="77"/>
      <c r="U460" s="77"/>
      <c r="V460" s="77"/>
      <c r="W460" s="78"/>
      <c r="X460" s="78"/>
    </row>
    <row r="461" spans="6:25" s="62" customFormat="1" ht="24" outlineLevel="3">
      <c r="F461" s="63">
        <v>139</v>
      </c>
      <c r="G461" s="64" t="s">
        <v>8</v>
      </c>
      <c r="H461" s="65" t="s">
        <v>35</v>
      </c>
      <c r="I461" s="66" t="s">
        <v>153</v>
      </c>
      <c r="J461" s="64" t="s">
        <v>9</v>
      </c>
      <c r="K461" s="67">
        <v>18.36</v>
      </c>
      <c r="L461" s="68">
        <v>0</v>
      </c>
      <c r="M461" s="10">
        <v>18.36</v>
      </c>
      <c r="N461" s="90"/>
      <c r="O461" s="69"/>
      <c r="P461" s="70">
        <v>0.00047</v>
      </c>
      <c r="Q461" s="71">
        <f>M461*P461</f>
        <v>0.0086292</v>
      </c>
      <c r="R461" s="70"/>
      <c r="S461" s="71">
        <f>M461*R461</f>
        <v>0</v>
      </c>
      <c r="T461" s="69">
        <v>21</v>
      </c>
      <c r="U461" s="69">
        <f>O461*(T461/100)</f>
        <v>0</v>
      </c>
      <c r="V461" s="69">
        <f>O461+U461</f>
        <v>0</v>
      </c>
      <c r="W461" s="66"/>
      <c r="X461" s="89"/>
      <c r="Y461" s="89">
        <v>1</v>
      </c>
    </row>
    <row r="462" spans="6:24" s="72" customFormat="1" ht="12" outlineLevel="3">
      <c r="F462" s="73"/>
      <c r="G462" s="74"/>
      <c r="H462" s="12" t="s">
        <v>94</v>
      </c>
      <c r="I462" s="91" t="s">
        <v>189</v>
      </c>
      <c r="J462" s="91"/>
      <c r="K462" s="91"/>
      <c r="L462" s="91"/>
      <c r="M462" s="91"/>
      <c r="N462" s="91"/>
      <c r="O462" s="91"/>
      <c r="P462" s="75"/>
      <c r="Q462" s="76"/>
      <c r="R462" s="75"/>
      <c r="S462" s="76"/>
      <c r="T462" s="77"/>
      <c r="U462" s="77"/>
      <c r="V462" s="77"/>
      <c r="W462" s="78"/>
      <c r="X462" s="78"/>
    </row>
    <row r="463" spans="6:24" s="72" customFormat="1" ht="6" customHeight="1" outlineLevel="3">
      <c r="F463" s="73"/>
      <c r="G463" s="74"/>
      <c r="H463" s="13"/>
      <c r="I463" s="78"/>
      <c r="J463" s="74"/>
      <c r="K463" s="79"/>
      <c r="L463" s="80"/>
      <c r="M463" s="11"/>
      <c r="N463" s="80"/>
      <c r="O463" s="77"/>
      <c r="P463" s="75"/>
      <c r="Q463" s="76"/>
      <c r="R463" s="75"/>
      <c r="S463" s="76"/>
      <c r="T463" s="77"/>
      <c r="U463" s="77"/>
      <c r="V463" s="77"/>
      <c r="W463" s="78"/>
      <c r="X463" s="78"/>
    </row>
    <row r="464" spans="6:25" s="62" customFormat="1" ht="24" outlineLevel="3">
      <c r="F464" s="63">
        <v>140</v>
      </c>
      <c r="G464" s="64" t="s">
        <v>8</v>
      </c>
      <c r="H464" s="65" t="s">
        <v>36</v>
      </c>
      <c r="I464" s="66" t="s">
        <v>179</v>
      </c>
      <c r="J464" s="64" t="s">
        <v>9</v>
      </c>
      <c r="K464" s="67">
        <v>14.112000000000002</v>
      </c>
      <c r="L464" s="68">
        <v>0</v>
      </c>
      <c r="M464" s="10">
        <v>14.112000000000002</v>
      </c>
      <c r="N464" s="90"/>
      <c r="O464" s="69"/>
      <c r="P464" s="70">
        <v>0.00498</v>
      </c>
      <c r="Q464" s="71">
        <f>M464*P464</f>
        <v>0.07027776000000001</v>
      </c>
      <c r="R464" s="70"/>
      <c r="S464" s="71">
        <f>M464*R464</f>
        <v>0</v>
      </c>
      <c r="T464" s="69">
        <v>21</v>
      </c>
      <c r="U464" s="69">
        <f>O464*(T464/100)</f>
        <v>0</v>
      </c>
      <c r="V464" s="69">
        <f>O464+U464</f>
        <v>0</v>
      </c>
      <c r="W464" s="66"/>
      <c r="X464" s="89"/>
      <c r="Y464" s="89">
        <v>1</v>
      </c>
    </row>
    <row r="465" spans="6:24" s="72" customFormat="1" ht="12" outlineLevel="3">
      <c r="F465" s="73"/>
      <c r="G465" s="74"/>
      <c r="H465" s="12" t="s">
        <v>94</v>
      </c>
      <c r="I465" s="91" t="s">
        <v>193</v>
      </c>
      <c r="J465" s="91"/>
      <c r="K465" s="91"/>
      <c r="L465" s="91"/>
      <c r="M465" s="91"/>
      <c r="N465" s="91"/>
      <c r="O465" s="91"/>
      <c r="P465" s="75"/>
      <c r="Q465" s="76"/>
      <c r="R465" s="75"/>
      <c r="S465" s="76"/>
      <c r="T465" s="77"/>
      <c r="U465" s="77"/>
      <c r="V465" s="77"/>
      <c r="W465" s="78"/>
      <c r="X465" s="78"/>
    </row>
    <row r="466" spans="6:24" s="72" customFormat="1" ht="6" customHeight="1" outlineLevel="3">
      <c r="F466" s="73"/>
      <c r="G466" s="74"/>
      <c r="H466" s="13"/>
      <c r="I466" s="78"/>
      <c r="J466" s="74"/>
      <c r="K466" s="79"/>
      <c r="L466" s="80"/>
      <c r="M466" s="11"/>
      <c r="N466" s="80"/>
      <c r="O466" s="77"/>
      <c r="P466" s="75"/>
      <c r="Q466" s="76"/>
      <c r="R466" s="75"/>
      <c r="S466" s="76"/>
      <c r="T466" s="77"/>
      <c r="U466" s="77"/>
      <c r="V466" s="77"/>
      <c r="W466" s="78"/>
      <c r="X466" s="78"/>
    </row>
    <row r="467" spans="6:25" s="62" customFormat="1" ht="24" outlineLevel="3">
      <c r="F467" s="63">
        <v>141</v>
      </c>
      <c r="G467" s="64" t="s">
        <v>8</v>
      </c>
      <c r="H467" s="65" t="s">
        <v>37</v>
      </c>
      <c r="I467" s="66" t="s">
        <v>181</v>
      </c>
      <c r="J467" s="64" t="s">
        <v>9</v>
      </c>
      <c r="K467" s="67">
        <v>32.472</v>
      </c>
      <c r="L467" s="68">
        <v>0</v>
      </c>
      <c r="M467" s="10">
        <v>32.472</v>
      </c>
      <c r="N467" s="90"/>
      <c r="O467" s="69"/>
      <c r="P467" s="70">
        <v>0.00268</v>
      </c>
      <c r="Q467" s="71">
        <f>M467*P467</f>
        <v>0.08702496000000001</v>
      </c>
      <c r="R467" s="70"/>
      <c r="S467" s="71">
        <f>M467*R467</f>
        <v>0</v>
      </c>
      <c r="T467" s="69">
        <v>21</v>
      </c>
      <c r="U467" s="69">
        <f>O467*(T467/100)</f>
        <v>0</v>
      </c>
      <c r="V467" s="69">
        <f>O467+U467</f>
        <v>0</v>
      </c>
      <c r="W467" s="66"/>
      <c r="X467" s="89"/>
      <c r="Y467" s="89">
        <v>1</v>
      </c>
    </row>
    <row r="468" spans="6:24" s="72" customFormat="1" ht="12" outlineLevel="3">
      <c r="F468" s="73"/>
      <c r="G468" s="74"/>
      <c r="H468" s="12" t="s">
        <v>94</v>
      </c>
      <c r="I468" s="91" t="s">
        <v>192</v>
      </c>
      <c r="J468" s="91"/>
      <c r="K468" s="91"/>
      <c r="L468" s="91"/>
      <c r="M468" s="91"/>
      <c r="N468" s="91"/>
      <c r="O468" s="91"/>
      <c r="P468" s="75"/>
      <c r="Q468" s="76"/>
      <c r="R468" s="75"/>
      <c r="S468" s="76"/>
      <c r="T468" s="77"/>
      <c r="U468" s="77"/>
      <c r="V468" s="77"/>
      <c r="W468" s="78"/>
      <c r="X468" s="78"/>
    </row>
    <row r="469" spans="6:24" s="72" customFormat="1" ht="6" customHeight="1" outlineLevel="3">
      <c r="F469" s="73"/>
      <c r="G469" s="74"/>
      <c r="H469" s="13"/>
      <c r="I469" s="78"/>
      <c r="J469" s="74"/>
      <c r="K469" s="79"/>
      <c r="L469" s="80"/>
      <c r="M469" s="11"/>
      <c r="N469" s="80"/>
      <c r="O469" s="77"/>
      <c r="P469" s="75"/>
      <c r="Q469" s="76"/>
      <c r="R469" s="75"/>
      <c r="S469" s="76"/>
      <c r="T469" s="77"/>
      <c r="U469" s="77"/>
      <c r="V469" s="77"/>
      <c r="W469" s="78"/>
      <c r="X469" s="78"/>
    </row>
    <row r="470" spans="6:25" s="51" customFormat="1" ht="16.5" customHeight="1" outlineLevel="2">
      <c r="F470" s="52"/>
      <c r="G470" s="53"/>
      <c r="H470" s="54"/>
      <c r="I470" s="54" t="s">
        <v>103</v>
      </c>
      <c r="J470" s="53"/>
      <c r="K470" s="55"/>
      <c r="L470" s="56"/>
      <c r="M470" s="55"/>
      <c r="N470" s="56"/>
      <c r="O470" s="57"/>
      <c r="P470" s="58"/>
      <c r="Q470" s="59">
        <f>SUBTOTAL(9,Q471:Q479)</f>
        <v>0</v>
      </c>
      <c r="R470" s="56"/>
      <c r="S470" s="59">
        <f>SUBTOTAL(9,S471:S479)</f>
        <v>34.73028</v>
      </c>
      <c r="T470" s="60"/>
      <c r="U470" s="57">
        <f>SUBTOTAL(9,U471:U479)</f>
        <v>0</v>
      </c>
      <c r="V470" s="57">
        <f>SUBTOTAL(9,V471:V479)</f>
        <v>0</v>
      </c>
      <c r="W470" s="61"/>
      <c r="Y470" s="57">
        <f>SUBTOTAL(9,Y471:Y479)</f>
        <v>3</v>
      </c>
    </row>
    <row r="471" spans="6:25" s="62" customFormat="1" ht="12" outlineLevel="3">
      <c r="F471" s="63">
        <v>142</v>
      </c>
      <c r="G471" s="64" t="s">
        <v>8</v>
      </c>
      <c r="H471" s="65" t="s">
        <v>58</v>
      </c>
      <c r="I471" s="66" t="s">
        <v>128</v>
      </c>
      <c r="J471" s="64" t="s">
        <v>9</v>
      </c>
      <c r="K471" s="67">
        <v>3.24</v>
      </c>
      <c r="L471" s="68">
        <v>0</v>
      </c>
      <c r="M471" s="10">
        <v>3.24</v>
      </c>
      <c r="N471" s="90"/>
      <c r="O471" s="69"/>
      <c r="P471" s="70"/>
      <c r="Q471" s="71">
        <f>M471*P471</f>
        <v>0</v>
      </c>
      <c r="R471" s="70">
        <v>0.061</v>
      </c>
      <c r="S471" s="71">
        <f>M471*R471</f>
        <v>0.19764</v>
      </c>
      <c r="T471" s="69">
        <v>21</v>
      </c>
      <c r="U471" s="69">
        <f>O471*(T471/100)</f>
        <v>0</v>
      </c>
      <c r="V471" s="69">
        <f>O471+U471</f>
        <v>0</v>
      </c>
      <c r="W471" s="66"/>
      <c r="X471" s="89"/>
      <c r="Y471" s="89">
        <v>1</v>
      </c>
    </row>
    <row r="472" spans="6:24" s="72" customFormat="1" ht="12" outlineLevel="3">
      <c r="F472" s="73"/>
      <c r="G472" s="74"/>
      <c r="H472" s="12" t="s">
        <v>94</v>
      </c>
      <c r="I472" s="91" t="s">
        <v>197</v>
      </c>
      <c r="J472" s="91"/>
      <c r="K472" s="91"/>
      <c r="L472" s="91"/>
      <c r="M472" s="91"/>
      <c r="N472" s="91"/>
      <c r="O472" s="91"/>
      <c r="P472" s="75"/>
      <c r="Q472" s="76"/>
      <c r="R472" s="75"/>
      <c r="S472" s="76"/>
      <c r="T472" s="77"/>
      <c r="U472" s="77"/>
      <c r="V472" s="77"/>
      <c r="W472" s="78"/>
      <c r="X472" s="78"/>
    </row>
    <row r="473" spans="6:24" s="72" customFormat="1" ht="6" customHeight="1" outlineLevel="3">
      <c r="F473" s="73"/>
      <c r="G473" s="74"/>
      <c r="H473" s="13"/>
      <c r="I473" s="78"/>
      <c r="J473" s="74"/>
      <c r="K473" s="79"/>
      <c r="L473" s="80"/>
      <c r="M473" s="11"/>
      <c r="N473" s="80"/>
      <c r="O473" s="77"/>
      <c r="P473" s="75"/>
      <c r="Q473" s="76"/>
      <c r="R473" s="75"/>
      <c r="S473" s="76"/>
      <c r="T473" s="77"/>
      <c r="U473" s="77"/>
      <c r="V473" s="77"/>
      <c r="W473" s="78"/>
      <c r="X473" s="78"/>
    </row>
    <row r="474" spans="6:25" s="62" customFormat="1" ht="12" outlineLevel="3">
      <c r="F474" s="63">
        <v>143</v>
      </c>
      <c r="G474" s="64" t="s">
        <v>8</v>
      </c>
      <c r="H474" s="65" t="s">
        <v>59</v>
      </c>
      <c r="I474" s="66" t="s">
        <v>129</v>
      </c>
      <c r="J474" s="64" t="s">
        <v>9</v>
      </c>
      <c r="K474" s="67">
        <v>692.1000000000001</v>
      </c>
      <c r="L474" s="68">
        <v>0</v>
      </c>
      <c r="M474" s="10">
        <v>632.88</v>
      </c>
      <c r="N474" s="90"/>
      <c r="O474" s="69"/>
      <c r="P474" s="70"/>
      <c r="Q474" s="71">
        <f>M474*P474</f>
        <v>0</v>
      </c>
      <c r="R474" s="70">
        <v>0.053</v>
      </c>
      <c r="S474" s="71">
        <f>M474*R474</f>
        <v>33.54264</v>
      </c>
      <c r="T474" s="69">
        <v>21</v>
      </c>
      <c r="U474" s="69">
        <f>O474*(T474/100)</f>
        <v>0</v>
      </c>
      <c r="V474" s="69">
        <f>O474+U474</f>
        <v>0</v>
      </c>
      <c r="W474" s="66"/>
      <c r="X474" s="89"/>
      <c r="Y474" s="89">
        <v>1</v>
      </c>
    </row>
    <row r="475" spans="6:24" s="72" customFormat="1" ht="12" outlineLevel="3">
      <c r="F475" s="73"/>
      <c r="G475" s="74"/>
      <c r="H475" s="12" t="s">
        <v>94</v>
      </c>
      <c r="I475" s="91" t="s">
        <v>198</v>
      </c>
      <c r="J475" s="91"/>
      <c r="K475" s="91"/>
      <c r="L475" s="91"/>
      <c r="M475" s="91"/>
      <c r="N475" s="91"/>
      <c r="O475" s="91"/>
      <c r="P475" s="75"/>
      <c r="Q475" s="76"/>
      <c r="R475" s="75"/>
      <c r="S475" s="76"/>
      <c r="T475" s="77"/>
      <c r="U475" s="77"/>
      <c r="V475" s="77"/>
      <c r="W475" s="78"/>
      <c r="X475" s="78"/>
    </row>
    <row r="476" spans="6:24" s="72" customFormat="1" ht="6" customHeight="1" outlineLevel="3">
      <c r="F476" s="73"/>
      <c r="G476" s="74"/>
      <c r="H476" s="13"/>
      <c r="I476" s="78"/>
      <c r="J476" s="74"/>
      <c r="K476" s="79"/>
      <c r="L476" s="80"/>
      <c r="M476" s="11"/>
      <c r="N476" s="80"/>
      <c r="O476" s="77"/>
      <c r="P476" s="75"/>
      <c r="Q476" s="76"/>
      <c r="R476" s="75"/>
      <c r="S476" s="76"/>
      <c r="T476" s="77"/>
      <c r="U476" s="77"/>
      <c r="V476" s="77"/>
      <c r="W476" s="78"/>
      <c r="X476" s="78"/>
    </row>
    <row r="477" spans="6:25" s="62" customFormat="1" ht="12" outlineLevel="3">
      <c r="F477" s="63">
        <v>144</v>
      </c>
      <c r="G477" s="64" t="s">
        <v>8</v>
      </c>
      <c r="H477" s="65" t="s">
        <v>61</v>
      </c>
      <c r="I477" s="66" t="s">
        <v>110</v>
      </c>
      <c r="J477" s="64" t="s">
        <v>14</v>
      </c>
      <c r="K477" s="67">
        <v>18</v>
      </c>
      <c r="L477" s="68">
        <v>0</v>
      </c>
      <c r="M477" s="10">
        <v>18</v>
      </c>
      <c r="N477" s="90"/>
      <c r="O477" s="69"/>
      <c r="P477" s="70"/>
      <c r="Q477" s="71">
        <f>M477*P477</f>
        <v>0</v>
      </c>
      <c r="R477" s="70">
        <v>0.055</v>
      </c>
      <c r="S477" s="71">
        <f>M477*R477</f>
        <v>0.99</v>
      </c>
      <c r="T477" s="69">
        <v>21</v>
      </c>
      <c r="U477" s="69">
        <f>O477*(T477/100)</f>
        <v>0</v>
      </c>
      <c r="V477" s="69">
        <f>O477+U477</f>
        <v>0</v>
      </c>
      <c r="W477" s="66"/>
      <c r="X477" s="89"/>
      <c r="Y477" s="89">
        <v>1</v>
      </c>
    </row>
    <row r="478" spans="6:24" s="72" customFormat="1" ht="12" outlineLevel="3">
      <c r="F478" s="73"/>
      <c r="G478" s="74"/>
      <c r="H478" s="12" t="s">
        <v>94</v>
      </c>
      <c r="I478" s="91" t="s">
        <v>209</v>
      </c>
      <c r="J478" s="91"/>
      <c r="K478" s="91"/>
      <c r="L478" s="91"/>
      <c r="M478" s="91"/>
      <c r="N478" s="91"/>
      <c r="O478" s="91"/>
      <c r="P478" s="75"/>
      <c r="Q478" s="76"/>
      <c r="R478" s="75"/>
      <c r="S478" s="76"/>
      <c r="T478" s="77"/>
      <c r="U478" s="77"/>
      <c r="V478" s="77"/>
      <c r="W478" s="78"/>
      <c r="X478" s="78"/>
    </row>
    <row r="479" spans="6:24" s="72" customFormat="1" ht="6" customHeight="1" outlineLevel="3">
      <c r="F479" s="73"/>
      <c r="G479" s="74"/>
      <c r="H479" s="13"/>
      <c r="I479" s="78"/>
      <c r="J479" s="74"/>
      <c r="K479" s="79"/>
      <c r="L479" s="80"/>
      <c r="M479" s="11"/>
      <c r="N479" s="80"/>
      <c r="O479" s="77"/>
      <c r="P479" s="75"/>
      <c r="Q479" s="76"/>
      <c r="R479" s="75"/>
      <c r="S479" s="76"/>
      <c r="T479" s="77"/>
      <c r="U479" s="77"/>
      <c r="V479" s="77"/>
      <c r="W479" s="78"/>
      <c r="X479" s="78"/>
    </row>
    <row r="480" spans="6:25" s="51" customFormat="1" ht="16.5" customHeight="1" outlineLevel="2">
      <c r="F480" s="52"/>
      <c r="G480" s="53"/>
      <c r="H480" s="54"/>
      <c r="I480" s="54" t="s">
        <v>105</v>
      </c>
      <c r="J480" s="53"/>
      <c r="K480" s="55"/>
      <c r="L480" s="56"/>
      <c r="M480" s="55"/>
      <c r="N480" s="56"/>
      <c r="O480" s="57"/>
      <c r="P480" s="58"/>
      <c r="Q480" s="59">
        <f>SUBTOTAL(9,Q481:Q495)</f>
        <v>0</v>
      </c>
      <c r="R480" s="56"/>
      <c r="S480" s="59">
        <f>SUBTOTAL(9,S481:S495)</f>
        <v>0</v>
      </c>
      <c r="T480" s="60"/>
      <c r="U480" s="57">
        <f>SUBTOTAL(9,U481:U495)</f>
        <v>0</v>
      </c>
      <c r="V480" s="57">
        <f>SUBTOTAL(9,V481:V495)</f>
        <v>0</v>
      </c>
      <c r="W480" s="61"/>
      <c r="Y480" s="57">
        <f>SUBTOTAL(9,Y481:Y495)</f>
        <v>5</v>
      </c>
    </row>
    <row r="481" spans="6:25" s="62" customFormat="1" ht="24" outlineLevel="3">
      <c r="F481" s="63">
        <v>145</v>
      </c>
      <c r="G481" s="64" t="s">
        <v>8</v>
      </c>
      <c r="H481" s="65" t="s">
        <v>62</v>
      </c>
      <c r="I481" s="66" t="s">
        <v>155</v>
      </c>
      <c r="J481" s="64" t="s">
        <v>5</v>
      </c>
      <c r="K481" s="67">
        <v>38.29679300000001</v>
      </c>
      <c r="L481" s="68">
        <v>0</v>
      </c>
      <c r="M481" s="10">
        <v>38.29679300000001</v>
      </c>
      <c r="N481" s="90"/>
      <c r="O481" s="69"/>
      <c r="P481" s="70"/>
      <c r="Q481" s="71">
        <f>M481*P481</f>
        <v>0</v>
      </c>
      <c r="R481" s="70"/>
      <c r="S481" s="71">
        <f>M481*R481</f>
        <v>0</v>
      </c>
      <c r="T481" s="69">
        <v>21</v>
      </c>
      <c r="U481" s="69">
        <f>O481*(T481/100)</f>
        <v>0</v>
      </c>
      <c r="V481" s="69">
        <f>O481+U481</f>
        <v>0</v>
      </c>
      <c r="W481" s="66"/>
      <c r="X481" s="89"/>
      <c r="Y481" s="89">
        <v>1</v>
      </c>
    </row>
    <row r="482" spans="6:24" s="72" customFormat="1" ht="12" outlineLevel="3">
      <c r="F482" s="73"/>
      <c r="G482" s="74"/>
      <c r="H482" s="12" t="s">
        <v>94</v>
      </c>
      <c r="I482" s="91" t="s">
        <v>203</v>
      </c>
      <c r="J482" s="91"/>
      <c r="K482" s="91"/>
      <c r="L482" s="91"/>
      <c r="M482" s="91"/>
      <c r="N482" s="91"/>
      <c r="O482" s="91"/>
      <c r="P482" s="75"/>
      <c r="Q482" s="76"/>
      <c r="R482" s="75"/>
      <c r="S482" s="76"/>
      <c r="T482" s="77"/>
      <c r="U482" s="77"/>
      <c r="V482" s="77"/>
      <c r="W482" s="78"/>
      <c r="X482" s="78"/>
    </row>
    <row r="483" spans="6:24" s="72" customFormat="1" ht="6" customHeight="1" outlineLevel="3">
      <c r="F483" s="73"/>
      <c r="G483" s="74"/>
      <c r="H483" s="13"/>
      <c r="I483" s="78"/>
      <c r="J483" s="74"/>
      <c r="K483" s="79"/>
      <c r="L483" s="80"/>
      <c r="M483" s="11"/>
      <c r="N483" s="80"/>
      <c r="O483" s="77"/>
      <c r="P483" s="75"/>
      <c r="Q483" s="76"/>
      <c r="R483" s="75"/>
      <c r="S483" s="76"/>
      <c r="T483" s="77"/>
      <c r="U483" s="77"/>
      <c r="V483" s="77"/>
      <c r="W483" s="78"/>
      <c r="X483" s="78"/>
    </row>
    <row r="484" spans="6:25" s="62" customFormat="1" ht="24" outlineLevel="3">
      <c r="F484" s="63">
        <v>146</v>
      </c>
      <c r="G484" s="64" t="s">
        <v>8</v>
      </c>
      <c r="H484" s="65" t="s">
        <v>66</v>
      </c>
      <c r="I484" s="66" t="s">
        <v>159</v>
      </c>
      <c r="J484" s="64" t="s">
        <v>5</v>
      </c>
      <c r="K484" s="67">
        <v>38.29679300000001</v>
      </c>
      <c r="L484" s="68">
        <v>0</v>
      </c>
      <c r="M484" s="10">
        <v>38.29679300000001</v>
      </c>
      <c r="N484" s="90"/>
      <c r="O484" s="69"/>
      <c r="P484" s="70"/>
      <c r="Q484" s="71">
        <f>M484*P484</f>
        <v>0</v>
      </c>
      <c r="R484" s="70"/>
      <c r="S484" s="71">
        <f>M484*R484</f>
        <v>0</v>
      </c>
      <c r="T484" s="69">
        <v>21</v>
      </c>
      <c r="U484" s="69">
        <f>O484*(T484/100)</f>
        <v>0</v>
      </c>
      <c r="V484" s="69">
        <f>O484+U484</f>
        <v>0</v>
      </c>
      <c r="W484" s="66"/>
      <c r="X484" s="89"/>
      <c r="Y484" s="89">
        <v>1</v>
      </c>
    </row>
    <row r="485" spans="6:24" s="72" customFormat="1" ht="12" outlineLevel="3">
      <c r="F485" s="73"/>
      <c r="G485" s="74"/>
      <c r="H485" s="12" t="s">
        <v>94</v>
      </c>
      <c r="I485" s="91" t="s">
        <v>183</v>
      </c>
      <c r="J485" s="91"/>
      <c r="K485" s="91"/>
      <c r="L485" s="91"/>
      <c r="M485" s="91"/>
      <c r="N485" s="91"/>
      <c r="O485" s="91"/>
      <c r="P485" s="75"/>
      <c r="Q485" s="76"/>
      <c r="R485" s="75"/>
      <c r="S485" s="76"/>
      <c r="T485" s="77"/>
      <c r="U485" s="77"/>
      <c r="V485" s="77"/>
      <c r="W485" s="78"/>
      <c r="X485" s="78"/>
    </row>
    <row r="486" spans="6:24" s="72" customFormat="1" ht="6" customHeight="1" outlineLevel="3">
      <c r="F486" s="73"/>
      <c r="G486" s="74"/>
      <c r="H486" s="13"/>
      <c r="I486" s="78"/>
      <c r="J486" s="74"/>
      <c r="K486" s="79"/>
      <c r="L486" s="80"/>
      <c r="M486" s="11"/>
      <c r="N486" s="80"/>
      <c r="O486" s="77"/>
      <c r="P486" s="75"/>
      <c r="Q486" s="76"/>
      <c r="R486" s="75"/>
      <c r="S486" s="76"/>
      <c r="T486" s="77"/>
      <c r="U486" s="77"/>
      <c r="V486" s="77"/>
      <c r="W486" s="78"/>
      <c r="X486" s="78"/>
    </row>
    <row r="487" spans="6:25" s="62" customFormat="1" ht="24" outlineLevel="3">
      <c r="F487" s="63">
        <v>147</v>
      </c>
      <c r="G487" s="64" t="s">
        <v>8</v>
      </c>
      <c r="H487" s="65" t="s">
        <v>67</v>
      </c>
      <c r="I487" s="66" t="s">
        <v>150</v>
      </c>
      <c r="J487" s="64" t="s">
        <v>5</v>
      </c>
      <c r="K487" s="67">
        <v>38.29679300000001</v>
      </c>
      <c r="L487" s="68">
        <v>1200</v>
      </c>
      <c r="M487" s="10">
        <v>497.8583090000001</v>
      </c>
      <c r="N487" s="90"/>
      <c r="O487" s="69"/>
      <c r="P487" s="70"/>
      <c r="Q487" s="71">
        <f>M487*P487</f>
        <v>0</v>
      </c>
      <c r="R487" s="70"/>
      <c r="S487" s="71">
        <f>M487*R487</f>
        <v>0</v>
      </c>
      <c r="T487" s="69">
        <v>21</v>
      </c>
      <c r="U487" s="69">
        <f>O487*(T487/100)</f>
        <v>0</v>
      </c>
      <c r="V487" s="69">
        <f>O487+U487</f>
        <v>0</v>
      </c>
      <c r="W487" s="66"/>
      <c r="X487" s="89"/>
      <c r="Y487" s="89">
        <v>1</v>
      </c>
    </row>
    <row r="488" spans="6:24" s="72" customFormat="1" ht="12" outlineLevel="3">
      <c r="F488" s="73"/>
      <c r="G488" s="74"/>
      <c r="H488" s="12" t="s">
        <v>94</v>
      </c>
      <c r="I488" s="91" t="s">
        <v>200</v>
      </c>
      <c r="J488" s="91"/>
      <c r="K488" s="91"/>
      <c r="L488" s="91"/>
      <c r="M488" s="91"/>
      <c r="N488" s="91"/>
      <c r="O488" s="91"/>
      <c r="P488" s="75"/>
      <c r="Q488" s="76"/>
      <c r="R488" s="75"/>
      <c r="S488" s="76"/>
      <c r="T488" s="77"/>
      <c r="U488" s="77"/>
      <c r="V488" s="77"/>
      <c r="W488" s="78"/>
      <c r="X488" s="78"/>
    </row>
    <row r="489" spans="6:24" s="72" customFormat="1" ht="6" customHeight="1" outlineLevel="3">
      <c r="F489" s="73"/>
      <c r="G489" s="74"/>
      <c r="H489" s="13"/>
      <c r="I489" s="78"/>
      <c r="J489" s="74"/>
      <c r="K489" s="79"/>
      <c r="L489" s="80"/>
      <c r="M489" s="11"/>
      <c r="N489" s="80"/>
      <c r="O489" s="77"/>
      <c r="P489" s="75"/>
      <c r="Q489" s="76"/>
      <c r="R489" s="75"/>
      <c r="S489" s="76"/>
      <c r="T489" s="77"/>
      <c r="U489" s="77"/>
      <c r="V489" s="77"/>
      <c r="W489" s="78"/>
      <c r="X489" s="78"/>
    </row>
    <row r="490" spans="6:25" s="62" customFormat="1" ht="24" outlineLevel="3">
      <c r="F490" s="63">
        <v>148</v>
      </c>
      <c r="G490" s="64" t="s">
        <v>8</v>
      </c>
      <c r="H490" s="65" t="s">
        <v>68</v>
      </c>
      <c r="I490" s="66" t="s">
        <v>148</v>
      </c>
      <c r="J490" s="64" t="s">
        <v>5</v>
      </c>
      <c r="K490" s="67">
        <v>38.29679300000001</v>
      </c>
      <c r="L490" s="68">
        <v>0</v>
      </c>
      <c r="M490" s="10">
        <v>38.29679300000001</v>
      </c>
      <c r="N490" s="90"/>
      <c r="O490" s="69"/>
      <c r="P490" s="70"/>
      <c r="Q490" s="71">
        <f>M490*P490</f>
        <v>0</v>
      </c>
      <c r="R490" s="70"/>
      <c r="S490" s="71">
        <f>M490*R490</f>
        <v>0</v>
      </c>
      <c r="T490" s="69">
        <v>21</v>
      </c>
      <c r="U490" s="69">
        <f>O490*(T490/100)</f>
        <v>0</v>
      </c>
      <c r="V490" s="69">
        <f>O490+U490</f>
        <v>0</v>
      </c>
      <c r="W490" s="66"/>
      <c r="X490" s="89"/>
      <c r="Y490" s="89">
        <v>1</v>
      </c>
    </row>
    <row r="491" spans="6:24" s="72" customFormat="1" ht="12" outlineLevel="3">
      <c r="F491" s="73"/>
      <c r="G491" s="74"/>
      <c r="H491" s="12" t="s">
        <v>94</v>
      </c>
      <c r="I491" s="91" t="s">
        <v>151</v>
      </c>
      <c r="J491" s="91"/>
      <c r="K491" s="91"/>
      <c r="L491" s="91"/>
      <c r="M491" s="91"/>
      <c r="N491" s="91"/>
      <c r="O491" s="91"/>
      <c r="P491" s="75"/>
      <c r="Q491" s="76"/>
      <c r="R491" s="75"/>
      <c r="S491" s="76"/>
      <c r="T491" s="77"/>
      <c r="U491" s="77"/>
      <c r="V491" s="77"/>
      <c r="W491" s="78"/>
      <c r="X491" s="78"/>
    </row>
    <row r="492" spans="6:24" s="72" customFormat="1" ht="6" customHeight="1" outlineLevel="3">
      <c r="F492" s="73"/>
      <c r="G492" s="74"/>
      <c r="H492" s="13"/>
      <c r="I492" s="78"/>
      <c r="J492" s="74"/>
      <c r="K492" s="79"/>
      <c r="L492" s="80"/>
      <c r="M492" s="11"/>
      <c r="N492" s="80"/>
      <c r="O492" s="77"/>
      <c r="P492" s="75"/>
      <c r="Q492" s="76"/>
      <c r="R492" s="75"/>
      <c r="S492" s="76"/>
      <c r="T492" s="77"/>
      <c r="U492" s="77"/>
      <c r="V492" s="77"/>
      <c r="W492" s="78"/>
      <c r="X492" s="78"/>
    </row>
    <row r="493" spans="6:25" s="62" customFormat="1" ht="12" outlineLevel="3">
      <c r="F493" s="63">
        <v>149</v>
      </c>
      <c r="G493" s="64" t="s">
        <v>8</v>
      </c>
      <c r="H493" s="65" t="s">
        <v>69</v>
      </c>
      <c r="I493" s="66" t="s">
        <v>123</v>
      </c>
      <c r="J493" s="64" t="s">
        <v>5</v>
      </c>
      <c r="K493" s="67">
        <v>4.53539952</v>
      </c>
      <c r="L493" s="68">
        <v>0</v>
      </c>
      <c r="M493" s="10">
        <v>4.53539952</v>
      </c>
      <c r="N493" s="90"/>
      <c r="O493" s="69"/>
      <c r="P493" s="70"/>
      <c r="Q493" s="71">
        <f>M493*P493</f>
        <v>0</v>
      </c>
      <c r="R493" s="70"/>
      <c r="S493" s="71">
        <f>M493*R493</f>
        <v>0</v>
      </c>
      <c r="T493" s="69">
        <v>21</v>
      </c>
      <c r="U493" s="69">
        <f>O493*(T493/100)</f>
        <v>0</v>
      </c>
      <c r="V493" s="69">
        <f>O493+U493</f>
        <v>0</v>
      </c>
      <c r="W493" s="66"/>
      <c r="X493" s="89"/>
      <c r="Y493" s="89">
        <v>1</v>
      </c>
    </row>
    <row r="494" spans="6:24" s="72" customFormat="1" ht="12" outlineLevel="3">
      <c r="F494" s="73"/>
      <c r="G494" s="74"/>
      <c r="H494" s="12" t="s">
        <v>94</v>
      </c>
      <c r="I494" s="91" t="s">
        <v>215</v>
      </c>
      <c r="J494" s="91"/>
      <c r="K494" s="91"/>
      <c r="L494" s="91"/>
      <c r="M494" s="91"/>
      <c r="N494" s="91"/>
      <c r="O494" s="91"/>
      <c r="P494" s="75"/>
      <c r="Q494" s="76"/>
      <c r="R494" s="75"/>
      <c r="S494" s="76"/>
      <c r="T494" s="77"/>
      <c r="U494" s="77"/>
      <c r="V494" s="77"/>
      <c r="W494" s="78"/>
      <c r="X494" s="78"/>
    </row>
    <row r="495" spans="6:24" s="72" customFormat="1" ht="6" customHeight="1" outlineLevel="3">
      <c r="F495" s="73"/>
      <c r="G495" s="74"/>
      <c r="H495" s="13"/>
      <c r="I495" s="78"/>
      <c r="J495" s="74"/>
      <c r="K495" s="79"/>
      <c r="L495" s="80"/>
      <c r="M495" s="11"/>
      <c r="N495" s="80"/>
      <c r="O495" s="77"/>
      <c r="P495" s="75"/>
      <c r="Q495" s="76"/>
      <c r="R495" s="75"/>
      <c r="S495" s="76"/>
      <c r="T495" s="77"/>
      <c r="U495" s="77"/>
      <c r="V495" s="77"/>
      <c r="W495" s="78"/>
      <c r="X495" s="78"/>
    </row>
    <row r="496" spans="6:25" s="51" customFormat="1" ht="16.5" customHeight="1" outlineLevel="2">
      <c r="F496" s="52"/>
      <c r="G496" s="53"/>
      <c r="H496" s="54"/>
      <c r="I496" s="54" t="s">
        <v>108</v>
      </c>
      <c r="J496" s="53"/>
      <c r="K496" s="55"/>
      <c r="L496" s="56"/>
      <c r="M496" s="55"/>
      <c r="N496" s="56"/>
      <c r="O496" s="57"/>
      <c r="P496" s="58"/>
      <c r="Q496" s="59">
        <f>SUBTOTAL(9,Q497:Q508)</f>
        <v>0.049139999999999996</v>
      </c>
      <c r="R496" s="56"/>
      <c r="S496" s="59">
        <f>SUBTOTAL(9,S497:S508)</f>
        <v>0.09819599999999999</v>
      </c>
      <c r="T496" s="60"/>
      <c r="U496" s="57">
        <f>SUBTOTAL(9,U497:U508)</f>
        <v>0</v>
      </c>
      <c r="V496" s="57">
        <f>SUBTOTAL(9,V497:V508)</f>
        <v>0</v>
      </c>
      <c r="W496" s="61"/>
      <c r="Y496" s="57">
        <f>SUBTOTAL(9,Y497:Y508)</f>
        <v>4</v>
      </c>
    </row>
    <row r="497" spans="6:25" s="62" customFormat="1" ht="12" outlineLevel="3">
      <c r="F497" s="63">
        <v>150</v>
      </c>
      <c r="G497" s="64" t="s">
        <v>8</v>
      </c>
      <c r="H497" s="65" t="s">
        <v>38</v>
      </c>
      <c r="I497" s="66" t="s">
        <v>114</v>
      </c>
      <c r="J497" s="64" t="s">
        <v>4</v>
      </c>
      <c r="K497" s="67">
        <v>81.89999999999999</v>
      </c>
      <c r="L497" s="68">
        <v>0</v>
      </c>
      <c r="M497" s="10">
        <v>58.8</v>
      </c>
      <c r="N497" s="90"/>
      <c r="O497" s="69"/>
      <c r="P497" s="70"/>
      <c r="Q497" s="71">
        <f>M497*P497</f>
        <v>0</v>
      </c>
      <c r="R497" s="70">
        <v>0.00167</v>
      </c>
      <c r="S497" s="71">
        <f>M497*R497</f>
        <v>0.09819599999999999</v>
      </c>
      <c r="T497" s="69">
        <v>21</v>
      </c>
      <c r="U497" s="69">
        <f>O497*(T497/100)</f>
        <v>0</v>
      </c>
      <c r="V497" s="69">
        <f>O497+U497</f>
        <v>0</v>
      </c>
      <c r="W497" s="66"/>
      <c r="X497" s="89"/>
      <c r="Y497" s="89">
        <v>1</v>
      </c>
    </row>
    <row r="498" spans="6:24" s="72" customFormat="1" ht="12" outlineLevel="3">
      <c r="F498" s="73"/>
      <c r="G498" s="74"/>
      <c r="H498" s="12" t="s">
        <v>94</v>
      </c>
      <c r="I498" s="91" t="s">
        <v>133</v>
      </c>
      <c r="J498" s="91"/>
      <c r="K498" s="91"/>
      <c r="L498" s="91"/>
      <c r="M498" s="91"/>
      <c r="N498" s="91"/>
      <c r="O498" s="91"/>
      <c r="P498" s="75"/>
      <c r="Q498" s="76"/>
      <c r="R498" s="75"/>
      <c r="S498" s="76"/>
      <c r="T498" s="77"/>
      <c r="U498" s="77"/>
      <c r="V498" s="77"/>
      <c r="W498" s="78"/>
      <c r="X498" s="78"/>
    </row>
    <row r="499" spans="6:24" s="72" customFormat="1" ht="6" customHeight="1" outlineLevel="3">
      <c r="F499" s="73"/>
      <c r="G499" s="74"/>
      <c r="H499" s="13"/>
      <c r="I499" s="78"/>
      <c r="J499" s="74"/>
      <c r="K499" s="79"/>
      <c r="L499" s="80"/>
      <c r="M499" s="11"/>
      <c r="N499" s="80"/>
      <c r="O499" s="77"/>
      <c r="P499" s="75"/>
      <c r="Q499" s="76"/>
      <c r="R499" s="75"/>
      <c r="S499" s="76"/>
      <c r="T499" s="77"/>
      <c r="U499" s="77"/>
      <c r="V499" s="77"/>
      <c r="W499" s="78"/>
      <c r="X499" s="78"/>
    </row>
    <row r="500" spans="6:25" s="62" customFormat="1" ht="12" outlineLevel="3">
      <c r="F500" s="63">
        <v>151</v>
      </c>
      <c r="G500" s="64" t="s">
        <v>8</v>
      </c>
      <c r="H500" s="65" t="s">
        <v>39</v>
      </c>
      <c r="I500" s="66" t="s">
        <v>118</v>
      </c>
      <c r="J500" s="64" t="s">
        <v>4</v>
      </c>
      <c r="K500" s="67">
        <v>65.1</v>
      </c>
      <c r="L500" s="68">
        <v>0</v>
      </c>
      <c r="M500" s="10">
        <v>42</v>
      </c>
      <c r="N500" s="90"/>
      <c r="O500" s="69"/>
      <c r="P500" s="70">
        <v>4E-05</v>
      </c>
      <c r="Q500" s="71">
        <f>M500*P500</f>
        <v>0.00168</v>
      </c>
      <c r="R500" s="70"/>
      <c r="S500" s="71">
        <f>M500*R500</f>
        <v>0</v>
      </c>
      <c r="T500" s="69">
        <v>21</v>
      </c>
      <c r="U500" s="69">
        <f>O500*(T500/100)</f>
        <v>0</v>
      </c>
      <c r="V500" s="69">
        <f>O500+U500</f>
        <v>0</v>
      </c>
      <c r="W500" s="66"/>
      <c r="X500" s="89"/>
      <c r="Y500" s="89">
        <v>1</v>
      </c>
    </row>
    <row r="501" spans="6:24" s="72" customFormat="1" ht="12" outlineLevel="3">
      <c r="F501" s="73"/>
      <c r="G501" s="74"/>
      <c r="H501" s="12" t="s">
        <v>94</v>
      </c>
      <c r="I501" s="91" t="s">
        <v>161</v>
      </c>
      <c r="J501" s="91"/>
      <c r="K501" s="91"/>
      <c r="L501" s="91"/>
      <c r="M501" s="91"/>
      <c r="N501" s="91"/>
      <c r="O501" s="91"/>
      <c r="P501" s="75"/>
      <c r="Q501" s="76"/>
      <c r="R501" s="75"/>
      <c r="S501" s="76"/>
      <c r="T501" s="77"/>
      <c r="U501" s="77"/>
      <c r="V501" s="77"/>
      <c r="W501" s="78"/>
      <c r="X501" s="78"/>
    </row>
    <row r="502" spans="6:24" s="72" customFormat="1" ht="6" customHeight="1" outlineLevel="3">
      <c r="F502" s="73"/>
      <c r="G502" s="74"/>
      <c r="H502" s="13"/>
      <c r="I502" s="78"/>
      <c r="J502" s="74"/>
      <c r="K502" s="79"/>
      <c r="L502" s="80"/>
      <c r="M502" s="11"/>
      <c r="N502" s="80"/>
      <c r="O502" s="77"/>
      <c r="P502" s="75"/>
      <c r="Q502" s="76"/>
      <c r="R502" s="75"/>
      <c r="S502" s="76"/>
      <c r="T502" s="77"/>
      <c r="U502" s="77"/>
      <c r="V502" s="77"/>
      <c r="W502" s="78"/>
      <c r="X502" s="78"/>
    </row>
    <row r="503" spans="6:25" s="62" customFormat="1" ht="12" outlineLevel="3">
      <c r="F503" s="63">
        <v>152</v>
      </c>
      <c r="G503" s="64" t="s">
        <v>2</v>
      </c>
      <c r="H503" s="65" t="s">
        <v>21</v>
      </c>
      <c r="I503" s="66" t="s">
        <v>115</v>
      </c>
      <c r="J503" s="64" t="s">
        <v>4</v>
      </c>
      <c r="K503" s="67">
        <v>65.1</v>
      </c>
      <c r="L503" s="68">
        <v>0</v>
      </c>
      <c r="M503" s="10">
        <v>42</v>
      </c>
      <c r="N503" s="90"/>
      <c r="O503" s="69"/>
      <c r="P503" s="70">
        <v>0.00113</v>
      </c>
      <c r="Q503" s="71">
        <f>M503*P503</f>
        <v>0.047459999999999995</v>
      </c>
      <c r="R503" s="70"/>
      <c r="S503" s="71">
        <f>M503*R503</f>
        <v>0</v>
      </c>
      <c r="T503" s="69">
        <v>21</v>
      </c>
      <c r="U503" s="69">
        <f>O503*(T503/100)</f>
        <v>0</v>
      </c>
      <c r="V503" s="69">
        <f>O503+U503</f>
        <v>0</v>
      </c>
      <c r="W503" s="66"/>
      <c r="X503" s="89"/>
      <c r="Y503" s="89">
        <v>1</v>
      </c>
    </row>
    <row r="504" spans="6:24" s="72" customFormat="1" ht="12" outlineLevel="3">
      <c r="F504" s="73"/>
      <c r="G504" s="74"/>
      <c r="H504" s="12" t="s">
        <v>94</v>
      </c>
      <c r="I504" s="91"/>
      <c r="J504" s="91"/>
      <c r="K504" s="91"/>
      <c r="L504" s="91"/>
      <c r="M504" s="91"/>
      <c r="N504" s="91"/>
      <c r="O504" s="91"/>
      <c r="P504" s="75"/>
      <c r="Q504" s="76"/>
      <c r="R504" s="75"/>
      <c r="S504" s="76"/>
      <c r="T504" s="77"/>
      <c r="U504" s="77"/>
      <c r="V504" s="77"/>
      <c r="W504" s="78"/>
      <c r="X504" s="78"/>
    </row>
    <row r="505" spans="6:24" s="72" customFormat="1" ht="6" customHeight="1" outlineLevel="3">
      <c r="F505" s="73"/>
      <c r="G505" s="74"/>
      <c r="H505" s="13"/>
      <c r="I505" s="78"/>
      <c r="J505" s="74"/>
      <c r="K505" s="79"/>
      <c r="L505" s="80"/>
      <c r="M505" s="11"/>
      <c r="N505" s="80"/>
      <c r="O505" s="77"/>
      <c r="P505" s="75"/>
      <c r="Q505" s="76"/>
      <c r="R505" s="75"/>
      <c r="S505" s="76"/>
      <c r="T505" s="77"/>
      <c r="U505" s="77"/>
      <c r="V505" s="77"/>
      <c r="W505" s="78"/>
      <c r="X505" s="78"/>
    </row>
    <row r="506" spans="6:25" s="62" customFormat="1" ht="24" outlineLevel="3">
      <c r="F506" s="63">
        <v>153</v>
      </c>
      <c r="G506" s="64" t="s">
        <v>8</v>
      </c>
      <c r="H506" s="65" t="s">
        <v>70</v>
      </c>
      <c r="I506" s="66" t="s">
        <v>146</v>
      </c>
      <c r="J506" s="64" t="s">
        <v>0</v>
      </c>
      <c r="K506" s="67">
        <v>1.61</v>
      </c>
      <c r="L506" s="68">
        <v>0</v>
      </c>
      <c r="M506" s="10">
        <v>1.61</v>
      </c>
      <c r="N506" s="90"/>
      <c r="O506" s="69"/>
      <c r="P506" s="70"/>
      <c r="Q506" s="71">
        <f>M506*P506</f>
        <v>0</v>
      </c>
      <c r="R506" s="70"/>
      <c r="S506" s="71">
        <f>M506*R506</f>
        <v>0</v>
      </c>
      <c r="T506" s="69">
        <v>21</v>
      </c>
      <c r="U506" s="69">
        <f>O506*(T506/100)</f>
        <v>0</v>
      </c>
      <c r="V506" s="69">
        <f>O506+U506</f>
        <v>0</v>
      </c>
      <c r="W506" s="66"/>
      <c r="X506" s="89"/>
      <c r="Y506" s="89">
        <v>1</v>
      </c>
    </row>
    <row r="507" spans="6:24" s="72" customFormat="1" ht="12" outlineLevel="3">
      <c r="F507" s="73"/>
      <c r="G507" s="74"/>
      <c r="H507" s="12" t="s">
        <v>94</v>
      </c>
      <c r="I507" s="91" t="s">
        <v>204</v>
      </c>
      <c r="J507" s="91"/>
      <c r="K507" s="91"/>
      <c r="L507" s="91"/>
      <c r="M507" s="91"/>
      <c r="N507" s="91"/>
      <c r="O507" s="91"/>
      <c r="P507" s="75"/>
      <c r="Q507" s="76"/>
      <c r="R507" s="75"/>
      <c r="S507" s="76"/>
      <c r="T507" s="77"/>
      <c r="U507" s="77"/>
      <c r="V507" s="77"/>
      <c r="W507" s="78"/>
      <c r="X507" s="78"/>
    </row>
    <row r="508" spans="6:24" s="72" customFormat="1" ht="6" customHeight="1" outlineLevel="3">
      <c r="F508" s="73"/>
      <c r="G508" s="74"/>
      <c r="H508" s="13"/>
      <c r="I508" s="78"/>
      <c r="J508" s="74"/>
      <c r="K508" s="79"/>
      <c r="L508" s="80"/>
      <c r="M508" s="11"/>
      <c r="N508" s="80"/>
      <c r="O508" s="77"/>
      <c r="P508" s="75"/>
      <c r="Q508" s="76"/>
      <c r="R508" s="75"/>
      <c r="S508" s="76"/>
      <c r="T508" s="77"/>
      <c r="U508" s="77"/>
      <c r="V508" s="77"/>
      <c r="W508" s="78"/>
      <c r="X508" s="78"/>
    </row>
    <row r="509" spans="6:25" s="51" customFormat="1" ht="16.5" customHeight="1" outlineLevel="2">
      <c r="F509" s="52"/>
      <c r="G509" s="53"/>
      <c r="H509" s="54"/>
      <c r="I509" s="54" t="s">
        <v>109</v>
      </c>
      <c r="J509" s="53"/>
      <c r="K509" s="55"/>
      <c r="L509" s="56"/>
      <c r="M509" s="55"/>
      <c r="N509" s="56"/>
      <c r="O509" s="57"/>
      <c r="P509" s="58"/>
      <c r="Q509" s="59">
        <f>SUBTOTAL(9,Q510:Q548)</f>
        <v>0.06669000000000001</v>
      </c>
      <c r="R509" s="56"/>
      <c r="S509" s="59">
        <f>SUBTOTAL(9,S510:S548)</f>
        <v>0.167</v>
      </c>
      <c r="T509" s="60"/>
      <c r="U509" s="57">
        <f>SUBTOTAL(9,U510:U548)</f>
        <v>0</v>
      </c>
      <c r="V509" s="57">
        <f>SUBTOTAL(9,V510:V548)</f>
        <v>0</v>
      </c>
      <c r="W509" s="61"/>
      <c r="Y509" s="57">
        <f>SUBTOTAL(9,Y510:Y548)</f>
        <v>13</v>
      </c>
    </row>
    <row r="510" spans="6:25" s="62" customFormat="1" ht="24" outlineLevel="3">
      <c r="F510" s="63">
        <v>154</v>
      </c>
      <c r="G510" s="64" t="s">
        <v>8</v>
      </c>
      <c r="H510" s="65" t="s">
        <v>40</v>
      </c>
      <c r="I510" s="66" t="s">
        <v>165</v>
      </c>
      <c r="J510" s="64" t="s">
        <v>14</v>
      </c>
      <c r="K510" s="67">
        <v>4</v>
      </c>
      <c r="L510" s="68">
        <v>0</v>
      </c>
      <c r="M510" s="10">
        <v>4</v>
      </c>
      <c r="N510" s="90"/>
      <c r="O510" s="69"/>
      <c r="P510" s="70"/>
      <c r="Q510" s="71">
        <f>M510*P510</f>
        <v>0</v>
      </c>
      <c r="R510" s="70">
        <v>0.003</v>
      </c>
      <c r="S510" s="71">
        <f>M510*R510</f>
        <v>0.012</v>
      </c>
      <c r="T510" s="69">
        <v>21</v>
      </c>
      <c r="U510" s="69">
        <f>O510*(T510/100)</f>
        <v>0</v>
      </c>
      <c r="V510" s="69">
        <f>O510+U510</f>
        <v>0</v>
      </c>
      <c r="W510" s="66"/>
      <c r="X510" s="89"/>
      <c r="Y510" s="89">
        <v>1</v>
      </c>
    </row>
    <row r="511" spans="6:24" s="72" customFormat="1" ht="12" outlineLevel="3">
      <c r="F511" s="73"/>
      <c r="G511" s="74"/>
      <c r="H511" s="12" t="s">
        <v>94</v>
      </c>
      <c r="I511" s="91" t="s">
        <v>177</v>
      </c>
      <c r="J511" s="91"/>
      <c r="K511" s="91"/>
      <c r="L511" s="91"/>
      <c r="M511" s="91"/>
      <c r="N511" s="91"/>
      <c r="O511" s="91"/>
      <c r="P511" s="75"/>
      <c r="Q511" s="76"/>
      <c r="R511" s="75"/>
      <c r="S511" s="76"/>
      <c r="T511" s="77"/>
      <c r="U511" s="77"/>
      <c r="V511" s="77"/>
      <c r="W511" s="78"/>
      <c r="X511" s="78"/>
    </row>
    <row r="512" spans="6:24" s="72" customFormat="1" ht="6" customHeight="1" outlineLevel="3">
      <c r="F512" s="73"/>
      <c r="G512" s="74"/>
      <c r="H512" s="13"/>
      <c r="I512" s="78"/>
      <c r="J512" s="74"/>
      <c r="K512" s="79"/>
      <c r="L512" s="80"/>
      <c r="M512" s="11"/>
      <c r="N512" s="80"/>
      <c r="O512" s="77"/>
      <c r="P512" s="75"/>
      <c r="Q512" s="76"/>
      <c r="R512" s="75"/>
      <c r="S512" s="76"/>
      <c r="T512" s="77"/>
      <c r="U512" s="77"/>
      <c r="V512" s="77"/>
      <c r="W512" s="78"/>
      <c r="X512" s="78"/>
    </row>
    <row r="513" spans="6:25" s="62" customFormat="1" ht="24" outlineLevel="3">
      <c r="F513" s="63">
        <v>155</v>
      </c>
      <c r="G513" s="64" t="s">
        <v>8</v>
      </c>
      <c r="H513" s="65" t="s">
        <v>41</v>
      </c>
      <c r="I513" s="66" t="s">
        <v>167</v>
      </c>
      <c r="J513" s="64" t="s">
        <v>14</v>
      </c>
      <c r="K513" s="67">
        <v>43</v>
      </c>
      <c r="L513" s="68">
        <v>0</v>
      </c>
      <c r="M513" s="10">
        <v>31</v>
      </c>
      <c r="N513" s="90"/>
      <c r="O513" s="69"/>
      <c r="P513" s="70"/>
      <c r="Q513" s="71">
        <f>M513*P513</f>
        <v>0</v>
      </c>
      <c r="R513" s="70">
        <v>0.005</v>
      </c>
      <c r="S513" s="71">
        <f>M513*R513</f>
        <v>0.155</v>
      </c>
      <c r="T513" s="69">
        <v>21</v>
      </c>
      <c r="U513" s="69">
        <f>O513*(T513/100)</f>
        <v>0</v>
      </c>
      <c r="V513" s="69">
        <f>O513+U513</f>
        <v>0</v>
      </c>
      <c r="W513" s="66"/>
      <c r="X513" s="89"/>
      <c r="Y513" s="89">
        <v>1</v>
      </c>
    </row>
    <row r="514" spans="6:24" s="72" customFormat="1" ht="12" outlineLevel="3">
      <c r="F514" s="73"/>
      <c r="G514" s="74"/>
      <c r="H514" s="12" t="s">
        <v>94</v>
      </c>
      <c r="I514" s="91" t="s">
        <v>180</v>
      </c>
      <c r="J514" s="91"/>
      <c r="K514" s="91"/>
      <c r="L514" s="91"/>
      <c r="M514" s="91"/>
      <c r="N514" s="91"/>
      <c r="O514" s="91"/>
      <c r="P514" s="75"/>
      <c r="Q514" s="76"/>
      <c r="R514" s="75"/>
      <c r="S514" s="76"/>
      <c r="T514" s="77"/>
      <c r="U514" s="77"/>
      <c r="V514" s="77"/>
      <c r="W514" s="78"/>
      <c r="X514" s="78"/>
    </row>
    <row r="515" spans="6:24" s="72" customFormat="1" ht="6" customHeight="1" outlineLevel="3">
      <c r="F515" s="73"/>
      <c r="G515" s="74"/>
      <c r="H515" s="13"/>
      <c r="I515" s="78"/>
      <c r="J515" s="74"/>
      <c r="K515" s="79"/>
      <c r="L515" s="80"/>
      <c r="M515" s="11"/>
      <c r="N515" s="80"/>
      <c r="O515" s="77"/>
      <c r="P515" s="75"/>
      <c r="Q515" s="76"/>
      <c r="R515" s="75"/>
      <c r="S515" s="76"/>
      <c r="T515" s="77"/>
      <c r="U515" s="77"/>
      <c r="V515" s="77"/>
      <c r="W515" s="78"/>
      <c r="X515" s="78"/>
    </row>
    <row r="516" spans="6:25" s="62" customFormat="1" ht="12" outlineLevel="3">
      <c r="F516" s="63">
        <v>156</v>
      </c>
      <c r="G516" s="64" t="s">
        <v>8</v>
      </c>
      <c r="H516" s="65" t="s">
        <v>42</v>
      </c>
      <c r="I516" s="66" t="s">
        <v>130</v>
      </c>
      <c r="J516" s="64" t="s">
        <v>9</v>
      </c>
      <c r="K516" s="67">
        <v>7.2</v>
      </c>
      <c r="L516" s="68">
        <v>0</v>
      </c>
      <c r="M516" s="10">
        <v>3.2</v>
      </c>
      <c r="N516" s="90"/>
      <c r="O516" s="69"/>
      <c r="P516" s="70">
        <v>0.00025</v>
      </c>
      <c r="Q516" s="71">
        <f>M516*P516</f>
        <v>0.0008</v>
      </c>
      <c r="R516" s="70"/>
      <c r="S516" s="71">
        <f>M516*R516</f>
        <v>0</v>
      </c>
      <c r="T516" s="69">
        <v>21</v>
      </c>
      <c r="U516" s="69">
        <f>O516*(T516/100)</f>
        <v>0</v>
      </c>
      <c r="V516" s="69">
        <f>O516+U516</f>
        <v>0</v>
      </c>
      <c r="W516" s="66"/>
      <c r="X516" s="89"/>
      <c r="Y516" s="89">
        <v>1</v>
      </c>
    </row>
    <row r="517" spans="6:24" s="72" customFormat="1" ht="12" outlineLevel="3">
      <c r="F517" s="73"/>
      <c r="G517" s="74"/>
      <c r="H517" s="12" t="s">
        <v>94</v>
      </c>
      <c r="I517" s="91" t="s">
        <v>211</v>
      </c>
      <c r="J517" s="91"/>
      <c r="K517" s="91"/>
      <c r="L517" s="91"/>
      <c r="M517" s="91"/>
      <c r="N517" s="91"/>
      <c r="O517" s="91"/>
      <c r="P517" s="75"/>
      <c r="Q517" s="76"/>
      <c r="R517" s="75"/>
      <c r="S517" s="76"/>
      <c r="T517" s="77"/>
      <c r="U517" s="77"/>
      <c r="V517" s="77"/>
      <c r="W517" s="78"/>
      <c r="X517" s="78"/>
    </row>
    <row r="518" spans="6:24" s="72" customFormat="1" ht="6" customHeight="1" outlineLevel="3">
      <c r="F518" s="73"/>
      <c r="G518" s="74"/>
      <c r="H518" s="13"/>
      <c r="I518" s="78"/>
      <c r="J518" s="74"/>
      <c r="K518" s="79"/>
      <c r="L518" s="80"/>
      <c r="M518" s="11"/>
      <c r="N518" s="80"/>
      <c r="O518" s="77"/>
      <c r="P518" s="75"/>
      <c r="Q518" s="76"/>
      <c r="R518" s="75"/>
      <c r="S518" s="76"/>
      <c r="T518" s="77"/>
      <c r="U518" s="77"/>
      <c r="V518" s="77"/>
      <c r="W518" s="78"/>
      <c r="X518" s="78"/>
    </row>
    <row r="519" spans="6:25" s="62" customFormat="1" ht="24" outlineLevel="3">
      <c r="F519" s="63">
        <v>157</v>
      </c>
      <c r="G519" s="64" t="s">
        <v>8</v>
      </c>
      <c r="H519" s="65" t="s">
        <v>43</v>
      </c>
      <c r="I519" s="66" t="s">
        <v>152</v>
      </c>
      <c r="J519" s="64" t="s">
        <v>9</v>
      </c>
      <c r="K519" s="67">
        <v>125.1</v>
      </c>
      <c r="L519" s="68">
        <v>0</v>
      </c>
      <c r="M519" s="10">
        <v>72.36</v>
      </c>
      <c r="N519" s="90"/>
      <c r="O519" s="69"/>
      <c r="P519" s="70">
        <v>0.00025</v>
      </c>
      <c r="Q519" s="71">
        <f>M519*P519</f>
        <v>0.018090000000000002</v>
      </c>
      <c r="R519" s="70"/>
      <c r="S519" s="71">
        <f>M519*R519</f>
        <v>0</v>
      </c>
      <c r="T519" s="69">
        <v>21</v>
      </c>
      <c r="U519" s="69">
        <f>O519*(T519/100)</f>
        <v>0</v>
      </c>
      <c r="V519" s="69">
        <f>O519+U519</f>
        <v>0</v>
      </c>
      <c r="W519" s="66"/>
      <c r="X519" s="89"/>
      <c r="Y519" s="89">
        <v>1</v>
      </c>
    </row>
    <row r="520" spans="6:24" s="72" customFormat="1" ht="12" outlineLevel="3">
      <c r="F520" s="73"/>
      <c r="G520" s="74"/>
      <c r="H520" s="12" t="s">
        <v>94</v>
      </c>
      <c r="I520" s="91" t="s">
        <v>213</v>
      </c>
      <c r="J520" s="91"/>
      <c r="K520" s="91"/>
      <c r="L520" s="91"/>
      <c r="M520" s="91"/>
      <c r="N520" s="91"/>
      <c r="O520" s="91"/>
      <c r="P520" s="75"/>
      <c r="Q520" s="76"/>
      <c r="R520" s="75"/>
      <c r="S520" s="76"/>
      <c r="T520" s="77"/>
      <c r="U520" s="77"/>
      <c r="V520" s="77"/>
      <c r="W520" s="78"/>
      <c r="X520" s="78"/>
    </row>
    <row r="521" spans="6:24" s="72" customFormat="1" ht="6" customHeight="1" outlineLevel="3">
      <c r="F521" s="73"/>
      <c r="G521" s="74"/>
      <c r="H521" s="13"/>
      <c r="I521" s="78"/>
      <c r="J521" s="74"/>
      <c r="K521" s="79"/>
      <c r="L521" s="80"/>
      <c r="M521" s="11"/>
      <c r="N521" s="80"/>
      <c r="O521" s="77"/>
      <c r="P521" s="75"/>
      <c r="Q521" s="76"/>
      <c r="R521" s="75"/>
      <c r="S521" s="76"/>
      <c r="T521" s="77"/>
      <c r="U521" s="77"/>
      <c r="V521" s="77"/>
      <c r="W521" s="78"/>
      <c r="X521" s="78"/>
    </row>
    <row r="522" spans="6:25" s="62" customFormat="1" ht="12" outlineLevel="3">
      <c r="F522" s="63">
        <v>158</v>
      </c>
      <c r="G522" s="64" t="s">
        <v>1</v>
      </c>
      <c r="H522" s="65" t="s">
        <v>91</v>
      </c>
      <c r="I522" s="66" t="s">
        <v>136</v>
      </c>
      <c r="J522" s="64" t="s">
        <v>14</v>
      </c>
      <c r="K522" s="67">
        <v>2</v>
      </c>
      <c r="L522" s="68">
        <v>0</v>
      </c>
      <c r="M522" s="10">
        <v>2</v>
      </c>
      <c r="N522" s="90"/>
      <c r="O522" s="69"/>
      <c r="P522" s="70"/>
      <c r="Q522" s="71">
        <f>M522*P522</f>
        <v>0</v>
      </c>
      <c r="R522" s="70"/>
      <c r="S522" s="71">
        <f>M522*R522</f>
        <v>0</v>
      </c>
      <c r="T522" s="69">
        <v>21</v>
      </c>
      <c r="U522" s="69">
        <f>O522*(T522/100)</f>
        <v>0</v>
      </c>
      <c r="V522" s="69">
        <f>O522+U522</f>
        <v>0</v>
      </c>
      <c r="W522" s="66"/>
      <c r="X522" s="89"/>
      <c r="Y522" s="89">
        <v>1</v>
      </c>
    </row>
    <row r="523" spans="6:24" s="72" customFormat="1" ht="12" outlineLevel="3">
      <c r="F523" s="73"/>
      <c r="G523" s="74"/>
      <c r="H523" s="12" t="s">
        <v>94</v>
      </c>
      <c r="I523" s="91"/>
      <c r="J523" s="91"/>
      <c r="K523" s="91"/>
      <c r="L523" s="91"/>
      <c r="M523" s="91"/>
      <c r="N523" s="91"/>
      <c r="O523" s="91"/>
      <c r="P523" s="75"/>
      <c r="Q523" s="76"/>
      <c r="R523" s="75"/>
      <c r="S523" s="76"/>
      <c r="T523" s="77"/>
      <c r="U523" s="77"/>
      <c r="V523" s="77"/>
      <c r="W523" s="78"/>
      <c r="X523" s="78"/>
    </row>
    <row r="524" spans="6:24" s="72" customFormat="1" ht="6" customHeight="1" outlineLevel="3">
      <c r="F524" s="73"/>
      <c r="G524" s="74"/>
      <c r="H524" s="13"/>
      <c r="I524" s="78"/>
      <c r="J524" s="74"/>
      <c r="K524" s="79"/>
      <c r="L524" s="80"/>
      <c r="M524" s="11"/>
      <c r="N524" s="80"/>
      <c r="O524" s="77"/>
      <c r="P524" s="75"/>
      <c r="Q524" s="76"/>
      <c r="R524" s="75"/>
      <c r="S524" s="76"/>
      <c r="T524" s="77"/>
      <c r="U524" s="77"/>
      <c r="V524" s="77"/>
      <c r="W524" s="78"/>
      <c r="X524" s="78"/>
    </row>
    <row r="525" spans="6:25" s="62" customFormat="1" ht="12" outlineLevel="3">
      <c r="F525" s="63">
        <v>159</v>
      </c>
      <c r="G525" s="64" t="s">
        <v>1</v>
      </c>
      <c r="H525" s="65" t="s">
        <v>92</v>
      </c>
      <c r="I525" s="66" t="s">
        <v>138</v>
      </c>
      <c r="J525" s="64" t="s">
        <v>14</v>
      </c>
      <c r="K525" s="67">
        <v>29</v>
      </c>
      <c r="L525" s="68">
        <v>0</v>
      </c>
      <c r="M525" s="10">
        <v>29</v>
      </c>
      <c r="N525" s="90"/>
      <c r="O525" s="69"/>
      <c r="P525" s="70"/>
      <c r="Q525" s="71">
        <f>M525*P525</f>
        <v>0</v>
      </c>
      <c r="R525" s="70"/>
      <c r="S525" s="71">
        <f>M525*R525</f>
        <v>0</v>
      </c>
      <c r="T525" s="69">
        <v>21</v>
      </c>
      <c r="U525" s="69">
        <f>O525*(T525/100)</f>
        <v>0</v>
      </c>
      <c r="V525" s="69">
        <f>O525+U525</f>
        <v>0</v>
      </c>
      <c r="W525" s="66"/>
      <c r="X525" s="89"/>
      <c r="Y525" s="89">
        <v>1</v>
      </c>
    </row>
    <row r="526" spans="6:24" s="72" customFormat="1" ht="12" outlineLevel="3">
      <c r="F526" s="73"/>
      <c r="G526" s="74"/>
      <c r="H526" s="12" t="s">
        <v>94</v>
      </c>
      <c r="I526" s="91"/>
      <c r="J526" s="91"/>
      <c r="K526" s="91"/>
      <c r="L526" s="91"/>
      <c r="M526" s="91"/>
      <c r="N526" s="91"/>
      <c r="O526" s="91"/>
      <c r="P526" s="75"/>
      <c r="Q526" s="76"/>
      <c r="R526" s="75"/>
      <c r="S526" s="76"/>
      <c r="T526" s="77"/>
      <c r="U526" s="77"/>
      <c r="V526" s="77"/>
      <c r="W526" s="78"/>
      <c r="X526" s="78"/>
    </row>
    <row r="527" spans="6:24" s="72" customFormat="1" ht="6" customHeight="1" outlineLevel="3">
      <c r="F527" s="73"/>
      <c r="G527" s="74"/>
      <c r="H527" s="13"/>
      <c r="I527" s="78"/>
      <c r="J527" s="74"/>
      <c r="K527" s="79"/>
      <c r="L527" s="80"/>
      <c r="M527" s="11"/>
      <c r="N527" s="80"/>
      <c r="O527" s="77"/>
      <c r="P527" s="75"/>
      <c r="Q527" s="76"/>
      <c r="R527" s="75"/>
      <c r="S527" s="76"/>
      <c r="T527" s="77"/>
      <c r="U527" s="77"/>
      <c r="V527" s="77"/>
      <c r="W527" s="78"/>
      <c r="X527" s="78"/>
    </row>
    <row r="528" spans="6:25" s="62" customFormat="1" ht="12" outlineLevel="3">
      <c r="F528" s="63">
        <v>160</v>
      </c>
      <c r="G528" s="64" t="s">
        <v>1</v>
      </c>
      <c r="H528" s="65" t="s">
        <v>93</v>
      </c>
      <c r="I528" s="66" t="s">
        <v>140</v>
      </c>
      <c r="J528" s="64" t="s">
        <v>14</v>
      </c>
      <c r="K528" s="67">
        <v>3</v>
      </c>
      <c r="L528" s="68">
        <v>0</v>
      </c>
      <c r="M528" s="10">
        <v>2</v>
      </c>
      <c r="N528" s="90"/>
      <c r="O528" s="69"/>
      <c r="P528" s="70"/>
      <c r="Q528" s="71">
        <f>M528*P528</f>
        <v>0</v>
      </c>
      <c r="R528" s="70"/>
      <c r="S528" s="71">
        <f>M528*R528</f>
        <v>0</v>
      </c>
      <c r="T528" s="69">
        <v>21</v>
      </c>
      <c r="U528" s="69">
        <f>O528*(T528/100)</f>
        <v>0</v>
      </c>
      <c r="V528" s="69">
        <f>O528+U528</f>
        <v>0</v>
      </c>
      <c r="W528" s="66"/>
      <c r="X528" s="89"/>
      <c r="Y528" s="89">
        <v>1</v>
      </c>
    </row>
    <row r="529" spans="6:24" s="72" customFormat="1" ht="12" outlineLevel="3">
      <c r="F529" s="73"/>
      <c r="G529" s="74"/>
      <c r="H529" s="12" t="s">
        <v>94</v>
      </c>
      <c r="I529" s="91"/>
      <c r="J529" s="91"/>
      <c r="K529" s="91"/>
      <c r="L529" s="91"/>
      <c r="M529" s="91"/>
      <c r="N529" s="91"/>
      <c r="O529" s="91"/>
      <c r="P529" s="75"/>
      <c r="Q529" s="76"/>
      <c r="R529" s="75"/>
      <c r="S529" s="76"/>
      <c r="T529" s="77"/>
      <c r="U529" s="77"/>
      <c r="V529" s="77"/>
      <c r="W529" s="78"/>
      <c r="X529" s="78"/>
    </row>
    <row r="530" spans="6:24" s="72" customFormat="1" ht="6" customHeight="1" outlineLevel="3">
      <c r="F530" s="73"/>
      <c r="G530" s="74"/>
      <c r="H530" s="13"/>
      <c r="I530" s="78"/>
      <c r="J530" s="74"/>
      <c r="K530" s="79"/>
      <c r="L530" s="80"/>
      <c r="M530" s="11"/>
      <c r="N530" s="80"/>
      <c r="O530" s="77"/>
      <c r="P530" s="75"/>
      <c r="Q530" s="76"/>
      <c r="R530" s="75"/>
      <c r="S530" s="76"/>
      <c r="T530" s="77"/>
      <c r="U530" s="77"/>
      <c r="V530" s="77"/>
      <c r="W530" s="78"/>
      <c r="X530" s="78"/>
    </row>
    <row r="531" spans="6:25" s="62" customFormat="1" ht="24" outlineLevel="3">
      <c r="F531" s="63">
        <v>161</v>
      </c>
      <c r="G531" s="64" t="s">
        <v>8</v>
      </c>
      <c r="H531" s="65" t="s">
        <v>45</v>
      </c>
      <c r="I531" s="66" t="s">
        <v>162</v>
      </c>
      <c r="J531" s="64" t="s">
        <v>14</v>
      </c>
      <c r="K531" s="67">
        <v>4</v>
      </c>
      <c r="L531" s="68">
        <v>0</v>
      </c>
      <c r="M531" s="10">
        <v>4</v>
      </c>
      <c r="N531" s="90"/>
      <c r="O531" s="69"/>
      <c r="P531" s="70"/>
      <c r="Q531" s="71">
        <f>M531*P531</f>
        <v>0</v>
      </c>
      <c r="R531" s="70"/>
      <c r="S531" s="71">
        <f>M531*R531</f>
        <v>0</v>
      </c>
      <c r="T531" s="69">
        <v>21</v>
      </c>
      <c r="U531" s="69">
        <f>O531*(T531/100)</f>
        <v>0</v>
      </c>
      <c r="V531" s="69">
        <f>O531+U531</f>
        <v>0</v>
      </c>
      <c r="W531" s="66"/>
      <c r="X531" s="89"/>
      <c r="Y531" s="89">
        <v>1</v>
      </c>
    </row>
    <row r="532" spans="6:24" s="72" customFormat="1" ht="12" outlineLevel="3">
      <c r="F532" s="73"/>
      <c r="G532" s="74"/>
      <c r="H532" s="12" t="s">
        <v>94</v>
      </c>
      <c r="I532" s="91" t="s">
        <v>184</v>
      </c>
      <c r="J532" s="91"/>
      <c r="K532" s="91"/>
      <c r="L532" s="91"/>
      <c r="M532" s="91"/>
      <c r="N532" s="91"/>
      <c r="O532" s="91"/>
      <c r="P532" s="75"/>
      <c r="Q532" s="76"/>
      <c r="R532" s="75"/>
      <c r="S532" s="76"/>
      <c r="T532" s="77"/>
      <c r="U532" s="77"/>
      <c r="V532" s="77"/>
      <c r="W532" s="78"/>
      <c r="X532" s="78"/>
    </row>
    <row r="533" spans="6:24" s="72" customFormat="1" ht="6" customHeight="1" outlineLevel="3">
      <c r="F533" s="73"/>
      <c r="G533" s="74"/>
      <c r="H533" s="13"/>
      <c r="I533" s="78"/>
      <c r="J533" s="74"/>
      <c r="K533" s="79"/>
      <c r="L533" s="80"/>
      <c r="M533" s="11"/>
      <c r="N533" s="80"/>
      <c r="O533" s="77"/>
      <c r="P533" s="75"/>
      <c r="Q533" s="76"/>
      <c r="R533" s="75"/>
      <c r="S533" s="76"/>
      <c r="T533" s="77"/>
      <c r="U533" s="77"/>
      <c r="V533" s="77"/>
      <c r="W533" s="78"/>
      <c r="X533" s="78"/>
    </row>
    <row r="534" spans="6:25" s="62" customFormat="1" ht="24" outlineLevel="3">
      <c r="F534" s="63">
        <v>162</v>
      </c>
      <c r="G534" s="64" t="s">
        <v>8</v>
      </c>
      <c r="H534" s="65" t="s">
        <v>46</v>
      </c>
      <c r="I534" s="66" t="s">
        <v>163</v>
      </c>
      <c r="J534" s="64" t="s">
        <v>14</v>
      </c>
      <c r="K534" s="67">
        <v>40</v>
      </c>
      <c r="L534" s="68">
        <v>0</v>
      </c>
      <c r="M534" s="10">
        <v>31</v>
      </c>
      <c r="N534" s="90"/>
      <c r="O534" s="69"/>
      <c r="P534" s="70"/>
      <c r="Q534" s="71">
        <f>M534*P534</f>
        <v>0</v>
      </c>
      <c r="R534" s="70"/>
      <c r="S534" s="71">
        <f>M534*R534</f>
        <v>0</v>
      </c>
      <c r="T534" s="69">
        <v>21</v>
      </c>
      <c r="U534" s="69">
        <f>O534*(T534/100)</f>
        <v>0</v>
      </c>
      <c r="V534" s="69">
        <f>O534+U534</f>
        <v>0</v>
      </c>
      <c r="W534" s="66"/>
      <c r="X534" s="89"/>
      <c r="Y534" s="89">
        <v>1</v>
      </c>
    </row>
    <row r="535" spans="6:24" s="72" customFormat="1" ht="12" outlineLevel="3">
      <c r="F535" s="73"/>
      <c r="G535" s="74"/>
      <c r="H535" s="12" t="s">
        <v>94</v>
      </c>
      <c r="I535" s="91" t="s">
        <v>186</v>
      </c>
      <c r="J535" s="91"/>
      <c r="K535" s="91"/>
      <c r="L535" s="91"/>
      <c r="M535" s="91"/>
      <c r="N535" s="91"/>
      <c r="O535" s="91"/>
      <c r="P535" s="75"/>
      <c r="Q535" s="76"/>
      <c r="R535" s="75"/>
      <c r="S535" s="76"/>
      <c r="T535" s="77"/>
      <c r="U535" s="77"/>
      <c r="V535" s="77"/>
      <c r="W535" s="78"/>
      <c r="X535" s="78"/>
    </row>
    <row r="536" spans="6:24" s="72" customFormat="1" ht="6" customHeight="1" outlineLevel="3">
      <c r="F536" s="73">
        <v>1</v>
      </c>
      <c r="G536" s="74"/>
      <c r="H536" s="13"/>
      <c r="I536" s="78"/>
      <c r="J536" s="74"/>
      <c r="K536" s="79"/>
      <c r="L536" s="80"/>
      <c r="M536" s="11"/>
      <c r="N536" s="80"/>
      <c r="O536" s="77"/>
      <c r="P536" s="75"/>
      <c r="Q536" s="76"/>
      <c r="R536" s="75"/>
      <c r="S536" s="76"/>
      <c r="T536" s="77"/>
      <c r="U536" s="77"/>
      <c r="V536" s="77"/>
      <c r="W536" s="78"/>
      <c r="X536" s="78"/>
    </row>
    <row r="537" spans="6:25" s="62" customFormat="1" ht="24" outlineLevel="3">
      <c r="F537" s="63">
        <v>163</v>
      </c>
      <c r="G537" s="64" t="s">
        <v>8</v>
      </c>
      <c r="H537" s="65" t="s">
        <v>47</v>
      </c>
      <c r="I537" s="66" t="s">
        <v>164</v>
      </c>
      <c r="J537" s="64" t="s">
        <v>14</v>
      </c>
      <c r="K537" s="67">
        <v>5</v>
      </c>
      <c r="L537" s="68">
        <v>0</v>
      </c>
      <c r="M537" s="10">
        <v>5</v>
      </c>
      <c r="N537" s="90"/>
      <c r="O537" s="69"/>
      <c r="P537" s="70"/>
      <c r="Q537" s="71">
        <f>M537*P537</f>
        <v>0</v>
      </c>
      <c r="R537" s="70"/>
      <c r="S537" s="71">
        <f>M537*R537</f>
        <v>0</v>
      </c>
      <c r="T537" s="69">
        <v>21</v>
      </c>
      <c r="U537" s="69">
        <f>O537*(T537/100)</f>
        <v>0</v>
      </c>
      <c r="V537" s="69">
        <f>O537+U537</f>
        <v>0</v>
      </c>
      <c r="W537" s="66"/>
      <c r="X537" s="89"/>
      <c r="Y537" s="89">
        <v>1</v>
      </c>
    </row>
    <row r="538" spans="6:24" s="72" customFormat="1" ht="12" outlineLevel="3">
      <c r="F538" s="73"/>
      <c r="G538" s="74"/>
      <c r="H538" s="12" t="s">
        <v>94</v>
      </c>
      <c r="I538" s="91" t="s">
        <v>187</v>
      </c>
      <c r="J538" s="91"/>
      <c r="K538" s="91"/>
      <c r="L538" s="91"/>
      <c r="M538" s="91"/>
      <c r="N538" s="91"/>
      <c r="O538" s="91"/>
      <c r="P538" s="75"/>
      <c r="Q538" s="76"/>
      <c r="R538" s="75"/>
      <c r="S538" s="76"/>
      <c r="T538" s="77"/>
      <c r="U538" s="77"/>
      <c r="V538" s="77"/>
      <c r="W538" s="78"/>
      <c r="X538" s="78"/>
    </row>
    <row r="539" spans="6:24" s="72" customFormat="1" ht="6" customHeight="1" outlineLevel="3">
      <c r="F539" s="73"/>
      <c r="G539" s="74"/>
      <c r="H539" s="13"/>
      <c r="I539" s="78"/>
      <c r="J539" s="74"/>
      <c r="K539" s="79"/>
      <c r="L539" s="80"/>
      <c r="M539" s="11"/>
      <c r="N539" s="80"/>
      <c r="O539" s="77"/>
      <c r="P539" s="75"/>
      <c r="Q539" s="76"/>
      <c r="R539" s="75"/>
      <c r="S539" s="76"/>
      <c r="T539" s="77"/>
      <c r="U539" s="77"/>
      <c r="V539" s="77"/>
      <c r="W539" s="78"/>
      <c r="X539" s="78"/>
    </row>
    <row r="540" spans="6:25" s="62" customFormat="1" ht="12" outlineLevel="3">
      <c r="F540" s="63">
        <v>164</v>
      </c>
      <c r="G540" s="64" t="s">
        <v>2</v>
      </c>
      <c r="H540" s="65" t="s">
        <v>22</v>
      </c>
      <c r="I540" s="66" t="s">
        <v>122</v>
      </c>
      <c r="J540" s="64" t="s">
        <v>4</v>
      </c>
      <c r="K540" s="67">
        <v>65.1</v>
      </c>
      <c r="L540" s="68">
        <v>0</v>
      </c>
      <c r="M540" s="10">
        <v>42</v>
      </c>
      <c r="N540" s="90"/>
      <c r="O540" s="69"/>
      <c r="P540" s="70">
        <v>0.0011</v>
      </c>
      <c r="Q540" s="71">
        <f>M540*P540</f>
        <v>0.046200000000000005</v>
      </c>
      <c r="R540" s="70"/>
      <c r="S540" s="71">
        <f>M540*R540</f>
        <v>0</v>
      </c>
      <c r="T540" s="69">
        <v>21</v>
      </c>
      <c r="U540" s="69">
        <f>O540*(T540/100)</f>
        <v>0</v>
      </c>
      <c r="V540" s="69">
        <f>O540+U540</f>
        <v>0</v>
      </c>
      <c r="W540" s="66"/>
      <c r="X540" s="89"/>
      <c r="Y540" s="89">
        <v>1</v>
      </c>
    </row>
    <row r="541" spans="6:24" s="72" customFormat="1" ht="12" outlineLevel="3">
      <c r="F541" s="73"/>
      <c r="G541" s="74"/>
      <c r="H541" s="12" t="s">
        <v>94</v>
      </c>
      <c r="I541" s="91"/>
      <c r="J541" s="91"/>
      <c r="K541" s="91"/>
      <c r="L541" s="91"/>
      <c r="M541" s="91"/>
      <c r="N541" s="91"/>
      <c r="O541" s="91"/>
      <c r="P541" s="75"/>
      <c r="Q541" s="76"/>
      <c r="R541" s="75"/>
      <c r="S541" s="76"/>
      <c r="T541" s="77"/>
      <c r="U541" s="77"/>
      <c r="V541" s="77"/>
      <c r="W541" s="78"/>
      <c r="X541" s="78"/>
    </row>
    <row r="542" spans="6:24" s="72" customFormat="1" ht="6" customHeight="1" outlineLevel="3">
      <c r="F542" s="73"/>
      <c r="G542" s="74"/>
      <c r="H542" s="13"/>
      <c r="I542" s="78"/>
      <c r="J542" s="74"/>
      <c r="K542" s="79"/>
      <c r="L542" s="80"/>
      <c r="M542" s="11"/>
      <c r="N542" s="80"/>
      <c r="O542" s="77"/>
      <c r="P542" s="75"/>
      <c r="Q542" s="76"/>
      <c r="R542" s="75"/>
      <c r="S542" s="76"/>
      <c r="T542" s="77"/>
      <c r="U542" s="77"/>
      <c r="V542" s="77"/>
      <c r="W542" s="78"/>
      <c r="X542" s="78"/>
    </row>
    <row r="543" spans="6:25" s="62" customFormat="1" ht="12" outlineLevel="3">
      <c r="F543" s="63">
        <v>165</v>
      </c>
      <c r="G543" s="64" t="s">
        <v>2</v>
      </c>
      <c r="H543" s="65" t="s">
        <v>23</v>
      </c>
      <c r="I543" s="66" t="s">
        <v>116</v>
      </c>
      <c r="J543" s="64" t="s">
        <v>15</v>
      </c>
      <c r="K543" s="67">
        <v>48</v>
      </c>
      <c r="L543" s="68">
        <v>0</v>
      </c>
      <c r="M543" s="10">
        <v>8</v>
      </c>
      <c r="N543" s="90"/>
      <c r="O543" s="69"/>
      <c r="P543" s="70">
        <v>0.0002</v>
      </c>
      <c r="Q543" s="71">
        <f>M543*P543</f>
        <v>0.0016</v>
      </c>
      <c r="R543" s="70"/>
      <c r="S543" s="71">
        <f>M543*R543</f>
        <v>0</v>
      </c>
      <c r="T543" s="69">
        <v>21</v>
      </c>
      <c r="U543" s="69">
        <f>O543*(T543/100)</f>
        <v>0</v>
      </c>
      <c r="V543" s="69">
        <f>O543+U543</f>
        <v>0</v>
      </c>
      <c r="W543" s="66"/>
      <c r="X543" s="89"/>
      <c r="Y543" s="89">
        <v>1</v>
      </c>
    </row>
    <row r="544" spans="6:24" s="72" customFormat="1" ht="12" outlineLevel="3">
      <c r="F544" s="73"/>
      <c r="G544" s="74"/>
      <c r="H544" s="12" t="s">
        <v>94</v>
      </c>
      <c r="I544" s="91"/>
      <c r="J544" s="91"/>
      <c r="K544" s="91"/>
      <c r="L544" s="91"/>
      <c r="M544" s="91"/>
      <c r="N544" s="91"/>
      <c r="O544" s="91"/>
      <c r="P544" s="75"/>
      <c r="Q544" s="76"/>
      <c r="R544" s="75"/>
      <c r="S544" s="76"/>
      <c r="T544" s="77"/>
      <c r="U544" s="77"/>
      <c r="V544" s="77"/>
      <c r="W544" s="78"/>
      <c r="X544" s="78"/>
    </row>
    <row r="545" spans="6:24" s="72" customFormat="1" ht="6" customHeight="1" outlineLevel="3">
      <c r="F545" s="73"/>
      <c r="G545" s="74"/>
      <c r="H545" s="13"/>
      <c r="I545" s="78"/>
      <c r="J545" s="74"/>
      <c r="K545" s="79"/>
      <c r="L545" s="80"/>
      <c r="M545" s="11"/>
      <c r="N545" s="80"/>
      <c r="O545" s="77"/>
      <c r="P545" s="75"/>
      <c r="Q545" s="76"/>
      <c r="R545" s="75"/>
      <c r="S545" s="76"/>
      <c r="T545" s="77"/>
      <c r="U545" s="77"/>
      <c r="V545" s="77"/>
      <c r="W545" s="78"/>
      <c r="X545" s="78"/>
    </row>
    <row r="546" spans="6:25" s="62" customFormat="1" ht="12" outlineLevel="3">
      <c r="F546" s="63">
        <v>166</v>
      </c>
      <c r="G546" s="64" t="s">
        <v>8</v>
      </c>
      <c r="H546" s="65" t="s">
        <v>71</v>
      </c>
      <c r="I546" s="66" t="s">
        <v>147</v>
      </c>
      <c r="J546" s="64" t="s">
        <v>0</v>
      </c>
      <c r="K546" s="67">
        <v>1.2</v>
      </c>
      <c r="L546" s="68">
        <v>0</v>
      </c>
      <c r="M546" s="10">
        <v>1.2</v>
      </c>
      <c r="N546" s="90"/>
      <c r="O546" s="69"/>
      <c r="P546" s="70"/>
      <c r="Q546" s="71">
        <f>M546*P546</f>
        <v>0</v>
      </c>
      <c r="R546" s="70"/>
      <c r="S546" s="71">
        <f>M546*R546</f>
        <v>0</v>
      </c>
      <c r="T546" s="69">
        <v>21</v>
      </c>
      <c r="U546" s="69">
        <f>O546*(T546/100)</f>
        <v>0</v>
      </c>
      <c r="V546" s="69">
        <f>O546+U546</f>
        <v>0</v>
      </c>
      <c r="W546" s="66"/>
      <c r="X546" s="89"/>
      <c r="Y546" s="89">
        <v>1</v>
      </c>
    </row>
    <row r="547" spans="6:24" s="72" customFormat="1" ht="12" outlineLevel="3">
      <c r="F547" s="73"/>
      <c r="G547" s="74"/>
      <c r="H547" s="12" t="s">
        <v>94</v>
      </c>
      <c r="I547" s="91" t="s">
        <v>208</v>
      </c>
      <c r="J547" s="91"/>
      <c r="K547" s="91"/>
      <c r="L547" s="91"/>
      <c r="M547" s="91"/>
      <c r="N547" s="91"/>
      <c r="O547" s="91"/>
      <c r="P547" s="75"/>
      <c r="Q547" s="76"/>
      <c r="R547" s="75"/>
      <c r="S547" s="76"/>
      <c r="T547" s="77"/>
      <c r="U547" s="77"/>
      <c r="V547" s="77"/>
      <c r="W547" s="78"/>
      <c r="X547" s="78"/>
    </row>
    <row r="548" spans="6:24" s="72" customFormat="1" ht="6" customHeight="1" outlineLevel="3">
      <c r="F548" s="73"/>
      <c r="G548" s="74"/>
      <c r="H548" s="13"/>
      <c r="I548" s="78"/>
      <c r="J548" s="74"/>
      <c r="K548" s="79"/>
      <c r="L548" s="80"/>
      <c r="M548" s="11"/>
      <c r="N548" s="80"/>
      <c r="O548" s="77"/>
      <c r="P548" s="75"/>
      <c r="Q548" s="76"/>
      <c r="R548" s="75"/>
      <c r="S548" s="76"/>
      <c r="T548" s="77"/>
      <c r="U548" s="77"/>
      <c r="V548" s="77"/>
      <c r="W548" s="78"/>
      <c r="X548" s="78"/>
    </row>
    <row r="549" spans="6:25" s="51" customFormat="1" ht="16.5" customHeight="1" outlineLevel="2">
      <c r="F549" s="52"/>
      <c r="G549" s="53"/>
      <c r="H549" s="54"/>
      <c r="I549" s="54" t="s">
        <v>106</v>
      </c>
      <c r="J549" s="53"/>
      <c r="K549" s="55"/>
      <c r="L549" s="56"/>
      <c r="M549" s="55"/>
      <c r="N549" s="56"/>
      <c r="O549" s="57"/>
      <c r="P549" s="58"/>
      <c r="Q549" s="59">
        <f>SUBTOTAL(9,Q550:Q555)</f>
        <v>0</v>
      </c>
      <c r="R549" s="56"/>
      <c r="S549" s="59">
        <f>SUBTOTAL(9,S550:S555)</f>
        <v>0</v>
      </c>
      <c r="T549" s="60"/>
      <c r="U549" s="57">
        <f>SUBTOTAL(9,U550:U555)</f>
        <v>0</v>
      </c>
      <c r="V549" s="57">
        <f>SUBTOTAL(9,V550:V555)</f>
        <v>0</v>
      </c>
      <c r="W549" s="61"/>
      <c r="Y549" s="57">
        <f>SUBTOTAL(9,Y550:Y555)</f>
        <v>2</v>
      </c>
    </row>
    <row r="550" spans="6:25" s="62" customFormat="1" ht="24" outlineLevel="3">
      <c r="F550" s="63">
        <v>167</v>
      </c>
      <c r="G550" s="64" t="s">
        <v>12</v>
      </c>
      <c r="H550" s="65" t="s">
        <v>49</v>
      </c>
      <c r="I550" s="66" t="s">
        <v>182</v>
      </c>
      <c r="J550" s="64" t="s">
        <v>9</v>
      </c>
      <c r="K550" s="67">
        <v>76.32</v>
      </c>
      <c r="L550" s="68">
        <v>0</v>
      </c>
      <c r="M550" s="10">
        <v>76.32</v>
      </c>
      <c r="N550" s="90"/>
      <c r="O550" s="69"/>
      <c r="P550" s="70"/>
      <c r="Q550" s="71">
        <f>M550*P550</f>
        <v>0</v>
      </c>
      <c r="R550" s="70"/>
      <c r="S550" s="71">
        <f>M550*R550</f>
        <v>0</v>
      </c>
      <c r="T550" s="69">
        <v>21</v>
      </c>
      <c r="U550" s="69">
        <f>O550*(T550/100)</f>
        <v>0</v>
      </c>
      <c r="V550" s="69">
        <f>O550+U550</f>
        <v>0</v>
      </c>
      <c r="W550" s="66"/>
      <c r="X550" s="89"/>
      <c r="Y550" s="89">
        <v>1</v>
      </c>
    </row>
    <row r="551" spans="6:24" s="72" customFormat="1" ht="12" outlineLevel="3">
      <c r="F551" s="73"/>
      <c r="G551" s="74"/>
      <c r="H551" s="12" t="s">
        <v>94</v>
      </c>
      <c r="I551" s="91" t="s">
        <v>188</v>
      </c>
      <c r="J551" s="91"/>
      <c r="K551" s="91"/>
      <c r="L551" s="91"/>
      <c r="M551" s="91"/>
      <c r="N551" s="91"/>
      <c r="O551" s="91"/>
      <c r="P551" s="75"/>
      <c r="Q551" s="76"/>
      <c r="R551" s="75"/>
      <c r="S551" s="76"/>
      <c r="T551" s="77"/>
      <c r="U551" s="77"/>
      <c r="V551" s="77"/>
      <c r="W551" s="78"/>
      <c r="X551" s="78"/>
    </row>
    <row r="552" spans="6:24" s="72" customFormat="1" ht="6" customHeight="1" outlineLevel="3">
      <c r="F552" s="73"/>
      <c r="G552" s="74"/>
      <c r="H552" s="13"/>
      <c r="I552" s="78"/>
      <c r="J552" s="74"/>
      <c r="K552" s="79"/>
      <c r="L552" s="80"/>
      <c r="M552" s="11"/>
      <c r="N552" s="80"/>
      <c r="O552" s="77"/>
      <c r="P552" s="75"/>
      <c r="Q552" s="76"/>
      <c r="R552" s="75"/>
      <c r="S552" s="76"/>
      <c r="T552" s="77"/>
      <c r="U552" s="77"/>
      <c r="V552" s="77"/>
      <c r="W552" s="78"/>
      <c r="X552" s="78"/>
    </row>
    <row r="553" spans="6:25" s="62" customFormat="1" ht="12" outlineLevel="3">
      <c r="F553" s="63">
        <v>168</v>
      </c>
      <c r="G553" s="64" t="s">
        <v>8</v>
      </c>
      <c r="H553" s="65" t="s">
        <v>72</v>
      </c>
      <c r="I553" s="66" t="s">
        <v>131</v>
      </c>
      <c r="J553" s="64" t="s">
        <v>0</v>
      </c>
      <c r="K553" s="67">
        <v>0.33</v>
      </c>
      <c r="L553" s="68">
        <v>0</v>
      </c>
      <c r="M553" s="10">
        <v>0.33</v>
      </c>
      <c r="N553" s="90"/>
      <c r="O553" s="69"/>
      <c r="P553" s="70"/>
      <c r="Q553" s="71">
        <f>M553*P553</f>
        <v>0</v>
      </c>
      <c r="R553" s="70"/>
      <c r="S553" s="71">
        <f>M553*R553</f>
        <v>0</v>
      </c>
      <c r="T553" s="69">
        <v>21</v>
      </c>
      <c r="U553" s="69">
        <f>O553*(T553/100)</f>
        <v>0</v>
      </c>
      <c r="V553" s="69">
        <f>O553+U553</f>
        <v>0</v>
      </c>
      <c r="W553" s="66"/>
      <c r="X553" s="89"/>
      <c r="Y553" s="89">
        <v>1</v>
      </c>
    </row>
    <row r="554" spans="6:24" s="72" customFormat="1" ht="12" outlineLevel="3">
      <c r="F554" s="73"/>
      <c r="G554" s="74"/>
      <c r="H554" s="12" t="s">
        <v>94</v>
      </c>
      <c r="I554" s="91" t="s">
        <v>201</v>
      </c>
      <c r="J554" s="91"/>
      <c r="K554" s="91"/>
      <c r="L554" s="91"/>
      <c r="M554" s="91"/>
      <c r="N554" s="91"/>
      <c r="O554" s="91"/>
      <c r="P554" s="75"/>
      <c r="Q554" s="76"/>
      <c r="R554" s="75"/>
      <c r="S554" s="76"/>
      <c r="T554" s="77"/>
      <c r="U554" s="77"/>
      <c r="V554" s="77"/>
      <c r="W554" s="78"/>
      <c r="X554" s="78"/>
    </row>
    <row r="555" spans="6:24" s="72" customFormat="1" ht="6" customHeight="1" outlineLevel="3">
      <c r="F555" s="73"/>
      <c r="G555" s="74"/>
      <c r="H555" s="13"/>
      <c r="I555" s="78"/>
      <c r="J555" s="74"/>
      <c r="K555" s="79"/>
      <c r="L555" s="80"/>
      <c r="M555" s="11"/>
      <c r="N555" s="80"/>
      <c r="O555" s="77"/>
      <c r="P555" s="75"/>
      <c r="Q555" s="76"/>
      <c r="R555" s="75"/>
      <c r="S555" s="76"/>
      <c r="T555" s="77"/>
      <c r="U555" s="77"/>
      <c r="V555" s="77"/>
      <c r="W555" s="78"/>
      <c r="X555" s="78"/>
    </row>
    <row r="556" spans="6:25" s="51" customFormat="1" ht="16.5" customHeight="1" outlineLevel="2">
      <c r="F556" s="52"/>
      <c r="G556" s="53"/>
      <c r="H556" s="54"/>
      <c r="I556" s="54" t="s">
        <v>107</v>
      </c>
      <c r="J556" s="53"/>
      <c r="K556" s="55"/>
      <c r="L556" s="56"/>
      <c r="M556" s="55"/>
      <c r="N556" s="56"/>
      <c r="O556" s="57"/>
      <c r="P556" s="58"/>
      <c r="Q556" s="59">
        <f>SUBTOTAL(9,Q557:Q560)</f>
        <v>0</v>
      </c>
      <c r="R556" s="56"/>
      <c r="S556" s="59">
        <f>SUBTOTAL(9,S557:S560)</f>
        <v>0</v>
      </c>
      <c r="T556" s="60"/>
      <c r="U556" s="57">
        <f>SUBTOTAL(9,U557:U560)</f>
        <v>0</v>
      </c>
      <c r="V556" s="57">
        <f>SUBTOTAL(9,V557:V560)</f>
        <v>0</v>
      </c>
      <c r="W556" s="61"/>
      <c r="Y556" s="57">
        <f>SUBTOTAL(9,Y557:Y560)</f>
        <v>1</v>
      </c>
    </row>
    <row r="557" spans="6:25" s="62" customFormat="1" ht="12" outlineLevel="3">
      <c r="F557" s="63">
        <v>169</v>
      </c>
      <c r="G557" s="64" t="s">
        <v>7</v>
      </c>
      <c r="H557" s="65" t="s">
        <v>27</v>
      </c>
      <c r="I557" s="66" t="s">
        <v>104</v>
      </c>
      <c r="J557" s="64" t="s">
        <v>0</v>
      </c>
      <c r="K557" s="67">
        <v>2</v>
      </c>
      <c r="L557" s="68">
        <v>0</v>
      </c>
      <c r="M557" s="10">
        <v>2</v>
      </c>
      <c r="N557" s="90"/>
      <c r="O557" s="69"/>
      <c r="P557" s="70"/>
      <c r="Q557" s="71">
        <f>M557*P557</f>
        <v>0</v>
      </c>
      <c r="R557" s="70"/>
      <c r="S557" s="71">
        <f>M557*R557</f>
        <v>0</v>
      </c>
      <c r="T557" s="69">
        <v>21</v>
      </c>
      <c r="U557" s="69">
        <f>O557*(T557/100)</f>
        <v>0</v>
      </c>
      <c r="V557" s="69">
        <f>O557+U557</f>
        <v>0</v>
      </c>
      <c r="W557" s="66"/>
      <c r="X557" s="89"/>
      <c r="Y557" s="89">
        <v>1</v>
      </c>
    </row>
    <row r="558" spans="6:24" s="72" customFormat="1" ht="12" outlineLevel="3">
      <c r="F558" s="73"/>
      <c r="G558" s="74"/>
      <c r="H558" s="12" t="s">
        <v>94</v>
      </c>
      <c r="I558" s="91" t="s">
        <v>149</v>
      </c>
      <c r="J558" s="91"/>
      <c r="K558" s="91"/>
      <c r="L558" s="91"/>
      <c r="M558" s="91"/>
      <c r="N558" s="91"/>
      <c r="O558" s="91"/>
      <c r="P558" s="75"/>
      <c r="Q558" s="76"/>
      <c r="R558" s="75"/>
      <c r="S558" s="76"/>
      <c r="T558" s="77"/>
      <c r="U558" s="77"/>
      <c r="V558" s="77"/>
      <c r="W558" s="78"/>
      <c r="X558" s="78"/>
    </row>
    <row r="559" spans="6:24" s="72" customFormat="1" ht="6" customHeight="1" outlineLevel="3">
      <c r="F559" s="73"/>
      <c r="G559" s="74"/>
      <c r="H559" s="13"/>
      <c r="I559" s="78"/>
      <c r="J559" s="74"/>
      <c r="K559" s="79"/>
      <c r="L559" s="80"/>
      <c r="M559" s="11"/>
      <c r="N559" s="80"/>
      <c r="O559" s="77"/>
      <c r="P559" s="75"/>
      <c r="Q559" s="76"/>
      <c r="R559" s="75"/>
      <c r="S559" s="76"/>
      <c r="T559" s="77"/>
      <c r="U559" s="77"/>
      <c r="V559" s="77"/>
      <c r="W559" s="78"/>
      <c r="X559" s="78"/>
    </row>
    <row r="560" spans="6:23" s="2" customFormat="1" ht="12.75" customHeight="1" outlineLevel="3">
      <c r="F560" s="3"/>
      <c r="G560" s="4"/>
      <c r="H560" s="4"/>
      <c r="I560" s="5"/>
      <c r="J560" s="4"/>
      <c r="K560" s="6"/>
      <c r="L560" s="7"/>
      <c r="M560" s="6"/>
      <c r="N560" s="7"/>
      <c r="O560" s="8"/>
      <c r="P560" s="9"/>
      <c r="Q560" s="7"/>
      <c r="R560" s="7"/>
      <c r="S560" s="7"/>
      <c r="T560" s="1" t="s">
        <v>3</v>
      </c>
      <c r="U560" s="7"/>
      <c r="V560" s="7"/>
      <c r="W560" s="7"/>
    </row>
    <row r="561" spans="6:23" s="2" customFormat="1" ht="12.75" customHeight="1" outlineLevel="2">
      <c r="F561" s="3"/>
      <c r="G561" s="4"/>
      <c r="H561" s="4"/>
      <c r="I561" s="5"/>
      <c r="J561" s="4"/>
      <c r="K561" s="6"/>
      <c r="L561" s="7"/>
      <c r="M561" s="6"/>
      <c r="N561" s="7"/>
      <c r="O561" s="8"/>
      <c r="P561" s="9"/>
      <c r="Q561" s="7"/>
      <c r="R561" s="7"/>
      <c r="S561" s="7"/>
      <c r="T561" s="1" t="s">
        <v>3</v>
      </c>
      <c r="U561" s="7"/>
      <c r="V561" s="7"/>
      <c r="W561" s="7"/>
    </row>
    <row r="562" spans="6:23" s="2" customFormat="1" ht="12.75" customHeight="1" outlineLevel="1">
      <c r="F562" s="3"/>
      <c r="G562" s="4"/>
      <c r="H562" s="4"/>
      <c r="I562" s="5"/>
      <c r="J562" s="4"/>
      <c r="K562" s="6"/>
      <c r="L562" s="7"/>
      <c r="M562" s="6"/>
      <c r="N562" s="7"/>
      <c r="O562" s="8"/>
      <c r="P562" s="9"/>
      <c r="Q562" s="7"/>
      <c r="R562" s="7"/>
      <c r="S562" s="7"/>
      <c r="T562" s="1" t="s">
        <v>3</v>
      </c>
      <c r="U562" s="7"/>
      <c r="V562" s="7"/>
      <c r="W562" s="7"/>
    </row>
    <row r="563" spans="6:23" s="2" customFormat="1" ht="12.75" customHeight="1">
      <c r="F563" s="3"/>
      <c r="G563" s="4"/>
      <c r="H563" s="4"/>
      <c r="I563" s="5"/>
      <c r="J563" s="4"/>
      <c r="K563" s="6"/>
      <c r="L563" s="7"/>
      <c r="M563" s="6"/>
      <c r="N563" s="7"/>
      <c r="O563" s="8"/>
      <c r="P563" s="9"/>
      <c r="Q563" s="7"/>
      <c r="R563" s="7"/>
      <c r="S563" s="7"/>
      <c r="T563" s="1" t="s">
        <v>3</v>
      </c>
      <c r="U563" s="7"/>
      <c r="V563" s="7"/>
      <c r="W563" s="7"/>
    </row>
  </sheetData>
  <sheetProtection/>
  <mergeCells count="170">
    <mergeCell ref="I529:O529"/>
    <mergeCell ref="I544:O544"/>
    <mergeCell ref="I547:O547"/>
    <mergeCell ref="I554:O554"/>
    <mergeCell ref="I532:O532"/>
    <mergeCell ref="I535:O535"/>
    <mergeCell ref="I538:O538"/>
    <mergeCell ref="I541:O541"/>
    <mergeCell ref="I551:O551"/>
    <mergeCell ref="I491:O491"/>
    <mergeCell ref="I482:O482"/>
    <mergeCell ref="I517:O517"/>
    <mergeCell ref="I520:O520"/>
    <mergeCell ref="I498:O498"/>
    <mergeCell ref="I511:O511"/>
    <mergeCell ref="I494:O494"/>
    <mergeCell ref="I501:O501"/>
    <mergeCell ref="I504:O504"/>
    <mergeCell ref="I507:O507"/>
    <mergeCell ref="I558:O558"/>
    <mergeCell ref="I437:O437"/>
    <mergeCell ref="I444:O444"/>
    <mergeCell ref="I447:O447"/>
    <mergeCell ref="I450:O450"/>
    <mergeCell ref="I453:O453"/>
    <mergeCell ref="I456:O456"/>
    <mergeCell ref="I459:O459"/>
    <mergeCell ref="I462:O462"/>
    <mergeCell ref="I472:O472"/>
    <mergeCell ref="I514:O514"/>
    <mergeCell ref="I523:O523"/>
    <mergeCell ref="I526:O526"/>
    <mergeCell ref="I441:O441"/>
    <mergeCell ref="I465:O465"/>
    <mergeCell ref="I468:O468"/>
    <mergeCell ref="I475:O475"/>
    <mergeCell ref="I478:O478"/>
    <mergeCell ref="I485:O485"/>
    <mergeCell ref="I488:O488"/>
    <mergeCell ref="I401:O401"/>
    <mergeCell ref="I404:O404"/>
    <mergeCell ref="I408:O408"/>
    <mergeCell ref="I411:O411"/>
    <mergeCell ref="I432:O432"/>
    <mergeCell ref="I414:O414"/>
    <mergeCell ref="I417:O417"/>
    <mergeCell ref="I420:O420"/>
    <mergeCell ref="I427:O427"/>
    <mergeCell ref="I424:O424"/>
    <mergeCell ref="I355:O355"/>
    <mergeCell ref="I352:O352"/>
    <mergeCell ref="I388:O388"/>
    <mergeCell ref="I392:O392"/>
    <mergeCell ref="I395:O395"/>
    <mergeCell ref="I398:O398"/>
    <mergeCell ref="I333:O333"/>
    <mergeCell ref="I336:O336"/>
    <mergeCell ref="I339:O339"/>
    <mergeCell ref="I342:O342"/>
    <mergeCell ref="I345:O345"/>
    <mergeCell ref="I348:O348"/>
    <mergeCell ref="I327:O327"/>
    <mergeCell ref="I299:O299"/>
    <mergeCell ref="I302:O302"/>
    <mergeCell ref="I305:O305"/>
    <mergeCell ref="I308:O308"/>
    <mergeCell ref="I330:O330"/>
    <mergeCell ref="I368:O368"/>
    <mergeCell ref="I382:O382"/>
    <mergeCell ref="I364:O364"/>
    <mergeCell ref="I371:O371"/>
    <mergeCell ref="I374:O374"/>
    <mergeCell ref="I378:O378"/>
    <mergeCell ref="I314:O314"/>
    <mergeCell ref="I317:O317"/>
    <mergeCell ref="I311:O311"/>
    <mergeCell ref="I358:O358"/>
    <mergeCell ref="I361:O361"/>
    <mergeCell ref="I263:O263"/>
    <mergeCell ref="I266:O266"/>
    <mergeCell ref="I293:O293"/>
    <mergeCell ref="I296:O296"/>
    <mergeCell ref="I324:O324"/>
    <mergeCell ref="I221:O221"/>
    <mergeCell ref="I224:O224"/>
    <mergeCell ref="I231:O231"/>
    <mergeCell ref="I234:O234"/>
    <mergeCell ref="I228:O228"/>
    <mergeCell ref="I385:O385"/>
    <mergeCell ref="I269:O269"/>
    <mergeCell ref="I276:O276"/>
    <mergeCell ref="I290:O290"/>
    <mergeCell ref="I321:O321"/>
    <mergeCell ref="I198:O198"/>
    <mergeCell ref="I202:O202"/>
    <mergeCell ref="I205:O205"/>
    <mergeCell ref="I208:O208"/>
    <mergeCell ref="I215:O215"/>
    <mergeCell ref="I218:O218"/>
    <mergeCell ref="I242:O242"/>
    <mergeCell ref="I273:O273"/>
    <mergeCell ref="I280:O280"/>
    <mergeCell ref="I238:O238"/>
    <mergeCell ref="I245:O245"/>
    <mergeCell ref="I248:O248"/>
    <mergeCell ref="I251:O251"/>
    <mergeCell ref="I254:O254"/>
    <mergeCell ref="I257:O257"/>
    <mergeCell ref="I260:O260"/>
    <mergeCell ref="I212:O212"/>
    <mergeCell ref="I167:O167"/>
    <mergeCell ref="I174:O174"/>
    <mergeCell ref="I177:O177"/>
    <mergeCell ref="I180:O180"/>
    <mergeCell ref="I183:O183"/>
    <mergeCell ref="I186:O186"/>
    <mergeCell ref="I189:O189"/>
    <mergeCell ref="I192:O192"/>
    <mergeCell ref="I195:O195"/>
    <mergeCell ref="I140:O140"/>
    <mergeCell ref="I143:O143"/>
    <mergeCell ref="I146:O146"/>
    <mergeCell ref="I148:O148"/>
    <mergeCell ref="I155:O155"/>
    <mergeCell ref="I171:O171"/>
    <mergeCell ref="I137:O137"/>
    <mergeCell ref="I116:O116"/>
    <mergeCell ref="I119:O119"/>
    <mergeCell ref="I122:O122"/>
    <mergeCell ref="I125:O125"/>
    <mergeCell ref="I131:O131"/>
    <mergeCell ref="I134:O134"/>
    <mergeCell ref="I107:O107"/>
    <mergeCell ref="I110:O110"/>
    <mergeCell ref="I113:O113"/>
    <mergeCell ref="I104:O104"/>
    <mergeCell ref="I128:O128"/>
    <mergeCell ref="I132:O132"/>
    <mergeCell ref="I83:O83"/>
    <mergeCell ref="I86:O86"/>
    <mergeCell ref="I89:O89"/>
    <mergeCell ref="I95:O95"/>
    <mergeCell ref="I97:O97"/>
    <mergeCell ref="I100:O100"/>
    <mergeCell ref="I61:O61"/>
    <mergeCell ref="I64:O64"/>
    <mergeCell ref="I67:O67"/>
    <mergeCell ref="I70:O70"/>
    <mergeCell ref="I73:O73"/>
    <mergeCell ref="I80:O80"/>
    <mergeCell ref="I152:O152"/>
    <mergeCell ref="I159:O159"/>
    <mergeCell ref="I14:O14"/>
    <mergeCell ref="I17:O17"/>
    <mergeCell ref="I20:O20"/>
    <mergeCell ref="I23:O23"/>
    <mergeCell ref="I26:O26"/>
    <mergeCell ref="I29:O29"/>
    <mergeCell ref="I32:O32"/>
    <mergeCell ref="I58:O58"/>
    <mergeCell ref="I11:O11"/>
    <mergeCell ref="I43:O43"/>
    <mergeCell ref="I77:O77"/>
    <mergeCell ref="I93:O93"/>
    <mergeCell ref="I35:O35"/>
    <mergeCell ref="I38:O38"/>
    <mergeCell ref="I46:O46"/>
    <mergeCell ref="I49:O49"/>
    <mergeCell ref="I52:O52"/>
    <mergeCell ref="I55:O55"/>
  </mergeCells>
  <printOptions/>
  <pageMargins left="0.3937007874015748" right="0.3937007874015748" top="0.5905511811023623" bottom="0.5905511811023623" header="0.3937007874015748" footer="0.3937007874015748"/>
  <pageSetup fitToHeight="0" fitToWidth="1" horizontalDpi="300" verticalDpi="300" orientation="landscape" paperSize="9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jednatelstvi</cp:lastModifiedBy>
  <cp:lastPrinted>2015-07-15T12:08:20Z</cp:lastPrinted>
  <dcterms:created xsi:type="dcterms:W3CDTF">2007-10-16T11:08:58Z</dcterms:created>
  <dcterms:modified xsi:type="dcterms:W3CDTF">2015-07-20T10:22:52Z</dcterms:modified>
  <cp:category/>
  <cp:version/>
  <cp:contentType/>
  <cp:contentStatus/>
</cp:coreProperties>
</file>