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Komunikace'!$C$126:$K$347</definedName>
    <definedName name="_xlnm.Print_Area" localSheetId="1">'SO.01 - Komunikace'!$C$4:$J$39,'SO.01 - Komunikace'!$C$50:$J$76,'SO.01 - Komunikace'!$C$82:$J$108,'SO.01 - Komunikace'!$C$114:$K$347</definedName>
    <definedName name="_xlnm.Print_Titles" localSheetId="1">'SO.01 -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44"/>
  <c r="BH344"/>
  <c r="BG344"/>
  <c r="BF344"/>
  <c r="T344"/>
  <c r="T343"/>
  <c r="R344"/>
  <c r="R343"/>
  <c r="P344"/>
  <c r="P343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T323"/>
  <c r="R324"/>
  <c r="R323"/>
  <c r="P324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J339"/>
  <c r="J324"/>
  <c r="BK314"/>
  <c r="BK300"/>
  <c r="J295"/>
  <c r="BK279"/>
  <c r="J265"/>
  <c r="BK240"/>
  <c r="J230"/>
  <c r="J215"/>
  <c r="J203"/>
  <c r="J188"/>
  <c r="BK170"/>
  <c r="BK159"/>
  <c r="J148"/>
  <c r="BK130"/>
  <c r="F34"/>
  <c r="F37"/>
  <c r="J34"/>
  <c r="BK339"/>
  <c r="J331"/>
  <c r="BK324"/>
  <c r="J317"/>
  <c r="BK305"/>
  <c r="BK295"/>
  <c r="J284"/>
  <c r="J276"/>
  <c r="BK265"/>
  <c r="J252"/>
  <c r="J240"/>
  <c r="BK230"/>
  <c r="J220"/>
  <c r="J206"/>
  <c r="J199"/>
  <c r="BK182"/>
  <c r="J170"/>
  <c r="J154"/>
  <c r="BK136"/>
  <c r="J344"/>
  <c r="J328"/>
  <c r="BK317"/>
  <c r="BK312"/>
  <c r="J300"/>
  <c r="BK284"/>
  <c r="BK271"/>
  <c r="BK252"/>
  <c r="J225"/>
  <c r="BK210"/>
  <c r="BK193"/>
  <c r="BK176"/>
  <c r="J159"/>
  <c r="BK142"/>
  <c r="J130"/>
  <c r="BK344"/>
  <c r="J336"/>
  <c r="BK328"/>
  <c r="J320"/>
  <c r="J312"/>
  <c r="BK289"/>
  <c r="J279"/>
  <c r="J271"/>
  <c r="BK259"/>
  <c r="BK245"/>
  <c r="BK235"/>
  <c r="BK225"/>
  <c r="BK215"/>
  <c r="BK206"/>
  <c r="BK199"/>
  <c r="J193"/>
  <c r="J182"/>
  <c r="BK165"/>
  <c r="BK154"/>
  <c r="J142"/>
  <c i="1" r="AS94"/>
  <c i="2" r="F35"/>
  <c r="BK336"/>
  <c r="BK331"/>
  <c r="BK320"/>
  <c r="J314"/>
  <c r="J305"/>
  <c r="J289"/>
  <c r="BK276"/>
  <c r="J259"/>
  <c r="J245"/>
  <c r="J235"/>
  <c r="BK220"/>
  <c r="J210"/>
  <c r="BK203"/>
  <c r="BK188"/>
  <c r="J176"/>
  <c r="J165"/>
  <c r="BK148"/>
  <c r="J136"/>
  <c r="F36"/>
  <c l="1" r="BK129"/>
  <c r="T164"/>
  <c r="P164"/>
  <c r="T209"/>
  <c r="R129"/>
  <c r="BK209"/>
  <c r="J209"/>
  <c r="J101"/>
  <c r="R311"/>
  <c r="P327"/>
  <c r="P129"/>
  <c r="P128"/>
  <c r="R164"/>
  <c r="BK202"/>
  <c r="J202"/>
  <c r="J100"/>
  <c r="P202"/>
  <c r="R202"/>
  <c r="T202"/>
  <c r="BK311"/>
  <c r="J311"/>
  <c r="J102"/>
  <c r="P335"/>
  <c r="BK164"/>
  <c r="J164"/>
  <c r="J99"/>
  <c r="P209"/>
  <c r="T311"/>
  <c r="T327"/>
  <c r="T335"/>
  <c r="T129"/>
  <c r="T128"/>
  <c r="R209"/>
  <c r="P311"/>
  <c r="BK327"/>
  <c r="J327"/>
  <c r="J105"/>
  <c r="R327"/>
  <c r="R326"/>
  <c r="BK335"/>
  <c r="J335"/>
  <c r="J106"/>
  <c r="R335"/>
  <c r="BK323"/>
  <c r="J323"/>
  <c r="J103"/>
  <c r="BK343"/>
  <c r="J343"/>
  <c r="J107"/>
  <c i="1" r="BB95"/>
  <c r="BC95"/>
  <c i="2" r="E85"/>
  <c r="J89"/>
  <c r="F92"/>
  <c r="BE130"/>
  <c r="BE136"/>
  <c r="BE142"/>
  <c r="BE148"/>
  <c r="BE154"/>
  <c r="BE159"/>
  <c r="BE165"/>
  <c r="BE170"/>
  <c r="BE176"/>
  <c r="BE182"/>
  <c r="BE188"/>
  <c r="BE193"/>
  <c r="BE199"/>
  <c r="BE203"/>
  <c r="BE206"/>
  <c r="BE210"/>
  <c r="BE215"/>
  <c r="BE220"/>
  <c r="BE225"/>
  <c r="BE230"/>
  <c r="BE235"/>
  <c r="BE240"/>
  <c r="BE245"/>
  <c r="BE252"/>
  <c r="BE259"/>
  <c r="BE265"/>
  <c r="BE271"/>
  <c r="BE276"/>
  <c r="BE279"/>
  <c r="BE284"/>
  <c r="BE289"/>
  <c r="BE295"/>
  <c r="BE300"/>
  <c r="BE305"/>
  <c r="BE312"/>
  <c r="BE314"/>
  <c r="BE317"/>
  <c r="BE320"/>
  <c r="BE324"/>
  <c r="BE328"/>
  <c r="BE331"/>
  <c r="BE336"/>
  <c r="BE339"/>
  <c r="BE344"/>
  <c i="1" r="AW95"/>
  <c r="BA95"/>
  <c r="BD95"/>
  <c r="BB94"/>
  <c r="W31"/>
  <c r="BD94"/>
  <c r="W33"/>
  <c r="BC94"/>
  <c r="W32"/>
  <c r="BA94"/>
  <c r="W30"/>
  <c i="2" l="1" r="T326"/>
  <c r="T127"/>
  <c r="R128"/>
  <c r="R127"/>
  <c r="P326"/>
  <c r="P127"/>
  <c i="1" r="AU95"/>
  <c i="2" r="BK128"/>
  <c r="J129"/>
  <c r="J98"/>
  <c r="BK326"/>
  <c r="J326"/>
  <c r="J104"/>
  <c i="1" r="AW94"/>
  <c r="AK30"/>
  <c i="2" r="J33"/>
  <c i="1" r="AV95"/>
  <c r="AT95"/>
  <c r="AX94"/>
  <c r="AY94"/>
  <c i="2" r="F33"/>
  <c i="1" r="AZ95"/>
  <c r="AZ94"/>
  <c r="W29"/>
  <c r="AU94"/>
  <c i="2" l="1" r="BK127"/>
  <c r="J127"/>
  <c r="J128"/>
  <c r="J97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<sst xmlns="http://schemas.openxmlformats.org/spreadsheetml/2006/main">
  <si>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</si>
  <si>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</si>
  <si>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</si>
  <si>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</si>
  <si>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</si>
  <si>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{906c6c2b-2fb6-47f4-a260-b3bc888fe407}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</si>
  <si>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</si>
  <si>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</si>
  <si>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</si>
  <si>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</si>
  <si>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</si>
  <si>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</si>
  <si>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</si>
  <si>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</si>
  <si>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25016D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</si>
  <si>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</si>
  <si>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</si>
  <si>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a chodníků ul. Ukrajinská, Litvínov</t>
  </si>
  <si>
    <t>KSO:</t>
  </si>
  <si>
    <t>CC-CZ:</t>
  </si>
  <si>
    <t>Místo:</t>
  </si>
  <si>
    <t>Litvínov</t>
  </si>
  <si>
    <t>Datum:</t>
  </si>
  <si>
    <t>8. 4. 2025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</si>
  <si>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</si>
  <si>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</si>
  <si>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</si>
  <si>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</si>
  <si>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</si>
  <si>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</si>
  <si>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</si>
  <si>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</si>
  <si>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</si>
  <si>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</si>
  <si>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</si>
  <si>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</si>
  <si>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</si>
  <si>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</si>
  <si>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</si>
  <si>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</si>
  <si>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</si>
  <si>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</si>
  <si>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</si>
  <si>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</si>
  <si>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</si>
  <si>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</si>
  <si>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</si>
  <si>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</si>
  <si>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</si>
  <si>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</si>
  <si>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</si>
  <si>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</si>
  <si>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</si>
  <si>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</si>
  <si>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</si>
  <si>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</si>
  <si>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</si>
  <si>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</si>
  <si>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</si>
  <si>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</si>
  <si>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</si>
  <si>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</si>
  <si>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</si>
  <si>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</si>
  <si>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</si>
  <si>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</si>
  <si>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</si>
  <si>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</si>
  <si>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</si>
  <si>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</si>
  <si>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</si>
  <si>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</si>
  <si>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</si>
  <si>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</si>
  <si>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</si>
  <si>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</si>
  <si>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</si>
  <si>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</si>
  <si>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</si>
  <si>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</si>
  <si>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</si>
  <si>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</si>
  <si>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</si>
  <si>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</si>
  <si>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</si>
  <si>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</si>
  <si>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</si>
  <si>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{db8ed456-7192-49a3-85ed-418a82fc7a79}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</si>
  <si>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</si>
  <si>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</si>
  <si>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</si>
  <si>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</si>
  <si>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</si>
  <si>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</si>
  <si>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</si>
  <si>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</si>
  <si>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</si>
  <si>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</si>
  <si>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</si>
  <si>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</si>
  <si>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</si>
  <si>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</si>
  <si>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</si>
  <si>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</si>
  <si>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</si>
  <si>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</si>
  <si>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</si>
  <si>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</si>
  <si>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</si>
  <si>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</si>
  <si>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</si>
  <si>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</si>
  <si>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</si>
  <si>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</si>
  <si>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</si>
  <si>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</si>
  <si>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</si>
  <si>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</si>
  <si>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</si>
  <si>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</si>
  <si>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</si>
  <si>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</si>
  <si>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</si>
  <si>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</si>
  <si>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</si>
  <si>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</si>
  <si>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</si>
  <si>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</si>
  <si>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</si>
  <si>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CS ÚRS 2025 01</t>
  </si>
  <si>
    <t>4</t>
  </si>
  <si>
    <t>-1170439244</t>
  </si>
  <si>
    <t>PP</t>
  </si>
  <si>
    <t>Rozebrání dlažeb vozovek a ploch s přemístěním hmot na skládku na vzdálenost do 3 m nebo s naložením na dopravní prostředek, s jakoukoliv výplní spár ručně ze zámkové dlažby s ložem z kameniva</t>
  </si>
  <si>
    <t>VV</t>
  </si>
  <si>
    <t>Výkres C.4.b</t>
  </si>
  <si>
    <t>Plocha u parkoviště, následně zpětná pokládka</t>
  </si>
  <si>
    <t>16</t>
  </si>
  <si>
    <t>Součet</t>
  </si>
  <si>
    <t>113107182</t>
  </si>
  <si>
    <t>Odstranění podkladu živičného tl přes 50 do 100 mm strojně pl přes 50 do 200 m2</t>
  </si>
  <si>
    <t>2084417305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</si>
  <si>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</si>
  <si>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Chodníky asfaltové</t>
  </si>
  <si>
    <t>113+73+82</t>
  </si>
  <si>
    <t>3</t>
  </si>
  <si>
    <t>113154553</t>
  </si>
  <si>
    <t>Frézování živičného krytu tl 50 mm pl přes 2000 do 10000 m2</t>
  </si>
  <si>
    <t>-898758663</t>
  </si>
  <si>
    <t>Frézování živičného podkladu nebo krytu s naložením hmot na dopravní prostředek plochy přes 2 000 do 10 000 m2 tloušťky vrstvy 50 mm</t>
  </si>
  <si>
    <t>3404</t>
  </si>
  <si>
    <t>113154555</t>
  </si>
  <si>
    <t>Frézování živičného krytu tl 70 mm pl přes 2000 do 10000 m2</t>
  </si>
  <si>
    <t>-1889396165</t>
  </si>
  <si>
    <t>Frézování živičného podkladu nebo krytu s naložením hmot na dopravní prostředek plochy přes 2 000 do 10 000 m2 tloušťky vrstvy 70 mm</t>
  </si>
  <si>
    <t>Sanace podkladní vrstvy 30%</t>
  </si>
  <si>
    <t>3404*0,3</t>
  </si>
  <si>
    <t>5</t>
  </si>
  <si>
    <t>113202111</t>
  </si>
  <si>
    <t>Vytrhání obrub krajníků obrubníků stojatých</t>
  </si>
  <si>
    <t>m</t>
  </si>
  <si>
    <t>-9803128</t>
  </si>
  <si>
    <t>Vytrhání obrub s vybouráním lože, s přemístěním hmot na skládku na vzdálenost do 3 m nebo s naložením na dopravní prostředek z krajníků nebo obrubníků stojatých</t>
  </si>
  <si>
    <t>46,5+25+19,5+18+34+46</t>
  </si>
  <si>
    <t>6</t>
  </si>
  <si>
    <t>113204111</t>
  </si>
  <si>
    <t>Vytrhání obrub záhonových</t>
  </si>
  <si>
    <t>-999925263</t>
  </si>
  <si>
    <t>Vytrhání obrub s vybouráním lože, s přemístěním hmot na skládku na vzdálenost do 3 m nebo s naložením na dopravní prostředek záhonových</t>
  </si>
  <si>
    <t>16+15</t>
  </si>
  <si>
    <t>Komunikace pozemní</t>
  </si>
  <si>
    <t>7</t>
  </si>
  <si>
    <t>564831111</t>
  </si>
  <si>
    <t>Podklad ze štěrkodrtě ŠD plochy přes 100 m2 tl 100 mm</t>
  </si>
  <si>
    <t>340524588</t>
  </si>
  <si>
    <t>Podklad ze štěrkodrti ŠD s rozprostřením a zhutněním plochy přes 100 m2, po zhutnění tl. 100 mm</t>
  </si>
  <si>
    <t>Výškové dorovnání chodníků</t>
  </si>
  <si>
    <t>"Frakce 0-32" 113+72,5+78</t>
  </si>
  <si>
    <t>8</t>
  </si>
  <si>
    <t>565155111</t>
  </si>
  <si>
    <t>Asfaltový beton vrstva podkladní ACP 16 (obalované kamenivo OKS) tl 70 mm š do 3 m</t>
  </si>
  <si>
    <t>1675758425</t>
  </si>
  <si>
    <t>Asfaltový beton vrstva podkladní ACP 16 (obalované kamenivo střednězrnné - OKS) s rozprostřením a zhutněním v pruhu šířky přes 1,5 do 3 m, po zhutnění tl. 70 mm</t>
  </si>
  <si>
    <t>Výkres C.3</t>
  </si>
  <si>
    <t>9</t>
  </si>
  <si>
    <t>572141112</t>
  </si>
  <si>
    <t>Vyrovnání povrchu dosavadních krytů asfaltovým betonem ACO (AB) tl přes 40 do 60 mm</t>
  </si>
  <si>
    <t>646957671</t>
  </si>
  <si>
    <t>Vyrovnání povrchu dosavadních krytů s rozprostřením hmot a zhutněním asfaltovým betonem ACO (AB) tl. přes 40 do 60 mm</t>
  </si>
  <si>
    <t>30%</t>
  </si>
  <si>
    <t>10</t>
  </si>
  <si>
    <t>573231107</t>
  </si>
  <si>
    <t>Postřik živičný spojovací ze silniční emulze v množství 0,40 kg/m2</t>
  </si>
  <si>
    <t>-190918640</t>
  </si>
  <si>
    <t>Postřik spojovací PS bez posypu kamenivem ze silniční emulze, v množství 0,40 kg/m2</t>
  </si>
  <si>
    <t>"Komunikace" 3404</t>
  </si>
  <si>
    <t>"Sanace podkladu 30" 3404*0,3</t>
  </si>
  <si>
    <t>11</t>
  </si>
  <si>
    <t>577144111</t>
  </si>
  <si>
    <t>Asfaltový beton vrstva obrusná ACO 11+ (ABS) tř. I tl 50 mm š do 3 m z nemodifikovaného asfaltu</t>
  </si>
  <si>
    <t>-465301706</t>
  </si>
  <si>
    <t>Asfaltový beton vrstva obrusná ACO 11 (ABS) s rozprostřením a se zhutněním z nemodifikovaného asfaltu v pruhu šířky do 3 m tř. I (ACO 11+), po zhutnění tl. 50 mm</t>
  </si>
  <si>
    <t>596211212</t>
  </si>
  <si>
    <t>Kladení zámkové dlažby komunikací pro pěší ručně tl 80 mm skupiny A pl přes 100 do 300 m2</t>
  </si>
  <si>
    <t>2115845602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</si>
  <si>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</si>
  <si>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113+72,5+78</t>
  </si>
  <si>
    <t>"Zpětná pokládka u parkoviště"16</t>
  </si>
  <si>
    <t>13</t>
  </si>
  <si>
    <t>M</t>
  </si>
  <si>
    <t>59245020</t>
  </si>
  <si>
    <t>dlažba skladebná betonová 200x100mm tl 80mm přírodní</t>
  </si>
  <si>
    <t>1367318403</t>
  </si>
  <si>
    <t>263,5*1,02 'Přepočtené koeficientem množství</t>
  </si>
  <si>
    <t>Trubní vedení</t>
  </si>
  <si>
    <t>14</t>
  </si>
  <si>
    <t>899231111</t>
  </si>
  <si>
    <t>Výšková úprava uličního vstupu nebo vpusti do 200 mm zvýšením mříže</t>
  </si>
  <si>
    <t>kus</t>
  </si>
  <si>
    <t>CS ÚRS 2023 01</t>
  </si>
  <si>
    <t>340609441</t>
  </si>
  <si>
    <t>15</t>
  </si>
  <si>
    <t>899331111</t>
  </si>
  <si>
    <t>Výšková úprava uličního vstupu nebo vpusti do 200 mm zvýšením poklopu</t>
  </si>
  <si>
    <t>1891345515</t>
  </si>
  <si>
    <t>18</t>
  </si>
  <si>
    <t>Ostatní konstrukce a práce, bourání</t>
  </si>
  <si>
    <t>915111115</t>
  </si>
  <si>
    <t>Vodorovné dopravní značení dělící čáry souvislé š 125 mm základní žlutá barva</t>
  </si>
  <si>
    <t>1124388615</t>
  </si>
  <si>
    <t>Vodorovné dopravní značení stříkané barvou dělící čára šířky 125 mm souvislá žlutá základní</t>
  </si>
  <si>
    <t>"V12c" 30</t>
  </si>
  <si>
    <t>17</t>
  </si>
  <si>
    <t>915131111</t>
  </si>
  <si>
    <t>Vodorovné dopravní značení přechody pro chodce, šipky, symboly základní bílá barva</t>
  </si>
  <si>
    <t>-1167412903</t>
  </si>
  <si>
    <t>Vodorovné dopravní značení stříkané barvou přechody pro chodce, šipky, symboly bílé základní</t>
  </si>
  <si>
    <t>"V7a" 12</t>
  </si>
  <si>
    <t>915211115</t>
  </si>
  <si>
    <t>Vodorovné dopravní značení dělící čáry souvislé š 125 mm žlutý plast</t>
  </si>
  <si>
    <t>701230627</t>
  </si>
  <si>
    <t>Vodorovné dopravní značení stříkaným plastem dělící čára šířky 125 mm souvislá žlutá základní</t>
  </si>
  <si>
    <t>19</t>
  </si>
  <si>
    <t>915231111</t>
  </si>
  <si>
    <t>Vodorovné dopravní značení přechody pro chodce, šipky, symboly bílý plast</t>
  </si>
  <si>
    <t>1840586682</t>
  </si>
  <si>
    <t>Vodorovné dopravní značení stříkaným plastem přechody pro chodce, šipky, symboly nápisy bílé základní</t>
  </si>
  <si>
    <t>20</t>
  </si>
  <si>
    <t>915611111</t>
  </si>
  <si>
    <t>Předznačení vodorovného liniového značení</t>
  </si>
  <si>
    <t>-1302537930</t>
  </si>
  <si>
    <t>Předznačení pro vodorovné značení stříkané barvou nebo prováděné z nátěrových hmot liniové dělicí čáry, vodicí proužky</t>
  </si>
  <si>
    <t>915621111</t>
  </si>
  <si>
    <t>Předznačení vodorovného plošného značení</t>
  </si>
  <si>
    <t>-1319276324</t>
  </si>
  <si>
    <t>Předznačení pro vodorovné značení stříkané barvou nebo prováděné z nátěrových hmot plošné šipky, symboly, nápisy</t>
  </si>
  <si>
    <t>22</t>
  </si>
  <si>
    <t>916131213</t>
  </si>
  <si>
    <t>Osazení silničního obrubníku betonového stojatého s boční opěrou do lože z betonu prostého</t>
  </si>
  <si>
    <t>-463077315</t>
  </si>
  <si>
    <t>Osazení silničního obrubníku betonového se zřízením lože, s vyplněním a zatřením spár cementovou maltou stojatého s boční opěrou z betonu prostého, do lože z betonu prostého</t>
  </si>
  <si>
    <t>42,5+19,5+34+18+46</t>
  </si>
  <si>
    <t>23</t>
  </si>
  <si>
    <t>59217031</t>
  </si>
  <si>
    <t>obrubník silniční betonový 1000x150x250mm</t>
  </si>
  <si>
    <t>1390465462</t>
  </si>
  <si>
    <t>Chodník - komunikace</t>
  </si>
  <si>
    <t>42,5+19,5+34+18+46-5,5-2-5,5-2-10-1-18</t>
  </si>
  <si>
    <t>116*1,02 'Přepočtené koeficientem množství</t>
  </si>
  <si>
    <t>24</t>
  </si>
  <si>
    <t>59217034</t>
  </si>
  <si>
    <t>obrubník silniční betonový 1000x150x300mm</t>
  </si>
  <si>
    <t>-1486159796</t>
  </si>
  <si>
    <t>Chodník - Parkoviště</t>
  </si>
  <si>
    <t>18*1,02 'Přepočtené koeficientem množství</t>
  </si>
  <si>
    <t>25</t>
  </si>
  <si>
    <t>59217029</t>
  </si>
  <si>
    <t>obrubník silniční betonový nájezdový 1000x150x150mm</t>
  </si>
  <si>
    <t>1186896685</t>
  </si>
  <si>
    <t>5,5+5,5+10</t>
  </si>
  <si>
    <t>21*1,02 'Přepočtené koeficientem množství</t>
  </si>
  <si>
    <t>26</t>
  </si>
  <si>
    <t>59217030</t>
  </si>
  <si>
    <t>obrubník silniční betonový přechodový 1000x150x150-250mm</t>
  </si>
  <si>
    <t>1447135623</t>
  </si>
  <si>
    <t>2+2+1</t>
  </si>
  <si>
    <t>5*1,02 'Přepočtené koeficientem množství</t>
  </si>
  <si>
    <t>27</t>
  </si>
  <si>
    <t>916231213</t>
  </si>
  <si>
    <t>Osazení chodníkového obrubníku betonového stojatého s boční opěrou do lože z betonu prostého</t>
  </si>
  <si>
    <t>-1058473441</t>
  </si>
  <si>
    <t>Osazení chodníkového obrubníku betonového se zřízením lože, s vyplněním a zatřením spár cementovou maltou stojatého s boční opěrou z betonu prostého, do lože z betonu prostého</t>
  </si>
  <si>
    <t>28</t>
  </si>
  <si>
    <t>59217016</t>
  </si>
  <si>
    <t>obrubník betonový chodníkový 1000x80x250mm</t>
  </si>
  <si>
    <t>106533491</t>
  </si>
  <si>
    <t>31*1,02 'Přepočtené koeficientem množství</t>
  </si>
  <si>
    <t>29</t>
  </si>
  <si>
    <t>916991121</t>
  </si>
  <si>
    <t>Lože pod obrubníky, krajníky nebo obruby z dlažebních kostek z betonu prostého</t>
  </si>
  <si>
    <t>m3</t>
  </si>
  <si>
    <t>925165909</t>
  </si>
  <si>
    <t>Příplatek k loži obrub, pro dobetonávku k zaříznuté spáře asfaltu</t>
  </si>
  <si>
    <t>(42,5+19,5+34+18+46)*0,1*0,1</t>
  </si>
  <si>
    <t>30</t>
  </si>
  <si>
    <t>919731121</t>
  </si>
  <si>
    <t>Zarovnání styčné plochy podkladu nebo krytu živičného tl do 50 mm</t>
  </si>
  <si>
    <t>1873474608</t>
  </si>
  <si>
    <t>Zarovnání styčné plochy podkladu nebo krytu podél vybourané části komunikace nebo zpevněné plochy živičné tl. do 50 mm</t>
  </si>
  <si>
    <t>"Zápichy"23+9+10+15+27+40+3</t>
  </si>
  <si>
    <t>31</t>
  </si>
  <si>
    <t>919731122</t>
  </si>
  <si>
    <t>Zarovnání styčné plochy podkladu nebo krytu živičného tl přes 50 do 100 mm</t>
  </si>
  <si>
    <t>1854980271</t>
  </si>
  <si>
    <t>Zarovnání styčné plochy podkladu nebo krytu podél vybourané části komunikace nebo zpevněné plochy živičné tl. přes 50 do 100 mm</t>
  </si>
  <si>
    <t>U měněných obrub</t>
  </si>
  <si>
    <t>46,5+19+34+46</t>
  </si>
  <si>
    <t>32</t>
  </si>
  <si>
    <t>919732221</t>
  </si>
  <si>
    <t>Styčná spára napojení nového živičného povrchu na stávající za tepla š 15 mm hl 25 mm bez prořezání</t>
  </si>
  <si>
    <t>-1916045201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</si>
  <si>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</si>
  <si>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33</t>
  </si>
  <si>
    <t>919735111</t>
  </si>
  <si>
    <t>Řezání stávajícího živičného krytu hl do 50 mm</t>
  </si>
  <si>
    <t>1104560093</t>
  </si>
  <si>
    <t>Řezání stávajícího živičného krytu nebo podkladu hloubky do 50 mm</t>
  </si>
  <si>
    <t>34</t>
  </si>
  <si>
    <t>919735112</t>
  </si>
  <si>
    <t>Řezání stávajícího živičného krytu hl přes 50 do 100 mm</t>
  </si>
  <si>
    <t>275458181</t>
  </si>
  <si>
    <t>Řezání stávajícího živičného krytu nebo podkladu hloubky přes 50 do 100 mm</t>
  </si>
  <si>
    <t>997</t>
  </si>
  <si>
    <t>Doprava suti a vybouraných hmot</t>
  </si>
  <si>
    <t>35</t>
  </si>
  <si>
    <t>997006512</t>
  </si>
  <si>
    <t>Vodorovné doprava suti s naložením a složením na skládku přes 100 m do 1 km</t>
  </si>
  <si>
    <t>t</t>
  </si>
  <si>
    <t>1055610994</t>
  </si>
  <si>
    <t>Vodorovná doprava suti na skládku s naložením na dopravní prostředek a složením přes 100 m do 1 km</t>
  </si>
  <si>
    <t>36</t>
  </si>
  <si>
    <t>997006519</t>
  </si>
  <si>
    <t>Příplatek k vodorovnému přemístění suti na skládku ZKD 1 km přes 1 km</t>
  </si>
  <si>
    <t>-1012312117</t>
  </si>
  <si>
    <t>Vodorovná doprava suti na skládku Příplatek k ceně -6512 za každý další i započatý 1 km</t>
  </si>
  <si>
    <t>659,538*9 'Přepočtené koeficientem množství</t>
  </si>
  <si>
    <t>37</t>
  </si>
  <si>
    <t>997013861</t>
  </si>
  <si>
    <t>Poplatek za uložení stavebního odpadu na recyklační skládce (skládkovné) z prostého betonu kód odpadu 17 01 01</t>
  </si>
  <si>
    <t>-635251864</t>
  </si>
  <si>
    <t>Poplatek za uložení stavebního odpadu na recyklační skládce (skládkovné) z prostého betonu zatříděného do Katalogu odpadů pod kódem 17 01 01</t>
  </si>
  <si>
    <t>38,745+1,24</t>
  </si>
  <si>
    <t>38</t>
  </si>
  <si>
    <t>997013875</t>
  </si>
  <si>
    <t>Poplatek za uložení stavebního odpadu na recyklační skládce (skládkovné) asfaltového bez obsahu dehtu zatříděného do Katalogu odpadů pod kódem 17 03 02</t>
  </si>
  <si>
    <t>-1061731708</t>
  </si>
  <si>
    <t>58,96+391,46+164,413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</si>
  <si>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</si>
  <si>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</si>
  <si>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</si>
  <si>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</si>
  <si>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</si>
  <si>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-1073219138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</si>
  <si>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</si>
  <si>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</si>
  <si>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</si>
  <si>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</si>
  <si>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zeměměřičské a projektové práce</t>
  </si>
  <si>
    <t>40</t>
  </si>
  <si>
    <t>012203000</t>
  </si>
  <si>
    <t>Zeměměřičské práce před výstavbou</t>
  </si>
  <si>
    <t>kpl</t>
  </si>
  <si>
    <t>1024</t>
  </si>
  <si>
    <t>-695985521</t>
  </si>
  <si>
    <t>41</t>
  </si>
  <si>
    <t>013294000</t>
  </si>
  <si>
    <t>Ostatní dokumentace stavby</t>
  </si>
  <si>
    <t>459798970</t>
  </si>
  <si>
    <t>DIO</t>
  </si>
  <si>
    <t>VRN3</t>
  </si>
  <si>
    <t>Zařízení staveniště</t>
  </si>
  <si>
    <t>42</t>
  </si>
  <si>
    <t>030001000</t>
  </si>
  <si>
    <t>1394471763</t>
  </si>
  <si>
    <t>43</t>
  </si>
  <si>
    <t>034303000</t>
  </si>
  <si>
    <t>Dopravní značení na staveništi</t>
  </si>
  <si>
    <t>-211325907</t>
  </si>
  <si>
    <t>VRN4</t>
  </si>
  <si>
    <t>Inženýrská činnost</t>
  </si>
  <si>
    <t>44</t>
  </si>
  <si>
    <t>043002000</t>
  </si>
  <si>
    <t>Zkoušky a ostatní měření</t>
  </si>
  <si>
    <t>1331917431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</si>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</sst>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25016D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a chodníků ul. Ukrajinská,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Komunikace'!P127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CBpqvLwrhsSklPcT7L0HV7Tw3sNtOOZwoclfmFzOf+sDM0ZPZSK2w57B+af4Oc8Cv7NeB0csh79nKwiSqJJs2A==" hashValue="wGSRhmjLG30ZcqfIwfgvgTnUtjet7k2DsUAP5UbKMRHk0QbRAD5lSekgmLgc2JCtQrN67CFZDzUYlRdiasIZ9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a chodníků ul. Ukrajinská,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8. 4. 2025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ROUND((SUM(BE127:BE347)),  2)</f>
        <v>0</v>
      </c>
      <c r="G33" s="38"/>
      <c r="H33" s="38"/>
      <c r="I33" s="151">
        <v>0.20999999999999999</v>
      </c>
      <c r="J33" s="150">
        <f>ROUND(((SUM(BE127:BE347))*I33),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ROUND((SUM(BF127:BF347)),  2)</f>
        <v>0</v>
      </c>
      <c r="G34" s="38"/>
      <c r="H34" s="38"/>
      <c r="I34" s="151">
        <v>0.12</v>
      </c>
      <c r="J34" s="150">
        <f>ROUND(((SUM(BF127:BF347))*I34),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ROUND((SUM(BG127:BG347)),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ROUND((SUM(BH127:BH347)),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ROUND((SUM(BI127:BI347)),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a chodníků ul. Ukrajinská,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8. 4. 2025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J164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J202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J209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J311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J323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104</v>
      </c>
      <c r="E104" s="178"/>
      <c r="F104" s="178"/>
      <c r="G104" s="178"/>
      <c r="H104" s="178"/>
      <c r="I104" s="178"/>
      <c r="J104" s="179">
        <f>J326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J327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J335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J343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Obnova povrchu komunikace a chodníků ul. Ukrajinská,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Litvínov</v>
      </c>
      <c r="G121" s="40"/>
      <c r="H121" s="40"/>
      <c r="I121" s="32" t="s">
        <v>22</v>
      </c>
      <c r="J121" s="79" t="str">
        <f>IF(J12="","",J12)</f>
        <v>8. 4. 2025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109</v>
      </c>
      <c r="D126" s="190" t="s">
        <v>63</v>
      </c>
      <c r="E126" s="190" t="s">
        <v>59</v>
      </c>
      <c r="F126" s="190" t="s">
        <v>60</v>
      </c>
      <c r="G126" s="190" t="s">
        <v>110</v>
      </c>
      <c r="H126" s="190" t="s">
        <v>111</v>
      </c>
      <c r="I126" s="190" t="s">
        <v>112</v>
      </c>
      <c r="J126" s="190" t="s">
        <v>94</v>
      </c>
      <c r="K126" s="191" t="s">
        <v>113</v>
      </c>
      <c r="L126" s="192"/>
      <c r="M126" s="100" t="s">
        <v>1</v>
      </c>
      <c r="N126" s="101" t="s">
        <v>42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P128+P326</f>
        <v>0</v>
      </c>
      <c r="Q127" s="104"/>
      <c r="R127" s="195">
        <f>R128+R326</f>
        <v>292.334361</v>
      </c>
      <c r="S127" s="104"/>
      <c r="T127" s="196">
        <f>T128+T326</f>
        <v>659.53820000000007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96</v>
      </c>
      <c r="BK127" s="197">
        <f>BK128+BK326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121</v>
      </c>
      <c r="F128" s="201" t="s">
        <v>122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P129+P164+P202+P209+P311+P323</f>
        <v>0</v>
      </c>
      <c r="Q128" s="206"/>
      <c r="R128" s="207">
        <f>R129+R164+R202+R209+R311+R323</f>
        <v>292.334361</v>
      </c>
      <c r="S128" s="206"/>
      <c r="T128" s="208">
        <f>T129+T164+T202+T209+T311+T323</f>
        <v>659.53820000000007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78</v>
      </c>
      <c r="AY128" s="209" t="s">
        <v>123</v>
      </c>
      <c r="BK128" s="211">
        <f>BK129+BK164+BK202+BK209+BK311+BK323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2" t="s">
        <v>86</v>
      </c>
      <c r="F129" s="212" t="s">
        <v>124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SUM(P130:P163)</f>
        <v>0</v>
      </c>
      <c r="Q129" s="206"/>
      <c r="R129" s="207">
        <f>SUM(R130:R163)</f>
        <v>0.054463999999999999</v>
      </c>
      <c r="S129" s="206"/>
      <c r="T129" s="208">
        <f>SUM(T130:T163)</f>
        <v>659.53820000000007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86</v>
      </c>
      <c r="AY129" s="209" t="s">
        <v>123</v>
      </c>
      <c r="BK129" s="211">
        <f>SUM(BK130:BK163)</f>
        <v>0</v>
      </c>
    </row>
    <row r="130" s="2" customFormat="1" ht="16.5" customHeight="1">
      <c r="A130" s="38"/>
      <c r="B130" s="39"/>
      <c r="C130" s="214" t="s">
        <v>86</v>
      </c>
      <c r="D130" s="214" t="s">
        <v>125</v>
      </c>
      <c r="E130" s="215" t="s">
        <v>126</v>
      </c>
      <c r="F130" s="216" t="s">
        <v>127</v>
      </c>
      <c r="G130" s="217" t="s">
        <v>128</v>
      </c>
      <c r="H130" s="218">
        <v>16</v>
      </c>
      <c r="I130" s="219"/>
      <c r="J130" s="220">
        <f>ROUND(I130*H130,2)</f>
        <v>0</v>
      </c>
      <c r="K130" s="216" t="s">
        <v>129</v>
      </c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0</v>
      </c>
      <c r="R130" s="223">
        <f>Q130*H130</f>
        <v>0</v>
      </c>
      <c r="S130" s="223">
        <v>0.29499999999999998</v>
      </c>
      <c r="T130" s="224">
        <f>S130*H130</f>
        <v>4.7199999999999998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130</v>
      </c>
      <c r="AT130" s="225" t="s">
        <v>125</v>
      </c>
      <c r="AU130" s="225" t="s">
        <v>88</v>
      </c>
      <c r="AY130" s="17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86</v>
      </c>
      <c r="BK130" s="226">
        <f>ROUND(I130*H130,2)</f>
        <v>0</v>
      </c>
      <c r="BL130" s="17" t="s">
        <v>130</v>
      </c>
      <c r="BM130" s="225" t="s">
        <v>131</v>
      </c>
    </row>
    <row r="131" s="2" customFormat="1">
      <c r="A131" s="38"/>
      <c r="B131" s="39"/>
      <c r="C131" s="40"/>
      <c r="D131" s="227" t="s">
        <v>132</v>
      </c>
      <c r="E131" s="40"/>
      <c r="F131" s="228" t="s">
        <v>133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88</v>
      </c>
    </row>
    <row r="132" s="13" customFormat="1">
      <c r="A132" s="13"/>
      <c r="B132" s="232"/>
      <c r="C132" s="233"/>
      <c r="D132" s="227" t="s">
        <v>134</v>
      </c>
      <c r="E132" s="234" t="s">
        <v>1</v>
      </c>
      <c r="F132" s="235" t="s">
        <v>135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134</v>
      </c>
      <c r="AU132" s="241" t="s">
        <v>88</v>
      </c>
      <c r="AV132" s="13" t="s">
        <v>86</v>
      </c>
      <c r="AW132" s="13" t="s">
        <v>35</v>
      </c>
      <c r="AX132" s="13" t="s">
        <v>78</v>
      </c>
      <c r="AY132" s="241" t="s">
        <v>123</v>
      </c>
    </row>
    <row r="133" s="13" customFormat="1">
      <c r="A133" s="13"/>
      <c r="B133" s="232"/>
      <c r="C133" s="233"/>
      <c r="D133" s="227" t="s">
        <v>134</v>
      </c>
      <c r="E133" s="234" t="s">
        <v>1</v>
      </c>
      <c r="F133" s="235" t="s">
        <v>136</v>
      </c>
      <c r="G133" s="233"/>
      <c r="H133" s="234" t="s">
        <v>1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134</v>
      </c>
      <c r="AU133" s="241" t="s">
        <v>88</v>
      </c>
      <c r="AV133" s="13" t="s">
        <v>86</v>
      </c>
      <c r="AW133" s="13" t="s">
        <v>35</v>
      </c>
      <c r="AX133" s="13" t="s">
        <v>78</v>
      </c>
      <c r="AY133" s="241" t="s">
        <v>123</v>
      </c>
    </row>
    <row r="134" s="14" customFormat="1">
      <c r="A134" s="14"/>
      <c r="B134" s="242"/>
      <c r="C134" s="243"/>
      <c r="D134" s="227" t="s">
        <v>134</v>
      </c>
      <c r="E134" s="244" t="s">
        <v>1</v>
      </c>
      <c r="F134" s="245" t="s">
        <v>137</v>
      </c>
      <c r="G134" s="243"/>
      <c r="H134" s="246">
        <v>16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134</v>
      </c>
      <c r="AU134" s="252" t="s">
        <v>88</v>
      </c>
      <c r="AV134" s="14" t="s">
        <v>88</v>
      </c>
      <c r="AW134" s="14" t="s">
        <v>35</v>
      </c>
      <c r="AX134" s="14" t="s">
        <v>78</v>
      </c>
      <c r="AY134" s="252" t="s">
        <v>123</v>
      </c>
    </row>
    <row r="135" s="15" customFormat="1">
      <c r="A135" s="15"/>
      <c r="B135" s="253"/>
      <c r="C135" s="254"/>
      <c r="D135" s="227" t="s">
        <v>134</v>
      </c>
      <c r="E135" s="255" t="s">
        <v>1</v>
      </c>
      <c r="F135" s="256" t="s">
        <v>138</v>
      </c>
      <c r="G135" s="254"/>
      <c r="H135" s="257">
        <v>16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134</v>
      </c>
      <c r="AU135" s="263" t="s">
        <v>88</v>
      </c>
      <c r="AV135" s="15" t="s">
        <v>130</v>
      </c>
      <c r="AW135" s="15" t="s">
        <v>35</v>
      </c>
      <c r="AX135" s="15" t="s">
        <v>86</v>
      </c>
      <c r="AY135" s="263" t="s">
        <v>123</v>
      </c>
    </row>
    <row r="136" s="2" customFormat="1" ht="16.5" customHeight="1">
      <c r="A136" s="38"/>
      <c r="B136" s="39"/>
      <c r="C136" s="214" t="s">
        <v>88</v>
      </c>
      <c r="D136" s="214" t="s">
        <v>125</v>
      </c>
      <c r="E136" s="215" t="s">
        <v>139</v>
      </c>
      <c r="F136" s="216" t="s">
        <v>140</v>
      </c>
      <c r="G136" s="217" t="s">
        <v>128</v>
      </c>
      <c r="H136" s="218">
        <v>268</v>
      </c>
      <c r="I136" s="219"/>
      <c r="J136" s="220">
        <f>ROUND(I136*H136,2)</f>
        <v>0</v>
      </c>
      <c r="K136" s="216" t="s">
        <v>129</v>
      </c>
      <c r="L136" s="44"/>
      <c r="M136" s="221" t="s">
        <v>1</v>
      </c>
      <c r="N136" s="222" t="s">
        <v>43</v>
      </c>
      <c r="O136" s="91"/>
      <c r="P136" s="223">
        <f>O136*H136</f>
        <v>0</v>
      </c>
      <c r="Q136" s="223">
        <v>0</v>
      </c>
      <c r="R136" s="223">
        <f>Q136*H136</f>
        <v>0</v>
      </c>
      <c r="S136" s="223">
        <v>0.22</v>
      </c>
      <c r="T136" s="224">
        <f>S136*H136</f>
        <v>58.960000000000001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130</v>
      </c>
      <c r="AT136" s="225" t="s">
        <v>125</v>
      </c>
      <c r="AU136" s="225" t="s">
        <v>88</v>
      </c>
      <c r="AY136" s="17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86</v>
      </c>
      <c r="BK136" s="226">
        <f>ROUND(I136*H136,2)</f>
        <v>0</v>
      </c>
      <c r="BL136" s="17" t="s">
        <v>130</v>
      </c>
      <c r="BM136" s="225" t="s">
        <v>141</v>
      </c>
    </row>
    <row r="137" s="2" customFormat="1">
      <c r="A137" s="38"/>
      <c r="B137" s="39"/>
      <c r="C137" s="40"/>
      <c r="D137" s="227" t="s">
        <v>132</v>
      </c>
      <c r="E137" s="40"/>
      <c r="F137" s="228" t="s">
        <v>142</v>
      </c>
      <c r="G137" s="40"/>
      <c r="H137" s="40"/>
      <c r="I137" s="229"/>
      <c r="J137" s="40"/>
      <c r="K137" s="40"/>
      <c r="L137" s="44"/>
      <c r="M137" s="230"/>
      <c r="N137" s="23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132</v>
      </c>
      <c r="AU137" s="17" t="s">
        <v>88</v>
      </c>
    </row>
    <row r="138" s="13" customFormat="1">
      <c r="A138" s="13"/>
      <c r="B138" s="232"/>
      <c r="C138" s="233"/>
      <c r="D138" s="227" t="s">
        <v>134</v>
      </c>
      <c r="E138" s="234" t="s">
        <v>1</v>
      </c>
      <c r="F138" s="235" t="s">
        <v>135</v>
      </c>
      <c r="G138" s="233"/>
      <c r="H138" s="234" t="s">
        <v>1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134</v>
      </c>
      <c r="AU138" s="241" t="s">
        <v>88</v>
      </c>
      <c r="AV138" s="13" t="s">
        <v>86</v>
      </c>
      <c r="AW138" s="13" t="s">
        <v>35</v>
      </c>
      <c r="AX138" s="13" t="s">
        <v>78</v>
      </c>
      <c r="AY138" s="241" t="s">
        <v>123</v>
      </c>
    </row>
    <row r="139" s="13" customFormat="1">
      <c r="A139" s="13"/>
      <c r="B139" s="232"/>
      <c r="C139" s="233"/>
      <c r="D139" s="227" t="s">
        <v>134</v>
      </c>
      <c r="E139" s="234" t="s">
        <v>1</v>
      </c>
      <c r="F139" s="235" t="s">
        <v>143</v>
      </c>
      <c r="G139" s="233"/>
      <c r="H139" s="234" t="s">
        <v>1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134</v>
      </c>
      <c r="AU139" s="241" t="s">
        <v>88</v>
      </c>
      <c r="AV139" s="13" t="s">
        <v>86</v>
      </c>
      <c r="AW139" s="13" t="s">
        <v>35</v>
      </c>
      <c r="AX139" s="13" t="s">
        <v>78</v>
      </c>
      <c r="AY139" s="241" t="s">
        <v>123</v>
      </c>
    </row>
    <row r="140" s="14" customFormat="1">
      <c r="A140" s="14"/>
      <c r="B140" s="242"/>
      <c r="C140" s="243"/>
      <c r="D140" s="227" t="s">
        <v>134</v>
      </c>
      <c r="E140" s="244" t="s">
        <v>1</v>
      </c>
      <c r="F140" s="245" t="s">
        <v>144</v>
      </c>
      <c r="G140" s="243"/>
      <c r="H140" s="246">
        <v>268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134</v>
      </c>
      <c r="AU140" s="252" t="s">
        <v>88</v>
      </c>
      <c r="AV140" s="14" t="s">
        <v>88</v>
      </c>
      <c r="AW140" s="14" t="s">
        <v>35</v>
      </c>
      <c r="AX140" s="14" t="s">
        <v>78</v>
      </c>
      <c r="AY140" s="252" t="s">
        <v>123</v>
      </c>
    </row>
    <row r="141" s="15" customFormat="1">
      <c r="A141" s="15"/>
      <c r="B141" s="253"/>
      <c r="C141" s="254"/>
      <c r="D141" s="227" t="s">
        <v>134</v>
      </c>
      <c r="E141" s="255" t="s">
        <v>1</v>
      </c>
      <c r="F141" s="256" t="s">
        <v>138</v>
      </c>
      <c r="G141" s="254"/>
      <c r="H141" s="257">
        <v>268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134</v>
      </c>
      <c r="AU141" s="263" t="s">
        <v>88</v>
      </c>
      <c r="AV141" s="15" t="s">
        <v>130</v>
      </c>
      <c r="AW141" s="15" t="s">
        <v>35</v>
      </c>
      <c r="AX141" s="15" t="s">
        <v>86</v>
      </c>
      <c r="AY141" s="263" t="s">
        <v>123</v>
      </c>
    </row>
    <row r="142" s="2" customFormat="1" ht="16.5" customHeight="1">
      <c r="A142" s="38"/>
      <c r="B142" s="39"/>
      <c r="C142" s="214" t="s">
        <v>145</v>
      </c>
      <c r="D142" s="214" t="s">
        <v>125</v>
      </c>
      <c r="E142" s="215" t="s">
        <v>146</v>
      </c>
      <c r="F142" s="216" t="s">
        <v>147</v>
      </c>
      <c r="G142" s="217" t="s">
        <v>128</v>
      </c>
      <c r="H142" s="218">
        <v>3404</v>
      </c>
      <c r="I142" s="219"/>
      <c r="J142" s="220">
        <f>ROUND(I142*H142,2)</f>
        <v>0</v>
      </c>
      <c r="K142" s="216" t="s">
        <v>129</v>
      </c>
      <c r="L142" s="44"/>
      <c r="M142" s="221" t="s">
        <v>1</v>
      </c>
      <c r="N142" s="222" t="s">
        <v>43</v>
      </c>
      <c r="O142" s="91"/>
      <c r="P142" s="223">
        <f>O142*H142</f>
        <v>0</v>
      </c>
      <c r="Q142" s="223">
        <v>1.0000000000000001E-05</v>
      </c>
      <c r="R142" s="223">
        <f>Q142*H142</f>
        <v>0.034040000000000001</v>
      </c>
      <c r="S142" s="223">
        <v>0.11500000000000001</v>
      </c>
      <c r="T142" s="224">
        <f>S142*H142</f>
        <v>391.46000000000004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130</v>
      </c>
      <c r="AT142" s="225" t="s">
        <v>125</v>
      </c>
      <c r="AU142" s="225" t="s">
        <v>88</v>
      </c>
      <c r="AY142" s="17" t="s">
        <v>123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86</v>
      </c>
      <c r="BK142" s="226">
        <f>ROUND(I142*H142,2)</f>
        <v>0</v>
      </c>
      <c r="BL142" s="17" t="s">
        <v>130</v>
      </c>
      <c r="BM142" s="225" t="s">
        <v>148</v>
      </c>
    </row>
    <row r="143" s="2" customFormat="1">
      <c r="A143" s="38"/>
      <c r="B143" s="39"/>
      <c r="C143" s="40"/>
      <c r="D143" s="227" t="s">
        <v>132</v>
      </c>
      <c r="E143" s="40"/>
      <c r="F143" s="228" t="s">
        <v>149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88</v>
      </c>
    </row>
    <row r="144" s="13" customFormat="1">
      <c r="A144" s="13"/>
      <c r="B144" s="232"/>
      <c r="C144" s="233"/>
      <c r="D144" s="227" t="s">
        <v>134</v>
      </c>
      <c r="E144" s="234" t="s">
        <v>1</v>
      </c>
      <c r="F144" s="235" t="s">
        <v>135</v>
      </c>
      <c r="G144" s="233"/>
      <c r="H144" s="234" t="s">
        <v>1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134</v>
      </c>
      <c r="AU144" s="241" t="s">
        <v>88</v>
      </c>
      <c r="AV144" s="13" t="s">
        <v>86</v>
      </c>
      <c r="AW144" s="13" t="s">
        <v>35</v>
      </c>
      <c r="AX144" s="13" t="s">
        <v>78</v>
      </c>
      <c r="AY144" s="241" t="s">
        <v>123</v>
      </c>
    </row>
    <row r="145" s="13" customFormat="1">
      <c r="A145" s="13"/>
      <c r="B145" s="232"/>
      <c r="C145" s="233"/>
      <c r="D145" s="227" t="s">
        <v>134</v>
      </c>
      <c r="E145" s="234" t="s">
        <v>1</v>
      </c>
      <c r="F145" s="235" t="s">
        <v>84</v>
      </c>
      <c r="G145" s="233"/>
      <c r="H145" s="234" t="s">
        <v>1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134</v>
      </c>
      <c r="AU145" s="241" t="s">
        <v>88</v>
      </c>
      <c r="AV145" s="13" t="s">
        <v>86</v>
      </c>
      <c r="AW145" s="13" t="s">
        <v>35</v>
      </c>
      <c r="AX145" s="13" t="s">
        <v>78</v>
      </c>
      <c r="AY145" s="241" t="s">
        <v>123</v>
      </c>
    </row>
    <row r="146" s="14" customFormat="1">
      <c r="A146" s="14"/>
      <c r="B146" s="242"/>
      <c r="C146" s="243"/>
      <c r="D146" s="227" t="s">
        <v>134</v>
      </c>
      <c r="E146" s="244" t="s">
        <v>1</v>
      </c>
      <c r="F146" s="245" t="s">
        <v>150</v>
      </c>
      <c r="G146" s="243"/>
      <c r="H146" s="246">
        <v>3404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134</v>
      </c>
      <c r="AU146" s="252" t="s">
        <v>88</v>
      </c>
      <c r="AV146" s="14" t="s">
        <v>88</v>
      </c>
      <c r="AW146" s="14" t="s">
        <v>35</v>
      </c>
      <c r="AX146" s="14" t="s">
        <v>78</v>
      </c>
      <c r="AY146" s="252" t="s">
        <v>123</v>
      </c>
    </row>
    <row r="147" s="15" customFormat="1">
      <c r="A147" s="15"/>
      <c r="B147" s="253"/>
      <c r="C147" s="254"/>
      <c r="D147" s="227" t="s">
        <v>134</v>
      </c>
      <c r="E147" s="255" t="s">
        <v>1</v>
      </c>
      <c r="F147" s="256" t="s">
        <v>138</v>
      </c>
      <c r="G147" s="254"/>
      <c r="H147" s="257">
        <v>3404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134</v>
      </c>
      <c r="AU147" s="263" t="s">
        <v>88</v>
      </c>
      <c r="AV147" s="15" t="s">
        <v>130</v>
      </c>
      <c r="AW147" s="15" t="s">
        <v>35</v>
      </c>
      <c r="AX147" s="15" t="s">
        <v>86</v>
      </c>
      <c r="AY147" s="263" t="s">
        <v>123</v>
      </c>
    </row>
    <row r="148" s="2" customFormat="1" ht="16.5" customHeight="1">
      <c r="A148" s="38"/>
      <c r="B148" s="39"/>
      <c r="C148" s="214" t="s">
        <v>130</v>
      </c>
      <c r="D148" s="214" t="s">
        <v>125</v>
      </c>
      <c r="E148" s="215" t="s">
        <v>151</v>
      </c>
      <c r="F148" s="216" t="s">
        <v>152</v>
      </c>
      <c r="G148" s="217" t="s">
        <v>128</v>
      </c>
      <c r="H148" s="218">
        <v>1021.2000000000001</v>
      </c>
      <c r="I148" s="219"/>
      <c r="J148" s="220">
        <f>ROUND(I148*H148,2)</f>
        <v>0</v>
      </c>
      <c r="K148" s="216" t="s">
        <v>129</v>
      </c>
      <c r="L148" s="44"/>
      <c r="M148" s="221" t="s">
        <v>1</v>
      </c>
      <c r="N148" s="222" t="s">
        <v>43</v>
      </c>
      <c r="O148" s="91"/>
      <c r="P148" s="223">
        <f>O148*H148</f>
        <v>0</v>
      </c>
      <c r="Q148" s="223">
        <v>2.0000000000000002E-05</v>
      </c>
      <c r="R148" s="223">
        <f>Q148*H148</f>
        <v>0.020424000000000001</v>
      </c>
      <c r="S148" s="223">
        <v>0.161</v>
      </c>
      <c r="T148" s="224">
        <f>S148*H148</f>
        <v>164.41320000000002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130</v>
      </c>
      <c r="AT148" s="225" t="s">
        <v>125</v>
      </c>
      <c r="AU148" s="225" t="s">
        <v>88</v>
      </c>
      <c r="AY148" s="17" t="s">
        <v>123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86</v>
      </c>
      <c r="BK148" s="226">
        <f>ROUND(I148*H148,2)</f>
        <v>0</v>
      </c>
      <c r="BL148" s="17" t="s">
        <v>130</v>
      </c>
      <c r="BM148" s="225" t="s">
        <v>153</v>
      </c>
    </row>
    <row r="149" s="2" customFormat="1">
      <c r="A149" s="38"/>
      <c r="B149" s="39"/>
      <c r="C149" s="40"/>
      <c r="D149" s="227" t="s">
        <v>132</v>
      </c>
      <c r="E149" s="40"/>
      <c r="F149" s="228" t="s">
        <v>154</v>
      </c>
      <c r="G149" s="40"/>
      <c r="H149" s="40"/>
      <c r="I149" s="229"/>
      <c r="J149" s="40"/>
      <c r="K149" s="40"/>
      <c r="L149" s="44"/>
      <c r="M149" s="230"/>
      <c r="N149" s="23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132</v>
      </c>
      <c r="AU149" s="17" t="s">
        <v>88</v>
      </c>
    </row>
    <row r="150" s="13" customFormat="1">
      <c r="A150" s="13"/>
      <c r="B150" s="232"/>
      <c r="C150" s="233"/>
      <c r="D150" s="227" t="s">
        <v>134</v>
      </c>
      <c r="E150" s="234" t="s">
        <v>1</v>
      </c>
      <c r="F150" s="235" t="s">
        <v>135</v>
      </c>
      <c r="G150" s="233"/>
      <c r="H150" s="234" t="s">
        <v>1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134</v>
      </c>
      <c r="AU150" s="241" t="s">
        <v>88</v>
      </c>
      <c r="AV150" s="13" t="s">
        <v>86</v>
      </c>
      <c r="AW150" s="13" t="s">
        <v>35</v>
      </c>
      <c r="AX150" s="13" t="s">
        <v>78</v>
      </c>
      <c r="AY150" s="241" t="s">
        <v>123</v>
      </c>
    </row>
    <row r="151" s="13" customFormat="1">
      <c r="A151" s="13"/>
      <c r="B151" s="232"/>
      <c r="C151" s="233"/>
      <c r="D151" s="227" t="s">
        <v>134</v>
      </c>
      <c r="E151" s="234" t="s">
        <v>1</v>
      </c>
      <c r="F151" s="235" t="s">
        <v>155</v>
      </c>
      <c r="G151" s="233"/>
      <c r="H151" s="234" t="s">
        <v>1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134</v>
      </c>
      <c r="AU151" s="241" t="s">
        <v>88</v>
      </c>
      <c r="AV151" s="13" t="s">
        <v>86</v>
      </c>
      <c r="AW151" s="13" t="s">
        <v>35</v>
      </c>
      <c r="AX151" s="13" t="s">
        <v>78</v>
      </c>
      <c r="AY151" s="241" t="s">
        <v>123</v>
      </c>
    </row>
    <row r="152" s="14" customFormat="1">
      <c r="A152" s="14"/>
      <c r="B152" s="242"/>
      <c r="C152" s="243"/>
      <c r="D152" s="227" t="s">
        <v>134</v>
      </c>
      <c r="E152" s="244" t="s">
        <v>1</v>
      </c>
      <c r="F152" s="245" t="s">
        <v>156</v>
      </c>
      <c r="G152" s="243"/>
      <c r="H152" s="246">
        <v>1021.2000000000001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134</v>
      </c>
      <c r="AU152" s="252" t="s">
        <v>88</v>
      </c>
      <c r="AV152" s="14" t="s">
        <v>88</v>
      </c>
      <c r="AW152" s="14" t="s">
        <v>35</v>
      </c>
      <c r="AX152" s="14" t="s">
        <v>78</v>
      </c>
      <c r="AY152" s="252" t="s">
        <v>123</v>
      </c>
    </row>
    <row r="153" s="15" customFormat="1">
      <c r="A153" s="15"/>
      <c r="B153" s="253"/>
      <c r="C153" s="254"/>
      <c r="D153" s="227" t="s">
        <v>134</v>
      </c>
      <c r="E153" s="255" t="s">
        <v>1</v>
      </c>
      <c r="F153" s="256" t="s">
        <v>138</v>
      </c>
      <c r="G153" s="254"/>
      <c r="H153" s="257">
        <v>1021.2000000000001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134</v>
      </c>
      <c r="AU153" s="263" t="s">
        <v>88</v>
      </c>
      <c r="AV153" s="15" t="s">
        <v>130</v>
      </c>
      <c r="AW153" s="15" t="s">
        <v>35</v>
      </c>
      <c r="AX153" s="15" t="s">
        <v>86</v>
      </c>
      <c r="AY153" s="263" t="s">
        <v>123</v>
      </c>
    </row>
    <row r="154" s="2" customFormat="1" ht="16.5" customHeight="1">
      <c r="A154" s="38"/>
      <c r="B154" s="39"/>
      <c r="C154" s="214" t="s">
        <v>157</v>
      </c>
      <c r="D154" s="214" t="s">
        <v>125</v>
      </c>
      <c r="E154" s="215" t="s">
        <v>158</v>
      </c>
      <c r="F154" s="216" t="s">
        <v>159</v>
      </c>
      <c r="G154" s="217" t="s">
        <v>160</v>
      </c>
      <c r="H154" s="218">
        <v>189</v>
      </c>
      <c r="I154" s="219"/>
      <c r="J154" s="220">
        <f>ROUND(I154*H154,2)</f>
        <v>0</v>
      </c>
      <c r="K154" s="216" t="s">
        <v>129</v>
      </c>
      <c r="L154" s="44"/>
      <c r="M154" s="221" t="s">
        <v>1</v>
      </c>
      <c r="N154" s="222" t="s">
        <v>43</v>
      </c>
      <c r="O154" s="91"/>
      <c r="P154" s="223">
        <f>O154*H154</f>
        <v>0</v>
      </c>
      <c r="Q154" s="223">
        <v>0</v>
      </c>
      <c r="R154" s="223">
        <f>Q154*H154</f>
        <v>0</v>
      </c>
      <c r="S154" s="223">
        <v>0.20499999999999999</v>
      </c>
      <c r="T154" s="224">
        <f>S154*H154</f>
        <v>38.744999999999997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130</v>
      </c>
      <c r="AT154" s="225" t="s">
        <v>125</v>
      </c>
      <c r="AU154" s="225" t="s">
        <v>88</v>
      </c>
      <c r="AY154" s="17" t="s">
        <v>123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86</v>
      </c>
      <c r="BK154" s="226">
        <f>ROUND(I154*H154,2)</f>
        <v>0</v>
      </c>
      <c r="BL154" s="17" t="s">
        <v>130</v>
      </c>
      <c r="BM154" s="225" t="s">
        <v>161</v>
      </c>
    </row>
    <row r="155" s="2" customFormat="1">
      <c r="A155" s="38"/>
      <c r="B155" s="39"/>
      <c r="C155" s="40"/>
      <c r="D155" s="227" t="s">
        <v>132</v>
      </c>
      <c r="E155" s="40"/>
      <c r="F155" s="228" t="s">
        <v>162</v>
      </c>
      <c r="G155" s="40"/>
      <c r="H155" s="40"/>
      <c r="I155" s="229"/>
      <c r="J155" s="40"/>
      <c r="K155" s="40"/>
      <c r="L155" s="44"/>
      <c r="M155" s="230"/>
      <c r="N155" s="23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132</v>
      </c>
      <c r="AU155" s="17" t="s">
        <v>88</v>
      </c>
    </row>
    <row r="156" s="13" customFormat="1">
      <c r="A156" s="13"/>
      <c r="B156" s="232"/>
      <c r="C156" s="233"/>
      <c r="D156" s="227" t="s">
        <v>134</v>
      </c>
      <c r="E156" s="234" t="s">
        <v>1</v>
      </c>
      <c r="F156" s="235" t="s">
        <v>135</v>
      </c>
      <c r="G156" s="233"/>
      <c r="H156" s="234" t="s">
        <v>1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134</v>
      </c>
      <c r="AU156" s="241" t="s">
        <v>88</v>
      </c>
      <c r="AV156" s="13" t="s">
        <v>86</v>
      </c>
      <c r="AW156" s="13" t="s">
        <v>35</v>
      </c>
      <c r="AX156" s="13" t="s">
        <v>78</v>
      </c>
      <c r="AY156" s="241" t="s">
        <v>123</v>
      </c>
    </row>
    <row r="157" s="14" customFormat="1">
      <c r="A157" s="14"/>
      <c r="B157" s="242"/>
      <c r="C157" s="243"/>
      <c r="D157" s="227" t="s">
        <v>134</v>
      </c>
      <c r="E157" s="244" t="s">
        <v>1</v>
      </c>
      <c r="F157" s="245" t="s">
        <v>163</v>
      </c>
      <c r="G157" s="243"/>
      <c r="H157" s="246">
        <v>189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134</v>
      </c>
      <c r="AU157" s="252" t="s">
        <v>88</v>
      </c>
      <c r="AV157" s="14" t="s">
        <v>88</v>
      </c>
      <c r="AW157" s="14" t="s">
        <v>35</v>
      </c>
      <c r="AX157" s="14" t="s">
        <v>78</v>
      </c>
      <c r="AY157" s="252" t="s">
        <v>123</v>
      </c>
    </row>
    <row r="158" s="15" customFormat="1">
      <c r="A158" s="15"/>
      <c r="B158" s="253"/>
      <c r="C158" s="254"/>
      <c r="D158" s="227" t="s">
        <v>134</v>
      </c>
      <c r="E158" s="255" t="s">
        <v>1</v>
      </c>
      <c r="F158" s="256" t="s">
        <v>138</v>
      </c>
      <c r="G158" s="254"/>
      <c r="H158" s="257">
        <v>189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134</v>
      </c>
      <c r="AU158" s="263" t="s">
        <v>88</v>
      </c>
      <c r="AV158" s="15" t="s">
        <v>130</v>
      </c>
      <c r="AW158" s="15" t="s">
        <v>35</v>
      </c>
      <c r="AX158" s="15" t="s">
        <v>86</v>
      </c>
      <c r="AY158" s="263" t="s">
        <v>123</v>
      </c>
    </row>
    <row r="159" s="2" customFormat="1" ht="16.5" customHeight="1">
      <c r="A159" s="38"/>
      <c r="B159" s="39"/>
      <c r="C159" s="214" t="s">
        <v>164</v>
      </c>
      <c r="D159" s="214" t="s">
        <v>125</v>
      </c>
      <c r="E159" s="215" t="s">
        <v>165</v>
      </c>
      <c r="F159" s="216" t="s">
        <v>166</v>
      </c>
      <c r="G159" s="217" t="s">
        <v>160</v>
      </c>
      <c r="H159" s="218">
        <v>31</v>
      </c>
      <c r="I159" s="219"/>
      <c r="J159" s="220">
        <f>ROUND(I159*H159,2)</f>
        <v>0</v>
      </c>
      <c r="K159" s="216" t="s">
        <v>129</v>
      </c>
      <c r="L159" s="44"/>
      <c r="M159" s="221" t="s">
        <v>1</v>
      </c>
      <c r="N159" s="222" t="s">
        <v>43</v>
      </c>
      <c r="O159" s="91"/>
      <c r="P159" s="223">
        <f>O159*H159</f>
        <v>0</v>
      </c>
      <c r="Q159" s="223">
        <v>0</v>
      </c>
      <c r="R159" s="223">
        <f>Q159*H159</f>
        <v>0</v>
      </c>
      <c r="S159" s="223">
        <v>0.040000000000000001</v>
      </c>
      <c r="T159" s="224">
        <f>S159*H159</f>
        <v>1.24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130</v>
      </c>
      <c r="AT159" s="225" t="s">
        <v>125</v>
      </c>
      <c r="AU159" s="225" t="s">
        <v>88</v>
      </c>
      <c r="AY159" s="17" t="s">
        <v>123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86</v>
      </c>
      <c r="BK159" s="226">
        <f>ROUND(I159*H159,2)</f>
        <v>0</v>
      </c>
      <c r="BL159" s="17" t="s">
        <v>130</v>
      </c>
      <c r="BM159" s="225" t="s">
        <v>167</v>
      </c>
    </row>
    <row r="160" s="2" customFormat="1">
      <c r="A160" s="38"/>
      <c r="B160" s="39"/>
      <c r="C160" s="40"/>
      <c r="D160" s="227" t="s">
        <v>132</v>
      </c>
      <c r="E160" s="40"/>
      <c r="F160" s="228" t="s">
        <v>168</v>
      </c>
      <c r="G160" s="40"/>
      <c r="H160" s="40"/>
      <c r="I160" s="229"/>
      <c r="J160" s="40"/>
      <c r="K160" s="40"/>
      <c r="L160" s="44"/>
      <c r="M160" s="230"/>
      <c r="N160" s="23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132</v>
      </c>
      <c r="AU160" s="17" t="s">
        <v>88</v>
      </c>
    </row>
    <row r="161" s="13" customFormat="1">
      <c r="A161" s="13"/>
      <c r="B161" s="232"/>
      <c r="C161" s="233"/>
      <c r="D161" s="227" t="s">
        <v>134</v>
      </c>
      <c r="E161" s="234" t="s">
        <v>1</v>
      </c>
      <c r="F161" s="235" t="s">
        <v>135</v>
      </c>
      <c r="G161" s="233"/>
      <c r="H161" s="234" t="s">
        <v>1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134</v>
      </c>
      <c r="AU161" s="241" t="s">
        <v>88</v>
      </c>
      <c r="AV161" s="13" t="s">
        <v>86</v>
      </c>
      <c r="AW161" s="13" t="s">
        <v>35</v>
      </c>
      <c r="AX161" s="13" t="s">
        <v>78</v>
      </c>
      <c r="AY161" s="241" t="s">
        <v>123</v>
      </c>
    </row>
    <row r="162" s="14" customFormat="1">
      <c r="A162" s="14"/>
      <c r="B162" s="242"/>
      <c r="C162" s="243"/>
      <c r="D162" s="227" t="s">
        <v>134</v>
      </c>
      <c r="E162" s="244" t="s">
        <v>1</v>
      </c>
      <c r="F162" s="245" t="s">
        <v>169</v>
      </c>
      <c r="G162" s="243"/>
      <c r="H162" s="246">
        <v>31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134</v>
      </c>
      <c r="AU162" s="252" t="s">
        <v>88</v>
      </c>
      <c r="AV162" s="14" t="s">
        <v>88</v>
      </c>
      <c r="AW162" s="14" t="s">
        <v>35</v>
      </c>
      <c r="AX162" s="14" t="s">
        <v>78</v>
      </c>
      <c r="AY162" s="252" t="s">
        <v>123</v>
      </c>
    </row>
    <row r="163" s="15" customFormat="1">
      <c r="A163" s="15"/>
      <c r="B163" s="253"/>
      <c r="C163" s="254"/>
      <c r="D163" s="227" t="s">
        <v>134</v>
      </c>
      <c r="E163" s="255" t="s">
        <v>1</v>
      </c>
      <c r="F163" s="256" t="s">
        <v>138</v>
      </c>
      <c r="G163" s="254"/>
      <c r="H163" s="257">
        <v>31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134</v>
      </c>
      <c r="AU163" s="263" t="s">
        <v>88</v>
      </c>
      <c r="AV163" s="15" t="s">
        <v>130</v>
      </c>
      <c r="AW163" s="15" t="s">
        <v>35</v>
      </c>
      <c r="AX163" s="15" t="s">
        <v>86</v>
      </c>
      <c r="AY163" s="263" t="s">
        <v>123</v>
      </c>
    </row>
    <row r="164" s="12" customFormat="1" ht="22.8" customHeight="1">
      <c r="A164" s="12"/>
      <c r="B164" s="198"/>
      <c r="C164" s="199"/>
      <c r="D164" s="200" t="s">
        <v>77</v>
      </c>
      <c r="E164" s="212" t="s">
        <v>157</v>
      </c>
      <c r="F164" s="212" t="s">
        <v>170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SUM(P165:P201)</f>
        <v>0</v>
      </c>
      <c r="Q164" s="206"/>
      <c r="R164" s="207">
        <f>SUM(R165:R201)</f>
        <v>232.14325000000002</v>
      </c>
      <c r="S164" s="206"/>
      <c r="T164" s="208">
        <f>SUM(T165:T201)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86</v>
      </c>
      <c r="AT164" s="210" t="s">
        <v>77</v>
      </c>
      <c r="AU164" s="210" t="s">
        <v>86</v>
      </c>
      <c r="AY164" s="209" t="s">
        <v>123</v>
      </c>
      <c r="BK164" s="211">
        <f>SUM(BK165:BK201)</f>
        <v>0</v>
      </c>
    </row>
    <row r="165" s="2" customFormat="1" ht="16.5" customHeight="1">
      <c r="A165" s="38"/>
      <c r="B165" s="39"/>
      <c r="C165" s="214" t="s">
        <v>171</v>
      </c>
      <c r="D165" s="214" t="s">
        <v>125</v>
      </c>
      <c r="E165" s="215" t="s">
        <v>172</v>
      </c>
      <c r="F165" s="216" t="s">
        <v>173</v>
      </c>
      <c r="G165" s="217" t="s">
        <v>128</v>
      </c>
      <c r="H165" s="218">
        <v>263.5</v>
      </c>
      <c r="I165" s="219"/>
      <c r="J165" s="220">
        <f>ROUND(I165*H165,2)</f>
        <v>0</v>
      </c>
      <c r="K165" s="216" t="s">
        <v>129</v>
      </c>
      <c r="L165" s="44"/>
      <c r="M165" s="221" t="s">
        <v>1</v>
      </c>
      <c r="N165" s="222" t="s">
        <v>43</v>
      </c>
      <c r="O165" s="91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130</v>
      </c>
      <c r="AT165" s="225" t="s">
        <v>125</v>
      </c>
      <c r="AU165" s="225" t="s">
        <v>88</v>
      </c>
      <c r="AY165" s="17" t="s">
        <v>123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86</v>
      </c>
      <c r="BK165" s="226">
        <f>ROUND(I165*H165,2)</f>
        <v>0</v>
      </c>
      <c r="BL165" s="17" t="s">
        <v>130</v>
      </c>
      <c r="BM165" s="225" t="s">
        <v>174</v>
      </c>
    </row>
    <row r="166" s="2" customFormat="1">
      <c r="A166" s="38"/>
      <c r="B166" s="39"/>
      <c r="C166" s="40"/>
      <c r="D166" s="227" t="s">
        <v>132</v>
      </c>
      <c r="E166" s="40"/>
      <c r="F166" s="228" t="s">
        <v>175</v>
      </c>
      <c r="G166" s="40"/>
      <c r="H166" s="40"/>
      <c r="I166" s="229"/>
      <c r="J166" s="40"/>
      <c r="K166" s="40"/>
      <c r="L166" s="44"/>
      <c r="M166" s="230"/>
      <c r="N166" s="23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88</v>
      </c>
    </row>
    <row r="167" s="13" customFormat="1">
      <c r="A167" s="13"/>
      <c r="B167" s="232"/>
      <c r="C167" s="233"/>
      <c r="D167" s="227" t="s">
        <v>134</v>
      </c>
      <c r="E167" s="234" t="s">
        <v>1</v>
      </c>
      <c r="F167" s="235" t="s">
        <v>176</v>
      </c>
      <c r="G167" s="233"/>
      <c r="H167" s="234" t="s">
        <v>1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134</v>
      </c>
      <c r="AU167" s="241" t="s">
        <v>88</v>
      </c>
      <c r="AV167" s="13" t="s">
        <v>86</v>
      </c>
      <c r="AW167" s="13" t="s">
        <v>35</v>
      </c>
      <c r="AX167" s="13" t="s">
        <v>78</v>
      </c>
      <c r="AY167" s="241" t="s">
        <v>123</v>
      </c>
    </row>
    <row r="168" s="14" customFormat="1">
      <c r="A168" s="14"/>
      <c r="B168" s="242"/>
      <c r="C168" s="243"/>
      <c r="D168" s="227" t="s">
        <v>134</v>
      </c>
      <c r="E168" s="244" t="s">
        <v>1</v>
      </c>
      <c r="F168" s="245" t="s">
        <v>177</v>
      </c>
      <c r="G168" s="243"/>
      <c r="H168" s="246">
        <v>263.5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134</v>
      </c>
      <c r="AU168" s="252" t="s">
        <v>88</v>
      </c>
      <c r="AV168" s="14" t="s">
        <v>88</v>
      </c>
      <c r="AW168" s="14" t="s">
        <v>35</v>
      </c>
      <c r="AX168" s="14" t="s">
        <v>78</v>
      </c>
      <c r="AY168" s="252" t="s">
        <v>123</v>
      </c>
    </row>
    <row r="169" s="15" customFormat="1">
      <c r="A169" s="15"/>
      <c r="B169" s="253"/>
      <c r="C169" s="254"/>
      <c r="D169" s="227" t="s">
        <v>134</v>
      </c>
      <c r="E169" s="255" t="s">
        <v>1</v>
      </c>
      <c r="F169" s="256" t="s">
        <v>138</v>
      </c>
      <c r="G169" s="254"/>
      <c r="H169" s="257">
        <v>263.5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3" t="s">
        <v>134</v>
      </c>
      <c r="AU169" s="263" t="s">
        <v>88</v>
      </c>
      <c r="AV169" s="15" t="s">
        <v>130</v>
      </c>
      <c r="AW169" s="15" t="s">
        <v>35</v>
      </c>
      <c r="AX169" s="15" t="s">
        <v>86</v>
      </c>
      <c r="AY169" s="263" t="s">
        <v>123</v>
      </c>
    </row>
    <row r="170" s="2" customFormat="1" ht="16.5" customHeight="1">
      <c r="A170" s="38"/>
      <c r="B170" s="39"/>
      <c r="C170" s="214" t="s">
        <v>178</v>
      </c>
      <c r="D170" s="214" t="s">
        <v>125</v>
      </c>
      <c r="E170" s="215" t="s">
        <v>179</v>
      </c>
      <c r="F170" s="216" t="s">
        <v>180</v>
      </c>
      <c r="G170" s="217" t="s">
        <v>128</v>
      </c>
      <c r="H170" s="218">
        <v>1021.2000000000001</v>
      </c>
      <c r="I170" s="219"/>
      <c r="J170" s="220">
        <f>ROUND(I170*H170,2)</f>
        <v>0</v>
      </c>
      <c r="K170" s="216" t="s">
        <v>129</v>
      </c>
      <c r="L170" s="44"/>
      <c r="M170" s="221" t="s">
        <v>1</v>
      </c>
      <c r="N170" s="222" t="s">
        <v>43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130</v>
      </c>
      <c r="AT170" s="225" t="s">
        <v>125</v>
      </c>
      <c r="AU170" s="225" t="s">
        <v>88</v>
      </c>
      <c r="AY170" s="17" t="s">
        <v>123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86</v>
      </c>
      <c r="BK170" s="226">
        <f>ROUND(I170*H170,2)</f>
        <v>0</v>
      </c>
      <c r="BL170" s="17" t="s">
        <v>130</v>
      </c>
      <c r="BM170" s="225" t="s">
        <v>181</v>
      </c>
    </row>
    <row r="171" s="2" customFormat="1">
      <c r="A171" s="38"/>
      <c r="B171" s="39"/>
      <c r="C171" s="40"/>
      <c r="D171" s="227" t="s">
        <v>132</v>
      </c>
      <c r="E171" s="40"/>
      <c r="F171" s="228" t="s">
        <v>182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132</v>
      </c>
      <c r="AU171" s="17" t="s">
        <v>88</v>
      </c>
    </row>
    <row r="172" s="13" customFormat="1">
      <c r="A172" s="13"/>
      <c r="B172" s="232"/>
      <c r="C172" s="233"/>
      <c r="D172" s="227" t="s">
        <v>134</v>
      </c>
      <c r="E172" s="234" t="s">
        <v>1</v>
      </c>
      <c r="F172" s="235" t="s">
        <v>183</v>
      </c>
      <c r="G172" s="233"/>
      <c r="H172" s="234" t="s">
        <v>1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134</v>
      </c>
      <c r="AU172" s="241" t="s">
        <v>88</v>
      </c>
      <c r="AV172" s="13" t="s">
        <v>86</v>
      </c>
      <c r="AW172" s="13" t="s">
        <v>35</v>
      </c>
      <c r="AX172" s="13" t="s">
        <v>78</v>
      </c>
      <c r="AY172" s="241" t="s">
        <v>123</v>
      </c>
    </row>
    <row r="173" s="13" customFormat="1">
      <c r="A173" s="13"/>
      <c r="B173" s="232"/>
      <c r="C173" s="233"/>
      <c r="D173" s="227" t="s">
        <v>134</v>
      </c>
      <c r="E173" s="234" t="s">
        <v>1</v>
      </c>
      <c r="F173" s="235" t="s">
        <v>155</v>
      </c>
      <c r="G173" s="233"/>
      <c r="H173" s="234" t="s">
        <v>1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134</v>
      </c>
      <c r="AU173" s="241" t="s">
        <v>88</v>
      </c>
      <c r="AV173" s="13" t="s">
        <v>86</v>
      </c>
      <c r="AW173" s="13" t="s">
        <v>35</v>
      </c>
      <c r="AX173" s="13" t="s">
        <v>78</v>
      </c>
      <c r="AY173" s="241" t="s">
        <v>123</v>
      </c>
    </row>
    <row r="174" s="14" customFormat="1">
      <c r="A174" s="14"/>
      <c r="B174" s="242"/>
      <c r="C174" s="243"/>
      <c r="D174" s="227" t="s">
        <v>134</v>
      </c>
      <c r="E174" s="244" t="s">
        <v>1</v>
      </c>
      <c r="F174" s="245" t="s">
        <v>156</v>
      </c>
      <c r="G174" s="243"/>
      <c r="H174" s="246">
        <v>1021.2000000000001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134</v>
      </c>
      <c r="AU174" s="252" t="s">
        <v>88</v>
      </c>
      <c r="AV174" s="14" t="s">
        <v>88</v>
      </c>
      <c r="AW174" s="14" t="s">
        <v>35</v>
      </c>
      <c r="AX174" s="14" t="s">
        <v>78</v>
      </c>
      <c r="AY174" s="252" t="s">
        <v>123</v>
      </c>
    </row>
    <row r="175" s="15" customFormat="1">
      <c r="A175" s="15"/>
      <c r="B175" s="253"/>
      <c r="C175" s="254"/>
      <c r="D175" s="227" t="s">
        <v>134</v>
      </c>
      <c r="E175" s="255" t="s">
        <v>1</v>
      </c>
      <c r="F175" s="256" t="s">
        <v>138</v>
      </c>
      <c r="G175" s="254"/>
      <c r="H175" s="257">
        <v>1021.2000000000001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134</v>
      </c>
      <c r="AU175" s="263" t="s">
        <v>88</v>
      </c>
      <c r="AV175" s="15" t="s">
        <v>130</v>
      </c>
      <c r="AW175" s="15" t="s">
        <v>35</v>
      </c>
      <c r="AX175" s="15" t="s">
        <v>86</v>
      </c>
      <c r="AY175" s="263" t="s">
        <v>123</v>
      </c>
    </row>
    <row r="176" s="2" customFormat="1" ht="16.5" customHeight="1">
      <c r="A176" s="38"/>
      <c r="B176" s="39"/>
      <c r="C176" s="214" t="s">
        <v>184</v>
      </c>
      <c r="D176" s="214" t="s">
        <v>125</v>
      </c>
      <c r="E176" s="215" t="s">
        <v>185</v>
      </c>
      <c r="F176" s="216" t="s">
        <v>186</v>
      </c>
      <c r="G176" s="217" t="s">
        <v>128</v>
      </c>
      <c r="H176" s="218">
        <v>1021.2000000000001</v>
      </c>
      <c r="I176" s="219"/>
      <c r="J176" s="220">
        <f>ROUND(I176*H176,2)</f>
        <v>0</v>
      </c>
      <c r="K176" s="216" t="s">
        <v>129</v>
      </c>
      <c r="L176" s="44"/>
      <c r="M176" s="221" t="s">
        <v>1</v>
      </c>
      <c r="N176" s="222" t="s">
        <v>43</v>
      </c>
      <c r="O176" s="91"/>
      <c r="P176" s="223">
        <f>O176*H176</f>
        <v>0</v>
      </c>
      <c r="Q176" s="223">
        <v>0.15620000000000001</v>
      </c>
      <c r="R176" s="223">
        <f>Q176*H176</f>
        <v>159.51144000000002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130</v>
      </c>
      <c r="AT176" s="225" t="s">
        <v>125</v>
      </c>
      <c r="AU176" s="225" t="s">
        <v>88</v>
      </c>
      <c r="AY176" s="17" t="s">
        <v>123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86</v>
      </c>
      <c r="BK176" s="226">
        <f>ROUND(I176*H176,2)</f>
        <v>0</v>
      </c>
      <c r="BL176" s="17" t="s">
        <v>130</v>
      </c>
      <c r="BM176" s="225" t="s">
        <v>187</v>
      </c>
    </row>
    <row r="177" s="2" customFormat="1">
      <c r="A177" s="38"/>
      <c r="B177" s="39"/>
      <c r="C177" s="40"/>
      <c r="D177" s="227" t="s">
        <v>132</v>
      </c>
      <c r="E177" s="40"/>
      <c r="F177" s="228" t="s">
        <v>188</v>
      </c>
      <c r="G177" s="40"/>
      <c r="H177" s="40"/>
      <c r="I177" s="229"/>
      <c r="J177" s="40"/>
      <c r="K177" s="40"/>
      <c r="L177" s="44"/>
      <c r="M177" s="230"/>
      <c r="N177" s="23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132</v>
      </c>
      <c r="AU177" s="17" t="s">
        <v>88</v>
      </c>
    </row>
    <row r="178" s="13" customFormat="1">
      <c r="A178" s="13"/>
      <c r="B178" s="232"/>
      <c r="C178" s="233"/>
      <c r="D178" s="227" t="s">
        <v>134</v>
      </c>
      <c r="E178" s="234" t="s">
        <v>1</v>
      </c>
      <c r="F178" s="235" t="s">
        <v>183</v>
      </c>
      <c r="G178" s="233"/>
      <c r="H178" s="234" t="s">
        <v>1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134</v>
      </c>
      <c r="AU178" s="241" t="s">
        <v>88</v>
      </c>
      <c r="AV178" s="13" t="s">
        <v>86</v>
      </c>
      <c r="AW178" s="13" t="s">
        <v>35</v>
      </c>
      <c r="AX178" s="13" t="s">
        <v>78</v>
      </c>
      <c r="AY178" s="241" t="s">
        <v>123</v>
      </c>
    </row>
    <row r="179" s="13" customFormat="1">
      <c r="A179" s="13"/>
      <c r="B179" s="232"/>
      <c r="C179" s="233"/>
      <c r="D179" s="227" t="s">
        <v>134</v>
      </c>
      <c r="E179" s="234" t="s">
        <v>1</v>
      </c>
      <c r="F179" s="235" t="s">
        <v>189</v>
      </c>
      <c r="G179" s="233"/>
      <c r="H179" s="234" t="s">
        <v>1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134</v>
      </c>
      <c r="AU179" s="241" t="s">
        <v>88</v>
      </c>
      <c r="AV179" s="13" t="s">
        <v>86</v>
      </c>
      <c r="AW179" s="13" t="s">
        <v>35</v>
      </c>
      <c r="AX179" s="13" t="s">
        <v>78</v>
      </c>
      <c r="AY179" s="241" t="s">
        <v>123</v>
      </c>
    </row>
    <row r="180" s="14" customFormat="1">
      <c r="A180" s="14"/>
      <c r="B180" s="242"/>
      <c r="C180" s="243"/>
      <c r="D180" s="227" t="s">
        <v>134</v>
      </c>
      <c r="E180" s="244" t="s">
        <v>1</v>
      </c>
      <c r="F180" s="245" t="s">
        <v>156</v>
      </c>
      <c r="G180" s="243"/>
      <c r="H180" s="246">
        <v>1021.2000000000001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134</v>
      </c>
      <c r="AU180" s="252" t="s">
        <v>88</v>
      </c>
      <c r="AV180" s="14" t="s">
        <v>88</v>
      </c>
      <c r="AW180" s="14" t="s">
        <v>35</v>
      </c>
      <c r="AX180" s="14" t="s">
        <v>78</v>
      </c>
      <c r="AY180" s="252" t="s">
        <v>123</v>
      </c>
    </row>
    <row r="181" s="15" customFormat="1">
      <c r="A181" s="15"/>
      <c r="B181" s="253"/>
      <c r="C181" s="254"/>
      <c r="D181" s="227" t="s">
        <v>134</v>
      </c>
      <c r="E181" s="255" t="s">
        <v>1</v>
      </c>
      <c r="F181" s="256" t="s">
        <v>138</v>
      </c>
      <c r="G181" s="254"/>
      <c r="H181" s="257">
        <v>1021.2000000000001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134</v>
      </c>
      <c r="AU181" s="263" t="s">
        <v>88</v>
      </c>
      <c r="AV181" s="15" t="s">
        <v>130</v>
      </c>
      <c r="AW181" s="15" t="s">
        <v>35</v>
      </c>
      <c r="AX181" s="15" t="s">
        <v>86</v>
      </c>
      <c r="AY181" s="263" t="s">
        <v>123</v>
      </c>
    </row>
    <row r="182" s="2" customFormat="1" ht="16.5" customHeight="1">
      <c r="A182" s="38"/>
      <c r="B182" s="39"/>
      <c r="C182" s="214" t="s">
        <v>190</v>
      </c>
      <c r="D182" s="214" t="s">
        <v>125</v>
      </c>
      <c r="E182" s="215" t="s">
        <v>191</v>
      </c>
      <c r="F182" s="216" t="s">
        <v>192</v>
      </c>
      <c r="G182" s="217" t="s">
        <v>128</v>
      </c>
      <c r="H182" s="218">
        <v>4425.1999999999998</v>
      </c>
      <c r="I182" s="219"/>
      <c r="J182" s="220">
        <f>ROUND(I182*H182,2)</f>
        <v>0</v>
      </c>
      <c r="K182" s="216" t="s">
        <v>129</v>
      </c>
      <c r="L182" s="44"/>
      <c r="M182" s="221" t="s">
        <v>1</v>
      </c>
      <c r="N182" s="222" t="s">
        <v>43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130</v>
      </c>
      <c r="AT182" s="225" t="s">
        <v>125</v>
      </c>
      <c r="AU182" s="225" t="s">
        <v>88</v>
      </c>
      <c r="AY182" s="17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86</v>
      </c>
      <c r="BK182" s="226">
        <f>ROUND(I182*H182,2)</f>
        <v>0</v>
      </c>
      <c r="BL182" s="17" t="s">
        <v>130</v>
      </c>
      <c r="BM182" s="225" t="s">
        <v>193</v>
      </c>
    </row>
    <row r="183" s="2" customFormat="1">
      <c r="A183" s="38"/>
      <c r="B183" s="39"/>
      <c r="C183" s="40"/>
      <c r="D183" s="227" t="s">
        <v>132</v>
      </c>
      <c r="E183" s="40"/>
      <c r="F183" s="228" t="s">
        <v>194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88</v>
      </c>
    </row>
    <row r="184" s="13" customFormat="1">
      <c r="A184" s="13"/>
      <c r="B184" s="232"/>
      <c r="C184" s="233"/>
      <c r="D184" s="227" t="s">
        <v>134</v>
      </c>
      <c r="E184" s="234" t="s">
        <v>1</v>
      </c>
      <c r="F184" s="235" t="s">
        <v>183</v>
      </c>
      <c r="G184" s="233"/>
      <c r="H184" s="234" t="s">
        <v>1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134</v>
      </c>
      <c r="AU184" s="241" t="s">
        <v>88</v>
      </c>
      <c r="AV184" s="13" t="s">
        <v>86</v>
      </c>
      <c r="AW184" s="13" t="s">
        <v>35</v>
      </c>
      <c r="AX184" s="13" t="s">
        <v>78</v>
      </c>
      <c r="AY184" s="241" t="s">
        <v>123</v>
      </c>
    </row>
    <row r="185" s="14" customFormat="1">
      <c r="A185" s="14"/>
      <c r="B185" s="242"/>
      <c r="C185" s="243"/>
      <c r="D185" s="227" t="s">
        <v>134</v>
      </c>
      <c r="E185" s="244" t="s">
        <v>1</v>
      </c>
      <c r="F185" s="245" t="s">
        <v>195</v>
      </c>
      <c r="G185" s="243"/>
      <c r="H185" s="246">
        <v>3404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134</v>
      </c>
      <c r="AU185" s="252" t="s">
        <v>88</v>
      </c>
      <c r="AV185" s="14" t="s">
        <v>88</v>
      </c>
      <c r="AW185" s="14" t="s">
        <v>35</v>
      </c>
      <c r="AX185" s="14" t="s">
        <v>78</v>
      </c>
      <c r="AY185" s="252" t="s">
        <v>123</v>
      </c>
    </row>
    <row r="186" s="14" customFormat="1">
      <c r="A186" s="14"/>
      <c r="B186" s="242"/>
      <c r="C186" s="243"/>
      <c r="D186" s="227" t="s">
        <v>134</v>
      </c>
      <c r="E186" s="244" t="s">
        <v>1</v>
      </c>
      <c r="F186" s="245" t="s">
        <v>196</v>
      </c>
      <c r="G186" s="243"/>
      <c r="H186" s="246">
        <v>1021.2000000000001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134</v>
      </c>
      <c r="AU186" s="252" t="s">
        <v>88</v>
      </c>
      <c r="AV186" s="14" t="s">
        <v>88</v>
      </c>
      <c r="AW186" s="14" t="s">
        <v>35</v>
      </c>
      <c r="AX186" s="14" t="s">
        <v>78</v>
      </c>
      <c r="AY186" s="252" t="s">
        <v>123</v>
      </c>
    </row>
    <row r="187" s="15" customFormat="1">
      <c r="A187" s="15"/>
      <c r="B187" s="253"/>
      <c r="C187" s="254"/>
      <c r="D187" s="227" t="s">
        <v>134</v>
      </c>
      <c r="E187" s="255" t="s">
        <v>1</v>
      </c>
      <c r="F187" s="256" t="s">
        <v>138</v>
      </c>
      <c r="G187" s="254"/>
      <c r="H187" s="257">
        <v>4425.1999999999998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134</v>
      </c>
      <c r="AU187" s="263" t="s">
        <v>88</v>
      </c>
      <c r="AV187" s="15" t="s">
        <v>130</v>
      </c>
      <c r="AW187" s="15" t="s">
        <v>35</v>
      </c>
      <c r="AX187" s="15" t="s">
        <v>86</v>
      </c>
      <c r="AY187" s="263" t="s">
        <v>123</v>
      </c>
    </row>
    <row r="188" s="2" customFormat="1" ht="21.75" customHeight="1">
      <c r="A188" s="38"/>
      <c r="B188" s="39"/>
      <c r="C188" s="214" t="s">
        <v>197</v>
      </c>
      <c r="D188" s="214" t="s">
        <v>125</v>
      </c>
      <c r="E188" s="215" t="s">
        <v>198</v>
      </c>
      <c r="F188" s="216" t="s">
        <v>199</v>
      </c>
      <c r="G188" s="217" t="s">
        <v>128</v>
      </c>
      <c r="H188" s="218">
        <v>3404</v>
      </c>
      <c r="I188" s="219"/>
      <c r="J188" s="220">
        <f>ROUND(I188*H188,2)</f>
        <v>0</v>
      </c>
      <c r="K188" s="216" t="s">
        <v>129</v>
      </c>
      <c r="L188" s="44"/>
      <c r="M188" s="221" t="s">
        <v>1</v>
      </c>
      <c r="N188" s="222" t="s">
        <v>43</v>
      </c>
      <c r="O188" s="91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130</v>
      </c>
      <c r="AT188" s="225" t="s">
        <v>125</v>
      </c>
      <c r="AU188" s="225" t="s">
        <v>88</v>
      </c>
      <c r="AY188" s="17" t="s">
        <v>123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86</v>
      </c>
      <c r="BK188" s="226">
        <f>ROUND(I188*H188,2)</f>
        <v>0</v>
      </c>
      <c r="BL188" s="17" t="s">
        <v>130</v>
      </c>
      <c r="BM188" s="225" t="s">
        <v>200</v>
      </c>
    </row>
    <row r="189" s="2" customFormat="1">
      <c r="A189" s="38"/>
      <c r="B189" s="39"/>
      <c r="C189" s="40"/>
      <c r="D189" s="227" t="s">
        <v>132</v>
      </c>
      <c r="E189" s="40"/>
      <c r="F189" s="228" t="s">
        <v>201</v>
      </c>
      <c r="G189" s="40"/>
      <c r="H189" s="40"/>
      <c r="I189" s="229"/>
      <c r="J189" s="40"/>
      <c r="K189" s="40"/>
      <c r="L189" s="44"/>
      <c r="M189" s="230"/>
      <c r="N189" s="23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132</v>
      </c>
      <c r="AU189" s="17" t="s">
        <v>88</v>
      </c>
    </row>
    <row r="190" s="13" customFormat="1">
      <c r="A190" s="13"/>
      <c r="B190" s="232"/>
      <c r="C190" s="233"/>
      <c r="D190" s="227" t="s">
        <v>134</v>
      </c>
      <c r="E190" s="234" t="s">
        <v>1</v>
      </c>
      <c r="F190" s="235" t="s">
        <v>183</v>
      </c>
      <c r="G190" s="233"/>
      <c r="H190" s="234" t="s">
        <v>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134</v>
      </c>
      <c r="AU190" s="241" t="s">
        <v>88</v>
      </c>
      <c r="AV190" s="13" t="s">
        <v>86</v>
      </c>
      <c r="AW190" s="13" t="s">
        <v>35</v>
      </c>
      <c r="AX190" s="13" t="s">
        <v>78</v>
      </c>
      <c r="AY190" s="241" t="s">
        <v>123</v>
      </c>
    </row>
    <row r="191" s="14" customFormat="1">
      <c r="A191" s="14"/>
      <c r="B191" s="242"/>
      <c r="C191" s="243"/>
      <c r="D191" s="227" t="s">
        <v>134</v>
      </c>
      <c r="E191" s="244" t="s">
        <v>1</v>
      </c>
      <c r="F191" s="245" t="s">
        <v>150</v>
      </c>
      <c r="G191" s="243"/>
      <c r="H191" s="246">
        <v>3404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134</v>
      </c>
      <c r="AU191" s="252" t="s">
        <v>88</v>
      </c>
      <c r="AV191" s="14" t="s">
        <v>88</v>
      </c>
      <c r="AW191" s="14" t="s">
        <v>35</v>
      </c>
      <c r="AX191" s="14" t="s">
        <v>78</v>
      </c>
      <c r="AY191" s="252" t="s">
        <v>123</v>
      </c>
    </row>
    <row r="192" s="15" customFormat="1">
      <c r="A192" s="15"/>
      <c r="B192" s="253"/>
      <c r="C192" s="254"/>
      <c r="D192" s="227" t="s">
        <v>134</v>
      </c>
      <c r="E192" s="255" t="s">
        <v>1</v>
      </c>
      <c r="F192" s="256" t="s">
        <v>138</v>
      </c>
      <c r="G192" s="254"/>
      <c r="H192" s="257">
        <v>3404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134</v>
      </c>
      <c r="AU192" s="263" t="s">
        <v>88</v>
      </c>
      <c r="AV192" s="15" t="s">
        <v>130</v>
      </c>
      <c r="AW192" s="15" t="s">
        <v>35</v>
      </c>
      <c r="AX192" s="15" t="s">
        <v>86</v>
      </c>
      <c r="AY192" s="263" t="s">
        <v>123</v>
      </c>
    </row>
    <row r="193" s="2" customFormat="1" ht="21.75" customHeight="1">
      <c r="A193" s="38"/>
      <c r="B193" s="39"/>
      <c r="C193" s="214" t="s">
        <v>8</v>
      </c>
      <c r="D193" s="214" t="s">
        <v>125</v>
      </c>
      <c r="E193" s="215" t="s">
        <v>202</v>
      </c>
      <c r="F193" s="216" t="s">
        <v>203</v>
      </c>
      <c r="G193" s="217" t="s">
        <v>128</v>
      </c>
      <c r="H193" s="218">
        <v>279.5</v>
      </c>
      <c r="I193" s="219"/>
      <c r="J193" s="220">
        <f>ROUND(I193*H193,2)</f>
        <v>0</v>
      </c>
      <c r="K193" s="216" t="s">
        <v>129</v>
      </c>
      <c r="L193" s="44"/>
      <c r="M193" s="221" t="s">
        <v>1</v>
      </c>
      <c r="N193" s="222" t="s">
        <v>43</v>
      </c>
      <c r="O193" s="91"/>
      <c r="P193" s="223">
        <f>O193*H193</f>
        <v>0</v>
      </c>
      <c r="Q193" s="223">
        <v>0.090620000000000006</v>
      </c>
      <c r="R193" s="223">
        <f>Q193*H193</f>
        <v>25.328290000000003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130</v>
      </c>
      <c r="AT193" s="225" t="s">
        <v>125</v>
      </c>
      <c r="AU193" s="225" t="s">
        <v>88</v>
      </c>
      <c r="AY193" s="17" t="s">
        <v>123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86</v>
      </c>
      <c r="BK193" s="226">
        <f>ROUND(I193*H193,2)</f>
        <v>0</v>
      </c>
      <c r="BL193" s="17" t="s">
        <v>130</v>
      </c>
      <c r="BM193" s="225" t="s">
        <v>204</v>
      </c>
    </row>
    <row r="194" s="2" customFormat="1">
      <c r="A194" s="38"/>
      <c r="B194" s="39"/>
      <c r="C194" s="40"/>
      <c r="D194" s="227" t="s">
        <v>132</v>
      </c>
      <c r="E194" s="40"/>
      <c r="F194" s="228" t="s">
        <v>205</v>
      </c>
      <c r="G194" s="40"/>
      <c r="H194" s="40"/>
      <c r="I194" s="229"/>
      <c r="J194" s="40"/>
      <c r="K194" s="40"/>
      <c r="L194" s="44"/>
      <c r="M194" s="230"/>
      <c r="N194" s="23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88</v>
      </c>
    </row>
    <row r="195" s="13" customFormat="1">
      <c r="A195" s="13"/>
      <c r="B195" s="232"/>
      <c r="C195" s="233"/>
      <c r="D195" s="227" t="s">
        <v>134</v>
      </c>
      <c r="E195" s="234" t="s">
        <v>1</v>
      </c>
      <c r="F195" s="235" t="s">
        <v>183</v>
      </c>
      <c r="G195" s="233"/>
      <c r="H195" s="234" t="s">
        <v>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134</v>
      </c>
      <c r="AU195" s="241" t="s">
        <v>88</v>
      </c>
      <c r="AV195" s="13" t="s">
        <v>86</v>
      </c>
      <c r="AW195" s="13" t="s">
        <v>35</v>
      </c>
      <c r="AX195" s="13" t="s">
        <v>78</v>
      </c>
      <c r="AY195" s="241" t="s">
        <v>123</v>
      </c>
    </row>
    <row r="196" s="14" customFormat="1">
      <c r="A196" s="14"/>
      <c r="B196" s="242"/>
      <c r="C196" s="243"/>
      <c r="D196" s="227" t="s">
        <v>134</v>
      </c>
      <c r="E196" s="244" t="s">
        <v>1</v>
      </c>
      <c r="F196" s="245" t="s">
        <v>206</v>
      </c>
      <c r="G196" s="243"/>
      <c r="H196" s="246">
        <v>263.5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134</v>
      </c>
      <c r="AU196" s="252" t="s">
        <v>88</v>
      </c>
      <c r="AV196" s="14" t="s">
        <v>88</v>
      </c>
      <c r="AW196" s="14" t="s">
        <v>35</v>
      </c>
      <c r="AX196" s="14" t="s">
        <v>78</v>
      </c>
      <c r="AY196" s="252" t="s">
        <v>123</v>
      </c>
    </row>
    <row r="197" s="14" customFormat="1">
      <c r="A197" s="14"/>
      <c r="B197" s="242"/>
      <c r="C197" s="243"/>
      <c r="D197" s="227" t="s">
        <v>134</v>
      </c>
      <c r="E197" s="244" t="s">
        <v>1</v>
      </c>
      <c r="F197" s="245" t="s">
        <v>207</v>
      </c>
      <c r="G197" s="243"/>
      <c r="H197" s="246">
        <v>16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134</v>
      </c>
      <c r="AU197" s="252" t="s">
        <v>88</v>
      </c>
      <c r="AV197" s="14" t="s">
        <v>88</v>
      </c>
      <c r="AW197" s="14" t="s">
        <v>35</v>
      </c>
      <c r="AX197" s="14" t="s">
        <v>78</v>
      </c>
      <c r="AY197" s="252" t="s">
        <v>123</v>
      </c>
    </row>
    <row r="198" s="15" customFormat="1">
      <c r="A198" s="15"/>
      <c r="B198" s="253"/>
      <c r="C198" s="254"/>
      <c r="D198" s="227" t="s">
        <v>134</v>
      </c>
      <c r="E198" s="255" t="s">
        <v>1</v>
      </c>
      <c r="F198" s="256" t="s">
        <v>138</v>
      </c>
      <c r="G198" s="254"/>
      <c r="H198" s="257">
        <v>279.5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134</v>
      </c>
      <c r="AU198" s="263" t="s">
        <v>88</v>
      </c>
      <c r="AV198" s="15" t="s">
        <v>130</v>
      </c>
      <c r="AW198" s="15" t="s">
        <v>35</v>
      </c>
      <c r="AX198" s="15" t="s">
        <v>86</v>
      </c>
      <c r="AY198" s="263" t="s">
        <v>123</v>
      </c>
    </row>
    <row r="199" s="2" customFormat="1" ht="16.5" customHeight="1">
      <c r="A199" s="38"/>
      <c r="B199" s="39"/>
      <c r="C199" s="264" t="s">
        <v>208</v>
      </c>
      <c r="D199" s="264" t="s">
        <v>209</v>
      </c>
      <c r="E199" s="265" t="s">
        <v>210</v>
      </c>
      <c r="F199" s="266" t="s">
        <v>211</v>
      </c>
      <c r="G199" s="267" t="s">
        <v>128</v>
      </c>
      <c r="H199" s="268">
        <v>268.76999999999998</v>
      </c>
      <c r="I199" s="269"/>
      <c r="J199" s="270">
        <f>ROUND(I199*H199,2)</f>
        <v>0</v>
      </c>
      <c r="K199" s="266" t="s">
        <v>129</v>
      </c>
      <c r="L199" s="271"/>
      <c r="M199" s="272" t="s">
        <v>1</v>
      </c>
      <c r="N199" s="273" t="s">
        <v>43</v>
      </c>
      <c r="O199" s="91"/>
      <c r="P199" s="223">
        <f>O199*H199</f>
        <v>0</v>
      </c>
      <c r="Q199" s="223">
        <v>0.17599999999999999</v>
      </c>
      <c r="R199" s="223">
        <f>Q199*H199</f>
        <v>47.303519999999992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178</v>
      </c>
      <c r="AT199" s="225" t="s">
        <v>209</v>
      </c>
      <c r="AU199" s="225" t="s">
        <v>88</v>
      </c>
      <c r="AY199" s="17" t="s">
        <v>123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130</v>
      </c>
      <c r="BM199" s="225" t="s">
        <v>212</v>
      </c>
    </row>
    <row r="200" s="2" customFormat="1">
      <c r="A200" s="38"/>
      <c r="B200" s="39"/>
      <c r="C200" s="40"/>
      <c r="D200" s="227" t="s">
        <v>132</v>
      </c>
      <c r="E200" s="40"/>
      <c r="F200" s="228" t="s">
        <v>211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88</v>
      </c>
    </row>
    <row r="201" s="14" customFormat="1">
      <c r="A201" s="14"/>
      <c r="B201" s="242"/>
      <c r="C201" s="243"/>
      <c r="D201" s="227" t="s">
        <v>134</v>
      </c>
      <c r="E201" s="243"/>
      <c r="F201" s="245" t="s">
        <v>213</v>
      </c>
      <c r="G201" s="243"/>
      <c r="H201" s="246">
        <v>268.76999999999998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134</v>
      </c>
      <c r="AU201" s="252" t="s">
        <v>88</v>
      </c>
      <c r="AV201" s="14" t="s">
        <v>88</v>
      </c>
      <c r="AW201" s="14" t="s">
        <v>4</v>
      </c>
      <c r="AX201" s="14" t="s">
        <v>86</v>
      </c>
      <c r="AY201" s="252" t="s">
        <v>123</v>
      </c>
    </row>
    <row r="202" s="12" customFormat="1" ht="22.8" customHeight="1">
      <c r="A202" s="12"/>
      <c r="B202" s="198"/>
      <c r="C202" s="199"/>
      <c r="D202" s="200" t="s">
        <v>77</v>
      </c>
      <c r="E202" s="212" t="s">
        <v>178</v>
      </c>
      <c r="F202" s="212" t="s">
        <v>214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SUM(P203:P208)</f>
        <v>0</v>
      </c>
      <c r="Q202" s="206"/>
      <c r="R202" s="207">
        <f>SUM(R203:R208)</f>
        <v>10.963839999999999</v>
      </c>
      <c r="S202" s="206"/>
      <c r="T202" s="208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86</v>
      </c>
      <c r="AT202" s="210" t="s">
        <v>77</v>
      </c>
      <c r="AU202" s="210" t="s">
        <v>86</v>
      </c>
      <c r="AY202" s="209" t="s">
        <v>123</v>
      </c>
      <c r="BK202" s="211">
        <f>SUM(BK203:BK208)</f>
        <v>0</v>
      </c>
    </row>
    <row r="203" s="2" customFormat="1" ht="16.5" customHeight="1">
      <c r="A203" s="38"/>
      <c r="B203" s="39"/>
      <c r="C203" s="214" t="s">
        <v>215</v>
      </c>
      <c r="D203" s="214" t="s">
        <v>125</v>
      </c>
      <c r="E203" s="215" t="s">
        <v>216</v>
      </c>
      <c r="F203" s="216" t="s">
        <v>217</v>
      </c>
      <c r="G203" s="217" t="s">
        <v>218</v>
      </c>
      <c r="H203" s="218">
        <v>8</v>
      </c>
      <c r="I203" s="219"/>
      <c r="J203" s="220">
        <f>ROUND(I203*H203,2)</f>
        <v>0</v>
      </c>
      <c r="K203" s="216" t="s">
        <v>219</v>
      </c>
      <c r="L203" s="44"/>
      <c r="M203" s="221" t="s">
        <v>1</v>
      </c>
      <c r="N203" s="222" t="s">
        <v>43</v>
      </c>
      <c r="O203" s="91"/>
      <c r="P203" s="223">
        <f>O203*H203</f>
        <v>0</v>
      </c>
      <c r="Q203" s="223">
        <v>0.42368</v>
      </c>
      <c r="R203" s="223">
        <f>Q203*H203</f>
        <v>3.38944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130</v>
      </c>
      <c r="AT203" s="225" t="s">
        <v>125</v>
      </c>
      <c r="AU203" s="225" t="s">
        <v>88</v>
      </c>
      <c r="AY203" s="17" t="s">
        <v>123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86</v>
      </c>
      <c r="BK203" s="226">
        <f>ROUND(I203*H203,2)</f>
        <v>0</v>
      </c>
      <c r="BL203" s="17" t="s">
        <v>130</v>
      </c>
      <c r="BM203" s="225" t="s">
        <v>220</v>
      </c>
    </row>
    <row r="204" s="2" customFormat="1">
      <c r="A204" s="38"/>
      <c r="B204" s="39"/>
      <c r="C204" s="40"/>
      <c r="D204" s="227" t="s">
        <v>132</v>
      </c>
      <c r="E204" s="40"/>
      <c r="F204" s="228" t="s">
        <v>217</v>
      </c>
      <c r="G204" s="40"/>
      <c r="H204" s="40"/>
      <c r="I204" s="229"/>
      <c r="J204" s="40"/>
      <c r="K204" s="40"/>
      <c r="L204" s="44"/>
      <c r="M204" s="230"/>
      <c r="N204" s="231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132</v>
      </c>
      <c r="AU204" s="17" t="s">
        <v>88</v>
      </c>
    </row>
    <row r="205" s="14" customFormat="1">
      <c r="A205" s="14"/>
      <c r="B205" s="242"/>
      <c r="C205" s="243"/>
      <c r="D205" s="227" t="s">
        <v>134</v>
      </c>
      <c r="E205" s="244" t="s">
        <v>1</v>
      </c>
      <c r="F205" s="245" t="s">
        <v>178</v>
      </c>
      <c r="G205" s="243"/>
      <c r="H205" s="246">
        <v>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134</v>
      </c>
      <c r="AU205" s="252" t="s">
        <v>88</v>
      </c>
      <c r="AV205" s="14" t="s">
        <v>88</v>
      </c>
      <c r="AW205" s="14" t="s">
        <v>35</v>
      </c>
      <c r="AX205" s="14" t="s">
        <v>86</v>
      </c>
      <c r="AY205" s="252" t="s">
        <v>123</v>
      </c>
    </row>
    <row r="206" s="2" customFormat="1" ht="16.5" customHeight="1">
      <c r="A206" s="38"/>
      <c r="B206" s="39"/>
      <c r="C206" s="214" t="s">
        <v>221</v>
      </c>
      <c r="D206" s="214" t="s">
        <v>125</v>
      </c>
      <c r="E206" s="215" t="s">
        <v>222</v>
      </c>
      <c r="F206" s="216" t="s">
        <v>223</v>
      </c>
      <c r="G206" s="217" t="s">
        <v>218</v>
      </c>
      <c r="H206" s="218">
        <v>18</v>
      </c>
      <c r="I206" s="219"/>
      <c r="J206" s="220">
        <f>ROUND(I206*H206,2)</f>
        <v>0</v>
      </c>
      <c r="K206" s="216" t="s">
        <v>219</v>
      </c>
      <c r="L206" s="44"/>
      <c r="M206" s="221" t="s">
        <v>1</v>
      </c>
      <c r="N206" s="222" t="s">
        <v>43</v>
      </c>
      <c r="O206" s="91"/>
      <c r="P206" s="223">
        <f>O206*H206</f>
        <v>0</v>
      </c>
      <c r="Q206" s="223">
        <v>0.42080000000000001</v>
      </c>
      <c r="R206" s="223">
        <f>Q206*H206</f>
        <v>7.5743999999999998</v>
      </c>
      <c r="S206" s="223">
        <v>0</v>
      </c>
      <c r="T206" s="22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130</v>
      </c>
      <c r="AT206" s="225" t="s">
        <v>125</v>
      </c>
      <c r="AU206" s="225" t="s">
        <v>88</v>
      </c>
      <c r="AY206" s="17" t="s">
        <v>123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86</v>
      </c>
      <c r="BK206" s="226">
        <f>ROUND(I206*H206,2)</f>
        <v>0</v>
      </c>
      <c r="BL206" s="17" t="s">
        <v>130</v>
      </c>
      <c r="BM206" s="225" t="s">
        <v>224</v>
      </c>
    </row>
    <row r="207" s="2" customFormat="1">
      <c r="A207" s="38"/>
      <c r="B207" s="39"/>
      <c r="C207" s="40"/>
      <c r="D207" s="227" t="s">
        <v>132</v>
      </c>
      <c r="E207" s="40"/>
      <c r="F207" s="228" t="s">
        <v>223</v>
      </c>
      <c r="G207" s="40"/>
      <c r="H207" s="40"/>
      <c r="I207" s="229"/>
      <c r="J207" s="40"/>
      <c r="K207" s="40"/>
      <c r="L207" s="44"/>
      <c r="M207" s="230"/>
      <c r="N207" s="23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132</v>
      </c>
      <c r="AU207" s="17" t="s">
        <v>88</v>
      </c>
    </row>
    <row r="208" s="14" customFormat="1">
      <c r="A208" s="14"/>
      <c r="B208" s="242"/>
      <c r="C208" s="243"/>
      <c r="D208" s="227" t="s">
        <v>134</v>
      </c>
      <c r="E208" s="244" t="s">
        <v>1</v>
      </c>
      <c r="F208" s="245" t="s">
        <v>225</v>
      </c>
      <c r="G208" s="243"/>
      <c r="H208" s="246">
        <v>18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134</v>
      </c>
      <c r="AU208" s="252" t="s">
        <v>88</v>
      </c>
      <c r="AV208" s="14" t="s">
        <v>88</v>
      </c>
      <c r="AW208" s="14" t="s">
        <v>35</v>
      </c>
      <c r="AX208" s="14" t="s">
        <v>86</v>
      </c>
      <c r="AY208" s="252" t="s">
        <v>123</v>
      </c>
    </row>
    <row r="209" s="12" customFormat="1" ht="22.8" customHeight="1">
      <c r="A209" s="12"/>
      <c r="B209" s="198"/>
      <c r="C209" s="199"/>
      <c r="D209" s="200" t="s">
        <v>77</v>
      </c>
      <c r="E209" s="212" t="s">
        <v>184</v>
      </c>
      <c r="F209" s="212" t="s">
        <v>226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SUM(P210:P310)</f>
        <v>0</v>
      </c>
      <c r="Q209" s="206"/>
      <c r="R209" s="207">
        <f>SUM(R210:R310)</f>
        <v>49.172806999999999</v>
      </c>
      <c r="S209" s="206"/>
      <c r="T209" s="208">
        <f>SUM(T210:T310)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86</v>
      </c>
      <c r="AT209" s="210" t="s">
        <v>77</v>
      </c>
      <c r="AU209" s="210" t="s">
        <v>86</v>
      </c>
      <c r="AY209" s="209" t="s">
        <v>123</v>
      </c>
      <c r="BK209" s="211">
        <f>SUM(BK210:BK310)</f>
        <v>0</v>
      </c>
    </row>
    <row r="210" s="2" customFormat="1" ht="16.5" customHeight="1">
      <c r="A210" s="38"/>
      <c r="B210" s="39"/>
      <c r="C210" s="214" t="s">
        <v>137</v>
      </c>
      <c r="D210" s="214" t="s">
        <v>125</v>
      </c>
      <c r="E210" s="215" t="s">
        <v>227</v>
      </c>
      <c r="F210" s="216" t="s">
        <v>228</v>
      </c>
      <c r="G210" s="217" t="s">
        <v>160</v>
      </c>
      <c r="H210" s="218">
        <v>30</v>
      </c>
      <c r="I210" s="219"/>
      <c r="J210" s="220">
        <f>ROUND(I210*H210,2)</f>
        <v>0</v>
      </c>
      <c r="K210" s="216" t="s">
        <v>129</v>
      </c>
      <c r="L210" s="44"/>
      <c r="M210" s="221" t="s">
        <v>1</v>
      </c>
      <c r="N210" s="222" t="s">
        <v>43</v>
      </c>
      <c r="O210" s="91"/>
      <c r="P210" s="223">
        <f>O210*H210</f>
        <v>0</v>
      </c>
      <c r="Q210" s="223">
        <v>0.00010000000000000001</v>
      </c>
      <c r="R210" s="223">
        <f>Q210*H210</f>
        <v>0.0030000000000000001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130</v>
      </c>
      <c r="AT210" s="225" t="s">
        <v>125</v>
      </c>
      <c r="AU210" s="225" t="s">
        <v>88</v>
      </c>
      <c r="AY210" s="17" t="s">
        <v>123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86</v>
      </c>
      <c r="BK210" s="226">
        <f>ROUND(I210*H210,2)</f>
        <v>0</v>
      </c>
      <c r="BL210" s="17" t="s">
        <v>130</v>
      </c>
      <c r="BM210" s="225" t="s">
        <v>229</v>
      </c>
    </row>
    <row r="211" s="2" customFormat="1">
      <c r="A211" s="38"/>
      <c r="B211" s="39"/>
      <c r="C211" s="40"/>
      <c r="D211" s="227" t="s">
        <v>132</v>
      </c>
      <c r="E211" s="40"/>
      <c r="F211" s="228" t="s">
        <v>230</v>
      </c>
      <c r="G211" s="40"/>
      <c r="H211" s="40"/>
      <c r="I211" s="229"/>
      <c r="J211" s="40"/>
      <c r="K211" s="40"/>
      <c r="L211" s="44"/>
      <c r="M211" s="230"/>
      <c r="N211" s="23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132</v>
      </c>
      <c r="AU211" s="17" t="s">
        <v>88</v>
      </c>
    </row>
    <row r="212" s="13" customFormat="1">
      <c r="A212" s="13"/>
      <c r="B212" s="232"/>
      <c r="C212" s="233"/>
      <c r="D212" s="227" t="s">
        <v>134</v>
      </c>
      <c r="E212" s="234" t="s">
        <v>1</v>
      </c>
      <c r="F212" s="235" t="s">
        <v>183</v>
      </c>
      <c r="G212" s="233"/>
      <c r="H212" s="234" t="s">
        <v>1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134</v>
      </c>
      <c r="AU212" s="241" t="s">
        <v>88</v>
      </c>
      <c r="AV212" s="13" t="s">
        <v>86</v>
      </c>
      <c r="AW212" s="13" t="s">
        <v>35</v>
      </c>
      <c r="AX212" s="13" t="s">
        <v>78</v>
      </c>
      <c r="AY212" s="241" t="s">
        <v>123</v>
      </c>
    </row>
    <row r="213" s="14" customFormat="1">
      <c r="A213" s="14"/>
      <c r="B213" s="242"/>
      <c r="C213" s="243"/>
      <c r="D213" s="227" t="s">
        <v>134</v>
      </c>
      <c r="E213" s="244" t="s">
        <v>1</v>
      </c>
      <c r="F213" s="245" t="s">
        <v>231</v>
      </c>
      <c r="G213" s="243"/>
      <c r="H213" s="246">
        <v>30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134</v>
      </c>
      <c r="AU213" s="252" t="s">
        <v>88</v>
      </c>
      <c r="AV213" s="14" t="s">
        <v>88</v>
      </c>
      <c r="AW213" s="14" t="s">
        <v>35</v>
      </c>
      <c r="AX213" s="14" t="s">
        <v>78</v>
      </c>
      <c r="AY213" s="252" t="s">
        <v>123</v>
      </c>
    </row>
    <row r="214" s="15" customFormat="1">
      <c r="A214" s="15"/>
      <c r="B214" s="253"/>
      <c r="C214" s="254"/>
      <c r="D214" s="227" t="s">
        <v>134</v>
      </c>
      <c r="E214" s="255" t="s">
        <v>1</v>
      </c>
      <c r="F214" s="256" t="s">
        <v>138</v>
      </c>
      <c r="G214" s="254"/>
      <c r="H214" s="257">
        <v>30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134</v>
      </c>
      <c r="AU214" s="263" t="s">
        <v>88</v>
      </c>
      <c r="AV214" s="15" t="s">
        <v>130</v>
      </c>
      <c r="AW214" s="15" t="s">
        <v>35</v>
      </c>
      <c r="AX214" s="15" t="s">
        <v>86</v>
      </c>
      <c r="AY214" s="263" t="s">
        <v>123</v>
      </c>
    </row>
    <row r="215" s="2" customFormat="1" ht="16.5" customHeight="1">
      <c r="A215" s="38"/>
      <c r="B215" s="39"/>
      <c r="C215" s="214" t="s">
        <v>232</v>
      </c>
      <c r="D215" s="214" t="s">
        <v>125</v>
      </c>
      <c r="E215" s="215" t="s">
        <v>233</v>
      </c>
      <c r="F215" s="216" t="s">
        <v>234</v>
      </c>
      <c r="G215" s="217" t="s">
        <v>128</v>
      </c>
      <c r="H215" s="218">
        <v>12</v>
      </c>
      <c r="I215" s="219"/>
      <c r="J215" s="220">
        <f>ROUND(I215*H215,2)</f>
        <v>0</v>
      </c>
      <c r="K215" s="216" t="s">
        <v>129</v>
      </c>
      <c r="L215" s="44"/>
      <c r="M215" s="221" t="s">
        <v>1</v>
      </c>
      <c r="N215" s="222" t="s">
        <v>43</v>
      </c>
      <c r="O215" s="91"/>
      <c r="P215" s="223">
        <f>O215*H215</f>
        <v>0</v>
      </c>
      <c r="Q215" s="223">
        <v>0.0011999999999999999</v>
      </c>
      <c r="R215" s="223">
        <f>Q215*H215</f>
        <v>0.0144</v>
      </c>
      <c r="S215" s="223">
        <v>0</v>
      </c>
      <c r="T215" s="22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5" t="s">
        <v>130</v>
      </c>
      <c r="AT215" s="225" t="s">
        <v>125</v>
      </c>
      <c r="AU215" s="225" t="s">
        <v>88</v>
      </c>
      <c r="AY215" s="17" t="s">
        <v>123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7" t="s">
        <v>86</v>
      </c>
      <c r="BK215" s="226">
        <f>ROUND(I215*H215,2)</f>
        <v>0</v>
      </c>
      <c r="BL215" s="17" t="s">
        <v>130</v>
      </c>
      <c r="BM215" s="225" t="s">
        <v>235</v>
      </c>
    </row>
    <row r="216" s="2" customFormat="1">
      <c r="A216" s="38"/>
      <c r="B216" s="39"/>
      <c r="C216" s="40"/>
      <c r="D216" s="227" t="s">
        <v>132</v>
      </c>
      <c r="E216" s="40"/>
      <c r="F216" s="228" t="s">
        <v>236</v>
      </c>
      <c r="G216" s="40"/>
      <c r="H216" s="40"/>
      <c r="I216" s="229"/>
      <c r="J216" s="40"/>
      <c r="K216" s="40"/>
      <c r="L216" s="44"/>
      <c r="M216" s="230"/>
      <c r="N216" s="23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132</v>
      </c>
      <c r="AU216" s="17" t="s">
        <v>88</v>
      </c>
    </row>
    <row r="217" s="13" customFormat="1">
      <c r="A217" s="13"/>
      <c r="B217" s="232"/>
      <c r="C217" s="233"/>
      <c r="D217" s="227" t="s">
        <v>134</v>
      </c>
      <c r="E217" s="234" t="s">
        <v>1</v>
      </c>
      <c r="F217" s="235" t="s">
        <v>183</v>
      </c>
      <c r="G217" s="233"/>
      <c r="H217" s="234" t="s">
        <v>1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134</v>
      </c>
      <c r="AU217" s="241" t="s">
        <v>88</v>
      </c>
      <c r="AV217" s="13" t="s">
        <v>86</v>
      </c>
      <c r="AW217" s="13" t="s">
        <v>35</v>
      </c>
      <c r="AX217" s="13" t="s">
        <v>78</v>
      </c>
      <c r="AY217" s="241" t="s">
        <v>123</v>
      </c>
    </row>
    <row r="218" s="14" customFormat="1">
      <c r="A218" s="14"/>
      <c r="B218" s="242"/>
      <c r="C218" s="243"/>
      <c r="D218" s="227" t="s">
        <v>134</v>
      </c>
      <c r="E218" s="244" t="s">
        <v>1</v>
      </c>
      <c r="F218" s="245" t="s">
        <v>237</v>
      </c>
      <c r="G218" s="243"/>
      <c r="H218" s="246">
        <v>12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134</v>
      </c>
      <c r="AU218" s="252" t="s">
        <v>88</v>
      </c>
      <c r="AV218" s="14" t="s">
        <v>88</v>
      </c>
      <c r="AW218" s="14" t="s">
        <v>35</v>
      </c>
      <c r="AX218" s="14" t="s">
        <v>78</v>
      </c>
      <c r="AY218" s="252" t="s">
        <v>123</v>
      </c>
    </row>
    <row r="219" s="15" customFormat="1">
      <c r="A219" s="15"/>
      <c r="B219" s="253"/>
      <c r="C219" s="254"/>
      <c r="D219" s="227" t="s">
        <v>134</v>
      </c>
      <c r="E219" s="255" t="s">
        <v>1</v>
      </c>
      <c r="F219" s="256" t="s">
        <v>138</v>
      </c>
      <c r="G219" s="254"/>
      <c r="H219" s="257">
        <v>12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3" t="s">
        <v>134</v>
      </c>
      <c r="AU219" s="263" t="s">
        <v>88</v>
      </c>
      <c r="AV219" s="15" t="s">
        <v>130</v>
      </c>
      <c r="AW219" s="15" t="s">
        <v>35</v>
      </c>
      <c r="AX219" s="15" t="s">
        <v>86</v>
      </c>
      <c r="AY219" s="263" t="s">
        <v>123</v>
      </c>
    </row>
    <row r="220" s="2" customFormat="1" ht="16.5" customHeight="1">
      <c r="A220" s="38"/>
      <c r="B220" s="39"/>
      <c r="C220" s="214" t="s">
        <v>225</v>
      </c>
      <c r="D220" s="214" t="s">
        <v>125</v>
      </c>
      <c r="E220" s="215" t="s">
        <v>238</v>
      </c>
      <c r="F220" s="216" t="s">
        <v>239</v>
      </c>
      <c r="G220" s="217" t="s">
        <v>160</v>
      </c>
      <c r="H220" s="218">
        <v>30</v>
      </c>
      <c r="I220" s="219"/>
      <c r="J220" s="220">
        <f>ROUND(I220*H220,2)</f>
        <v>0</v>
      </c>
      <c r="K220" s="216" t="s">
        <v>129</v>
      </c>
      <c r="L220" s="44"/>
      <c r="M220" s="221" t="s">
        <v>1</v>
      </c>
      <c r="N220" s="222" t="s">
        <v>43</v>
      </c>
      <c r="O220" s="91"/>
      <c r="P220" s="223">
        <f>O220*H220</f>
        <v>0</v>
      </c>
      <c r="Q220" s="223">
        <v>0.00020000000000000001</v>
      </c>
      <c r="R220" s="223">
        <f>Q220*H220</f>
        <v>0.0060000000000000001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130</v>
      </c>
      <c r="AT220" s="225" t="s">
        <v>125</v>
      </c>
      <c r="AU220" s="225" t="s">
        <v>88</v>
      </c>
      <c r="AY220" s="17" t="s">
        <v>123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86</v>
      </c>
      <c r="BK220" s="226">
        <f>ROUND(I220*H220,2)</f>
        <v>0</v>
      </c>
      <c r="BL220" s="17" t="s">
        <v>130</v>
      </c>
      <c r="BM220" s="225" t="s">
        <v>240</v>
      </c>
    </row>
    <row r="221" s="2" customFormat="1">
      <c r="A221" s="38"/>
      <c r="B221" s="39"/>
      <c r="C221" s="40"/>
      <c r="D221" s="227" t="s">
        <v>132</v>
      </c>
      <c r="E221" s="40"/>
      <c r="F221" s="228" t="s">
        <v>241</v>
      </c>
      <c r="G221" s="40"/>
      <c r="H221" s="40"/>
      <c r="I221" s="229"/>
      <c r="J221" s="40"/>
      <c r="K221" s="40"/>
      <c r="L221" s="44"/>
      <c r="M221" s="230"/>
      <c r="N221" s="23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132</v>
      </c>
      <c r="AU221" s="17" t="s">
        <v>88</v>
      </c>
    </row>
    <row r="222" s="13" customFormat="1">
      <c r="A222" s="13"/>
      <c r="B222" s="232"/>
      <c r="C222" s="233"/>
      <c r="D222" s="227" t="s">
        <v>134</v>
      </c>
      <c r="E222" s="234" t="s">
        <v>1</v>
      </c>
      <c r="F222" s="235" t="s">
        <v>183</v>
      </c>
      <c r="G222" s="233"/>
      <c r="H222" s="234" t="s">
        <v>1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134</v>
      </c>
      <c r="AU222" s="241" t="s">
        <v>88</v>
      </c>
      <c r="AV222" s="13" t="s">
        <v>86</v>
      </c>
      <c r="AW222" s="13" t="s">
        <v>35</v>
      </c>
      <c r="AX222" s="13" t="s">
        <v>78</v>
      </c>
      <c r="AY222" s="241" t="s">
        <v>123</v>
      </c>
    </row>
    <row r="223" s="14" customFormat="1">
      <c r="A223" s="14"/>
      <c r="B223" s="242"/>
      <c r="C223" s="243"/>
      <c r="D223" s="227" t="s">
        <v>134</v>
      </c>
      <c r="E223" s="244" t="s">
        <v>1</v>
      </c>
      <c r="F223" s="245" t="s">
        <v>231</v>
      </c>
      <c r="G223" s="243"/>
      <c r="H223" s="246">
        <v>30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134</v>
      </c>
      <c r="AU223" s="252" t="s">
        <v>88</v>
      </c>
      <c r="AV223" s="14" t="s">
        <v>88</v>
      </c>
      <c r="AW223" s="14" t="s">
        <v>35</v>
      </c>
      <c r="AX223" s="14" t="s">
        <v>78</v>
      </c>
      <c r="AY223" s="252" t="s">
        <v>123</v>
      </c>
    </row>
    <row r="224" s="15" customFormat="1">
      <c r="A224" s="15"/>
      <c r="B224" s="253"/>
      <c r="C224" s="254"/>
      <c r="D224" s="227" t="s">
        <v>134</v>
      </c>
      <c r="E224" s="255" t="s">
        <v>1</v>
      </c>
      <c r="F224" s="256" t="s">
        <v>138</v>
      </c>
      <c r="G224" s="254"/>
      <c r="H224" s="257">
        <v>30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3" t="s">
        <v>134</v>
      </c>
      <c r="AU224" s="263" t="s">
        <v>88</v>
      </c>
      <c r="AV224" s="15" t="s">
        <v>130</v>
      </c>
      <c r="AW224" s="15" t="s">
        <v>35</v>
      </c>
      <c r="AX224" s="15" t="s">
        <v>86</v>
      </c>
      <c r="AY224" s="263" t="s">
        <v>123</v>
      </c>
    </row>
    <row r="225" s="2" customFormat="1" ht="16.5" customHeight="1">
      <c r="A225" s="38"/>
      <c r="B225" s="39"/>
      <c r="C225" s="214" t="s">
        <v>242</v>
      </c>
      <c r="D225" s="214" t="s">
        <v>125</v>
      </c>
      <c r="E225" s="215" t="s">
        <v>243</v>
      </c>
      <c r="F225" s="216" t="s">
        <v>244</v>
      </c>
      <c r="G225" s="217" t="s">
        <v>128</v>
      </c>
      <c r="H225" s="218">
        <v>12</v>
      </c>
      <c r="I225" s="219"/>
      <c r="J225" s="220">
        <f>ROUND(I225*H225,2)</f>
        <v>0</v>
      </c>
      <c r="K225" s="216" t="s">
        <v>129</v>
      </c>
      <c r="L225" s="44"/>
      <c r="M225" s="221" t="s">
        <v>1</v>
      </c>
      <c r="N225" s="222" t="s">
        <v>43</v>
      </c>
      <c r="O225" s="91"/>
      <c r="P225" s="223">
        <f>O225*H225</f>
        <v>0</v>
      </c>
      <c r="Q225" s="223">
        <v>0.0016000000000000001</v>
      </c>
      <c r="R225" s="223">
        <f>Q225*H225</f>
        <v>0.019200000000000002</v>
      </c>
      <c r="S225" s="223">
        <v>0</v>
      </c>
      <c r="T225" s="22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130</v>
      </c>
      <c r="AT225" s="225" t="s">
        <v>125</v>
      </c>
      <c r="AU225" s="225" t="s">
        <v>88</v>
      </c>
      <c r="AY225" s="17" t="s">
        <v>123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86</v>
      </c>
      <c r="BK225" s="226">
        <f>ROUND(I225*H225,2)</f>
        <v>0</v>
      </c>
      <c r="BL225" s="17" t="s">
        <v>130</v>
      </c>
      <c r="BM225" s="225" t="s">
        <v>245</v>
      </c>
    </row>
    <row r="226" s="2" customFormat="1">
      <c r="A226" s="38"/>
      <c r="B226" s="39"/>
      <c r="C226" s="40"/>
      <c r="D226" s="227" t="s">
        <v>132</v>
      </c>
      <c r="E226" s="40"/>
      <c r="F226" s="228" t="s">
        <v>246</v>
      </c>
      <c r="G226" s="40"/>
      <c r="H226" s="40"/>
      <c r="I226" s="229"/>
      <c r="J226" s="40"/>
      <c r="K226" s="40"/>
      <c r="L226" s="44"/>
      <c r="M226" s="230"/>
      <c r="N226" s="23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132</v>
      </c>
      <c r="AU226" s="17" t="s">
        <v>88</v>
      </c>
    </row>
    <row r="227" s="13" customFormat="1">
      <c r="A227" s="13"/>
      <c r="B227" s="232"/>
      <c r="C227" s="233"/>
      <c r="D227" s="227" t="s">
        <v>134</v>
      </c>
      <c r="E227" s="234" t="s">
        <v>1</v>
      </c>
      <c r="F227" s="235" t="s">
        <v>183</v>
      </c>
      <c r="G227" s="233"/>
      <c r="H227" s="234" t="s">
        <v>1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134</v>
      </c>
      <c r="AU227" s="241" t="s">
        <v>88</v>
      </c>
      <c r="AV227" s="13" t="s">
        <v>86</v>
      </c>
      <c r="AW227" s="13" t="s">
        <v>35</v>
      </c>
      <c r="AX227" s="13" t="s">
        <v>78</v>
      </c>
      <c r="AY227" s="241" t="s">
        <v>123</v>
      </c>
    </row>
    <row r="228" s="14" customFormat="1">
      <c r="A228" s="14"/>
      <c r="B228" s="242"/>
      <c r="C228" s="243"/>
      <c r="D228" s="227" t="s">
        <v>134</v>
      </c>
      <c r="E228" s="244" t="s">
        <v>1</v>
      </c>
      <c r="F228" s="245" t="s">
        <v>237</v>
      </c>
      <c r="G228" s="243"/>
      <c r="H228" s="246">
        <v>12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134</v>
      </c>
      <c r="AU228" s="252" t="s">
        <v>88</v>
      </c>
      <c r="AV228" s="14" t="s">
        <v>88</v>
      </c>
      <c r="AW228" s="14" t="s">
        <v>35</v>
      </c>
      <c r="AX228" s="14" t="s">
        <v>78</v>
      </c>
      <c r="AY228" s="252" t="s">
        <v>123</v>
      </c>
    </row>
    <row r="229" s="15" customFormat="1">
      <c r="A229" s="15"/>
      <c r="B229" s="253"/>
      <c r="C229" s="254"/>
      <c r="D229" s="227" t="s">
        <v>134</v>
      </c>
      <c r="E229" s="255" t="s">
        <v>1</v>
      </c>
      <c r="F229" s="256" t="s">
        <v>138</v>
      </c>
      <c r="G229" s="254"/>
      <c r="H229" s="257">
        <v>12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3" t="s">
        <v>134</v>
      </c>
      <c r="AU229" s="263" t="s">
        <v>88</v>
      </c>
      <c r="AV229" s="15" t="s">
        <v>130</v>
      </c>
      <c r="AW229" s="15" t="s">
        <v>35</v>
      </c>
      <c r="AX229" s="15" t="s">
        <v>86</v>
      </c>
      <c r="AY229" s="263" t="s">
        <v>123</v>
      </c>
    </row>
    <row r="230" s="2" customFormat="1" ht="16.5" customHeight="1">
      <c r="A230" s="38"/>
      <c r="B230" s="39"/>
      <c r="C230" s="214" t="s">
        <v>247</v>
      </c>
      <c r="D230" s="214" t="s">
        <v>125</v>
      </c>
      <c r="E230" s="215" t="s">
        <v>248</v>
      </c>
      <c r="F230" s="216" t="s">
        <v>249</v>
      </c>
      <c r="G230" s="217" t="s">
        <v>160</v>
      </c>
      <c r="H230" s="218">
        <v>30</v>
      </c>
      <c r="I230" s="219"/>
      <c r="J230" s="220">
        <f>ROUND(I230*H230,2)</f>
        <v>0</v>
      </c>
      <c r="K230" s="216" t="s">
        <v>129</v>
      </c>
      <c r="L230" s="44"/>
      <c r="M230" s="221" t="s">
        <v>1</v>
      </c>
      <c r="N230" s="222" t="s">
        <v>43</v>
      </c>
      <c r="O230" s="91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5" t="s">
        <v>130</v>
      </c>
      <c r="AT230" s="225" t="s">
        <v>125</v>
      </c>
      <c r="AU230" s="225" t="s">
        <v>88</v>
      </c>
      <c r="AY230" s="17" t="s">
        <v>123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7" t="s">
        <v>86</v>
      </c>
      <c r="BK230" s="226">
        <f>ROUND(I230*H230,2)</f>
        <v>0</v>
      </c>
      <c r="BL230" s="17" t="s">
        <v>130</v>
      </c>
      <c r="BM230" s="225" t="s">
        <v>250</v>
      </c>
    </row>
    <row r="231" s="2" customFormat="1">
      <c r="A231" s="38"/>
      <c r="B231" s="39"/>
      <c r="C231" s="40"/>
      <c r="D231" s="227" t="s">
        <v>132</v>
      </c>
      <c r="E231" s="40"/>
      <c r="F231" s="228" t="s">
        <v>251</v>
      </c>
      <c r="G231" s="40"/>
      <c r="H231" s="40"/>
      <c r="I231" s="229"/>
      <c r="J231" s="40"/>
      <c r="K231" s="40"/>
      <c r="L231" s="44"/>
      <c r="M231" s="230"/>
      <c r="N231" s="23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132</v>
      </c>
      <c r="AU231" s="17" t="s">
        <v>88</v>
      </c>
    </row>
    <row r="232" s="13" customFormat="1">
      <c r="A232" s="13"/>
      <c r="B232" s="232"/>
      <c r="C232" s="233"/>
      <c r="D232" s="227" t="s">
        <v>134</v>
      </c>
      <c r="E232" s="234" t="s">
        <v>1</v>
      </c>
      <c r="F232" s="235" t="s">
        <v>183</v>
      </c>
      <c r="G232" s="233"/>
      <c r="H232" s="234" t="s">
        <v>1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134</v>
      </c>
      <c r="AU232" s="241" t="s">
        <v>88</v>
      </c>
      <c r="AV232" s="13" t="s">
        <v>86</v>
      </c>
      <c r="AW232" s="13" t="s">
        <v>35</v>
      </c>
      <c r="AX232" s="13" t="s">
        <v>78</v>
      </c>
      <c r="AY232" s="241" t="s">
        <v>123</v>
      </c>
    </row>
    <row r="233" s="14" customFormat="1">
      <c r="A233" s="14"/>
      <c r="B233" s="242"/>
      <c r="C233" s="243"/>
      <c r="D233" s="227" t="s">
        <v>134</v>
      </c>
      <c r="E233" s="244" t="s">
        <v>1</v>
      </c>
      <c r="F233" s="245" t="s">
        <v>231</v>
      </c>
      <c r="G233" s="243"/>
      <c r="H233" s="246">
        <v>30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134</v>
      </c>
      <c r="AU233" s="252" t="s">
        <v>88</v>
      </c>
      <c r="AV233" s="14" t="s">
        <v>88</v>
      </c>
      <c r="AW233" s="14" t="s">
        <v>35</v>
      </c>
      <c r="AX233" s="14" t="s">
        <v>78</v>
      </c>
      <c r="AY233" s="252" t="s">
        <v>123</v>
      </c>
    </row>
    <row r="234" s="15" customFormat="1">
      <c r="A234" s="15"/>
      <c r="B234" s="253"/>
      <c r="C234" s="254"/>
      <c r="D234" s="227" t="s">
        <v>134</v>
      </c>
      <c r="E234" s="255" t="s">
        <v>1</v>
      </c>
      <c r="F234" s="256" t="s">
        <v>138</v>
      </c>
      <c r="G234" s="254"/>
      <c r="H234" s="257">
        <v>30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3" t="s">
        <v>134</v>
      </c>
      <c r="AU234" s="263" t="s">
        <v>88</v>
      </c>
      <c r="AV234" s="15" t="s">
        <v>130</v>
      </c>
      <c r="AW234" s="15" t="s">
        <v>35</v>
      </c>
      <c r="AX234" s="15" t="s">
        <v>86</v>
      </c>
      <c r="AY234" s="263" t="s">
        <v>123</v>
      </c>
    </row>
    <row r="235" s="2" customFormat="1" ht="16.5" customHeight="1">
      <c r="A235" s="38"/>
      <c r="B235" s="39"/>
      <c r="C235" s="214" t="s">
        <v>7</v>
      </c>
      <c r="D235" s="214" t="s">
        <v>125</v>
      </c>
      <c r="E235" s="215" t="s">
        <v>252</v>
      </c>
      <c r="F235" s="216" t="s">
        <v>253</v>
      </c>
      <c r="G235" s="217" t="s">
        <v>128</v>
      </c>
      <c r="H235" s="218">
        <v>12</v>
      </c>
      <c r="I235" s="219"/>
      <c r="J235" s="220">
        <f>ROUND(I235*H235,2)</f>
        <v>0</v>
      </c>
      <c r="K235" s="216" t="s">
        <v>129</v>
      </c>
      <c r="L235" s="44"/>
      <c r="M235" s="221" t="s">
        <v>1</v>
      </c>
      <c r="N235" s="222" t="s">
        <v>43</v>
      </c>
      <c r="O235" s="91"/>
      <c r="P235" s="223">
        <f>O235*H235</f>
        <v>0</v>
      </c>
      <c r="Q235" s="223">
        <v>1.0000000000000001E-05</v>
      </c>
      <c r="R235" s="223">
        <f>Q235*H235</f>
        <v>0.00012000000000000002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130</v>
      </c>
      <c r="AT235" s="225" t="s">
        <v>125</v>
      </c>
      <c r="AU235" s="225" t="s">
        <v>88</v>
      </c>
      <c r="AY235" s="17" t="s">
        <v>123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86</v>
      </c>
      <c r="BK235" s="226">
        <f>ROUND(I235*H235,2)</f>
        <v>0</v>
      </c>
      <c r="BL235" s="17" t="s">
        <v>130</v>
      </c>
      <c r="BM235" s="225" t="s">
        <v>254</v>
      </c>
    </row>
    <row r="236" s="2" customFormat="1">
      <c r="A236" s="38"/>
      <c r="B236" s="39"/>
      <c r="C236" s="40"/>
      <c r="D236" s="227" t="s">
        <v>132</v>
      </c>
      <c r="E236" s="40"/>
      <c r="F236" s="228" t="s">
        <v>255</v>
      </c>
      <c r="G236" s="40"/>
      <c r="H236" s="40"/>
      <c r="I236" s="229"/>
      <c r="J236" s="40"/>
      <c r="K236" s="40"/>
      <c r="L236" s="44"/>
      <c r="M236" s="230"/>
      <c r="N236" s="23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132</v>
      </c>
      <c r="AU236" s="17" t="s">
        <v>88</v>
      </c>
    </row>
    <row r="237" s="13" customFormat="1">
      <c r="A237" s="13"/>
      <c r="B237" s="232"/>
      <c r="C237" s="233"/>
      <c r="D237" s="227" t="s">
        <v>134</v>
      </c>
      <c r="E237" s="234" t="s">
        <v>1</v>
      </c>
      <c r="F237" s="235" t="s">
        <v>183</v>
      </c>
      <c r="G237" s="233"/>
      <c r="H237" s="234" t="s">
        <v>1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134</v>
      </c>
      <c r="AU237" s="241" t="s">
        <v>88</v>
      </c>
      <c r="AV237" s="13" t="s">
        <v>86</v>
      </c>
      <c r="AW237" s="13" t="s">
        <v>35</v>
      </c>
      <c r="AX237" s="13" t="s">
        <v>78</v>
      </c>
      <c r="AY237" s="241" t="s">
        <v>123</v>
      </c>
    </row>
    <row r="238" s="14" customFormat="1">
      <c r="A238" s="14"/>
      <c r="B238" s="242"/>
      <c r="C238" s="243"/>
      <c r="D238" s="227" t="s">
        <v>134</v>
      </c>
      <c r="E238" s="244" t="s">
        <v>1</v>
      </c>
      <c r="F238" s="245" t="s">
        <v>237</v>
      </c>
      <c r="G238" s="243"/>
      <c r="H238" s="246">
        <v>12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134</v>
      </c>
      <c r="AU238" s="252" t="s">
        <v>88</v>
      </c>
      <c r="AV238" s="14" t="s">
        <v>88</v>
      </c>
      <c r="AW238" s="14" t="s">
        <v>35</v>
      </c>
      <c r="AX238" s="14" t="s">
        <v>78</v>
      </c>
      <c r="AY238" s="252" t="s">
        <v>123</v>
      </c>
    </row>
    <row r="239" s="15" customFormat="1">
      <c r="A239" s="15"/>
      <c r="B239" s="253"/>
      <c r="C239" s="254"/>
      <c r="D239" s="227" t="s">
        <v>134</v>
      </c>
      <c r="E239" s="255" t="s">
        <v>1</v>
      </c>
      <c r="F239" s="256" t="s">
        <v>138</v>
      </c>
      <c r="G239" s="254"/>
      <c r="H239" s="257">
        <v>12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3" t="s">
        <v>134</v>
      </c>
      <c r="AU239" s="263" t="s">
        <v>88</v>
      </c>
      <c r="AV239" s="15" t="s">
        <v>130</v>
      </c>
      <c r="AW239" s="15" t="s">
        <v>35</v>
      </c>
      <c r="AX239" s="15" t="s">
        <v>86</v>
      </c>
      <c r="AY239" s="263" t="s">
        <v>123</v>
      </c>
    </row>
    <row r="240" s="2" customFormat="1" ht="16.5" customHeight="1">
      <c r="A240" s="38"/>
      <c r="B240" s="39"/>
      <c r="C240" s="214" t="s">
        <v>256</v>
      </c>
      <c r="D240" s="214" t="s">
        <v>125</v>
      </c>
      <c r="E240" s="215" t="s">
        <v>257</v>
      </c>
      <c r="F240" s="216" t="s">
        <v>258</v>
      </c>
      <c r="G240" s="217" t="s">
        <v>160</v>
      </c>
      <c r="H240" s="218">
        <v>160</v>
      </c>
      <c r="I240" s="219"/>
      <c r="J240" s="220">
        <f>ROUND(I240*H240,2)</f>
        <v>0</v>
      </c>
      <c r="K240" s="216" t="s">
        <v>129</v>
      </c>
      <c r="L240" s="44"/>
      <c r="M240" s="221" t="s">
        <v>1</v>
      </c>
      <c r="N240" s="222" t="s">
        <v>43</v>
      </c>
      <c r="O240" s="91"/>
      <c r="P240" s="223">
        <f>O240*H240</f>
        <v>0</v>
      </c>
      <c r="Q240" s="223">
        <v>0.16850000000000001</v>
      </c>
      <c r="R240" s="223">
        <f>Q240*H240</f>
        <v>26.960000000000001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130</v>
      </c>
      <c r="AT240" s="225" t="s">
        <v>125</v>
      </c>
      <c r="AU240" s="225" t="s">
        <v>88</v>
      </c>
      <c r="AY240" s="17" t="s">
        <v>123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86</v>
      </c>
      <c r="BK240" s="226">
        <f>ROUND(I240*H240,2)</f>
        <v>0</v>
      </c>
      <c r="BL240" s="17" t="s">
        <v>130</v>
      </c>
      <c r="BM240" s="225" t="s">
        <v>259</v>
      </c>
    </row>
    <row r="241" s="2" customFormat="1">
      <c r="A241" s="38"/>
      <c r="B241" s="39"/>
      <c r="C241" s="40"/>
      <c r="D241" s="227" t="s">
        <v>132</v>
      </c>
      <c r="E241" s="40"/>
      <c r="F241" s="228" t="s">
        <v>260</v>
      </c>
      <c r="G241" s="40"/>
      <c r="H241" s="40"/>
      <c r="I241" s="229"/>
      <c r="J241" s="40"/>
      <c r="K241" s="40"/>
      <c r="L241" s="44"/>
      <c r="M241" s="230"/>
      <c r="N241" s="23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132</v>
      </c>
      <c r="AU241" s="17" t="s">
        <v>88</v>
      </c>
    </row>
    <row r="242" s="13" customFormat="1">
      <c r="A242" s="13"/>
      <c r="B242" s="232"/>
      <c r="C242" s="233"/>
      <c r="D242" s="227" t="s">
        <v>134</v>
      </c>
      <c r="E242" s="234" t="s">
        <v>1</v>
      </c>
      <c r="F242" s="235" t="s">
        <v>183</v>
      </c>
      <c r="G242" s="233"/>
      <c r="H242" s="234" t="s">
        <v>1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134</v>
      </c>
      <c r="AU242" s="241" t="s">
        <v>88</v>
      </c>
      <c r="AV242" s="13" t="s">
        <v>86</v>
      </c>
      <c r="AW242" s="13" t="s">
        <v>35</v>
      </c>
      <c r="AX242" s="13" t="s">
        <v>78</v>
      </c>
      <c r="AY242" s="241" t="s">
        <v>123</v>
      </c>
    </row>
    <row r="243" s="14" customFormat="1">
      <c r="A243" s="14"/>
      <c r="B243" s="242"/>
      <c r="C243" s="243"/>
      <c r="D243" s="227" t="s">
        <v>134</v>
      </c>
      <c r="E243" s="244" t="s">
        <v>1</v>
      </c>
      <c r="F243" s="245" t="s">
        <v>261</v>
      </c>
      <c r="G243" s="243"/>
      <c r="H243" s="246">
        <v>160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134</v>
      </c>
      <c r="AU243" s="252" t="s">
        <v>88</v>
      </c>
      <c r="AV243" s="14" t="s">
        <v>88</v>
      </c>
      <c r="AW243" s="14" t="s">
        <v>35</v>
      </c>
      <c r="AX243" s="14" t="s">
        <v>78</v>
      </c>
      <c r="AY243" s="252" t="s">
        <v>123</v>
      </c>
    </row>
    <row r="244" s="15" customFormat="1">
      <c r="A244" s="15"/>
      <c r="B244" s="253"/>
      <c r="C244" s="254"/>
      <c r="D244" s="227" t="s">
        <v>134</v>
      </c>
      <c r="E244" s="255" t="s">
        <v>1</v>
      </c>
      <c r="F244" s="256" t="s">
        <v>138</v>
      </c>
      <c r="G244" s="254"/>
      <c r="H244" s="257">
        <v>160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3" t="s">
        <v>134</v>
      </c>
      <c r="AU244" s="263" t="s">
        <v>88</v>
      </c>
      <c r="AV244" s="15" t="s">
        <v>130</v>
      </c>
      <c r="AW244" s="15" t="s">
        <v>35</v>
      </c>
      <c r="AX244" s="15" t="s">
        <v>86</v>
      </c>
      <c r="AY244" s="263" t="s">
        <v>123</v>
      </c>
    </row>
    <row r="245" s="2" customFormat="1" ht="16.5" customHeight="1">
      <c r="A245" s="38"/>
      <c r="B245" s="39"/>
      <c r="C245" s="264" t="s">
        <v>262</v>
      </c>
      <c r="D245" s="264" t="s">
        <v>209</v>
      </c>
      <c r="E245" s="265" t="s">
        <v>263</v>
      </c>
      <c r="F245" s="266" t="s">
        <v>264</v>
      </c>
      <c r="G245" s="267" t="s">
        <v>160</v>
      </c>
      <c r="H245" s="268">
        <v>118.31999999999999</v>
      </c>
      <c r="I245" s="269"/>
      <c r="J245" s="270">
        <f>ROUND(I245*H245,2)</f>
        <v>0</v>
      </c>
      <c r="K245" s="266" t="s">
        <v>129</v>
      </c>
      <c r="L245" s="271"/>
      <c r="M245" s="272" t="s">
        <v>1</v>
      </c>
      <c r="N245" s="273" t="s">
        <v>43</v>
      </c>
      <c r="O245" s="91"/>
      <c r="P245" s="223">
        <f>O245*H245</f>
        <v>0</v>
      </c>
      <c r="Q245" s="223">
        <v>0.080000000000000002</v>
      </c>
      <c r="R245" s="223">
        <f>Q245*H245</f>
        <v>9.4656000000000002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178</v>
      </c>
      <c r="AT245" s="225" t="s">
        <v>209</v>
      </c>
      <c r="AU245" s="225" t="s">
        <v>88</v>
      </c>
      <c r="AY245" s="17" t="s">
        <v>123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86</v>
      </c>
      <c r="BK245" s="226">
        <f>ROUND(I245*H245,2)</f>
        <v>0</v>
      </c>
      <c r="BL245" s="17" t="s">
        <v>130</v>
      </c>
      <c r="BM245" s="225" t="s">
        <v>265</v>
      </c>
    </row>
    <row r="246" s="2" customFormat="1">
      <c r="A246" s="38"/>
      <c r="B246" s="39"/>
      <c r="C246" s="40"/>
      <c r="D246" s="227" t="s">
        <v>132</v>
      </c>
      <c r="E246" s="40"/>
      <c r="F246" s="228" t="s">
        <v>264</v>
      </c>
      <c r="G246" s="40"/>
      <c r="H246" s="40"/>
      <c r="I246" s="229"/>
      <c r="J246" s="40"/>
      <c r="K246" s="40"/>
      <c r="L246" s="44"/>
      <c r="M246" s="230"/>
      <c r="N246" s="23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132</v>
      </c>
      <c r="AU246" s="17" t="s">
        <v>88</v>
      </c>
    </row>
    <row r="247" s="13" customFormat="1">
      <c r="A247" s="13"/>
      <c r="B247" s="232"/>
      <c r="C247" s="233"/>
      <c r="D247" s="227" t="s">
        <v>134</v>
      </c>
      <c r="E247" s="234" t="s">
        <v>1</v>
      </c>
      <c r="F247" s="235" t="s">
        <v>183</v>
      </c>
      <c r="G247" s="233"/>
      <c r="H247" s="234" t="s">
        <v>1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134</v>
      </c>
      <c r="AU247" s="241" t="s">
        <v>88</v>
      </c>
      <c r="AV247" s="13" t="s">
        <v>86</v>
      </c>
      <c r="AW247" s="13" t="s">
        <v>35</v>
      </c>
      <c r="AX247" s="13" t="s">
        <v>78</v>
      </c>
      <c r="AY247" s="241" t="s">
        <v>123</v>
      </c>
    </row>
    <row r="248" s="13" customFormat="1">
      <c r="A248" s="13"/>
      <c r="B248" s="232"/>
      <c r="C248" s="233"/>
      <c r="D248" s="227" t="s">
        <v>134</v>
      </c>
      <c r="E248" s="234" t="s">
        <v>1</v>
      </c>
      <c r="F248" s="235" t="s">
        <v>266</v>
      </c>
      <c r="G248" s="233"/>
      <c r="H248" s="234" t="s">
        <v>1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134</v>
      </c>
      <c r="AU248" s="241" t="s">
        <v>88</v>
      </c>
      <c r="AV248" s="13" t="s">
        <v>86</v>
      </c>
      <c r="AW248" s="13" t="s">
        <v>35</v>
      </c>
      <c r="AX248" s="13" t="s">
        <v>78</v>
      </c>
      <c r="AY248" s="241" t="s">
        <v>123</v>
      </c>
    </row>
    <row r="249" s="14" customFormat="1">
      <c r="A249" s="14"/>
      <c r="B249" s="242"/>
      <c r="C249" s="243"/>
      <c r="D249" s="227" t="s">
        <v>134</v>
      </c>
      <c r="E249" s="244" t="s">
        <v>1</v>
      </c>
      <c r="F249" s="245" t="s">
        <v>267</v>
      </c>
      <c r="G249" s="243"/>
      <c r="H249" s="246">
        <v>116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134</v>
      </c>
      <c r="AU249" s="252" t="s">
        <v>88</v>
      </c>
      <c r="AV249" s="14" t="s">
        <v>88</v>
      </c>
      <c r="AW249" s="14" t="s">
        <v>35</v>
      </c>
      <c r="AX249" s="14" t="s">
        <v>78</v>
      </c>
      <c r="AY249" s="252" t="s">
        <v>123</v>
      </c>
    </row>
    <row r="250" s="15" customFormat="1">
      <c r="A250" s="15"/>
      <c r="B250" s="253"/>
      <c r="C250" s="254"/>
      <c r="D250" s="227" t="s">
        <v>134</v>
      </c>
      <c r="E250" s="255" t="s">
        <v>1</v>
      </c>
      <c r="F250" s="256" t="s">
        <v>138</v>
      </c>
      <c r="G250" s="254"/>
      <c r="H250" s="257">
        <v>116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134</v>
      </c>
      <c r="AU250" s="263" t="s">
        <v>88</v>
      </c>
      <c r="AV250" s="15" t="s">
        <v>130</v>
      </c>
      <c r="AW250" s="15" t="s">
        <v>35</v>
      </c>
      <c r="AX250" s="15" t="s">
        <v>86</v>
      </c>
      <c r="AY250" s="263" t="s">
        <v>123</v>
      </c>
    </row>
    <row r="251" s="14" customFormat="1">
      <c r="A251" s="14"/>
      <c r="B251" s="242"/>
      <c r="C251" s="243"/>
      <c r="D251" s="227" t="s">
        <v>134</v>
      </c>
      <c r="E251" s="243"/>
      <c r="F251" s="245" t="s">
        <v>268</v>
      </c>
      <c r="G251" s="243"/>
      <c r="H251" s="246">
        <v>118.31999999999999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134</v>
      </c>
      <c r="AU251" s="252" t="s">
        <v>88</v>
      </c>
      <c r="AV251" s="14" t="s">
        <v>88</v>
      </c>
      <c r="AW251" s="14" t="s">
        <v>4</v>
      </c>
      <c r="AX251" s="14" t="s">
        <v>86</v>
      </c>
      <c r="AY251" s="252" t="s">
        <v>123</v>
      </c>
    </row>
    <row r="252" s="2" customFormat="1" ht="16.5" customHeight="1">
      <c r="A252" s="38"/>
      <c r="B252" s="39"/>
      <c r="C252" s="264" t="s">
        <v>269</v>
      </c>
      <c r="D252" s="264" t="s">
        <v>209</v>
      </c>
      <c r="E252" s="265" t="s">
        <v>270</v>
      </c>
      <c r="F252" s="266" t="s">
        <v>271</v>
      </c>
      <c r="G252" s="267" t="s">
        <v>160</v>
      </c>
      <c r="H252" s="268">
        <v>18.359999999999999</v>
      </c>
      <c r="I252" s="269"/>
      <c r="J252" s="270">
        <f>ROUND(I252*H252,2)</f>
        <v>0</v>
      </c>
      <c r="K252" s="266" t="s">
        <v>129</v>
      </c>
      <c r="L252" s="271"/>
      <c r="M252" s="272" t="s">
        <v>1</v>
      </c>
      <c r="N252" s="273" t="s">
        <v>43</v>
      </c>
      <c r="O252" s="91"/>
      <c r="P252" s="223">
        <f>O252*H252</f>
        <v>0</v>
      </c>
      <c r="Q252" s="223">
        <v>0.10199999999999999</v>
      </c>
      <c r="R252" s="223">
        <f>Q252*H252</f>
        <v>1.8727199999999997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178</v>
      </c>
      <c r="AT252" s="225" t="s">
        <v>209</v>
      </c>
      <c r="AU252" s="225" t="s">
        <v>88</v>
      </c>
      <c r="AY252" s="17" t="s">
        <v>123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86</v>
      </c>
      <c r="BK252" s="226">
        <f>ROUND(I252*H252,2)</f>
        <v>0</v>
      </c>
      <c r="BL252" s="17" t="s">
        <v>130</v>
      </c>
      <c r="BM252" s="225" t="s">
        <v>272</v>
      </c>
    </row>
    <row r="253" s="2" customFormat="1">
      <c r="A253" s="38"/>
      <c r="B253" s="39"/>
      <c r="C253" s="40"/>
      <c r="D253" s="227" t="s">
        <v>132</v>
      </c>
      <c r="E253" s="40"/>
      <c r="F253" s="228" t="s">
        <v>271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88</v>
      </c>
    </row>
    <row r="254" s="13" customFormat="1">
      <c r="A254" s="13"/>
      <c r="B254" s="232"/>
      <c r="C254" s="233"/>
      <c r="D254" s="227" t="s">
        <v>134</v>
      </c>
      <c r="E254" s="234" t="s">
        <v>1</v>
      </c>
      <c r="F254" s="235" t="s">
        <v>183</v>
      </c>
      <c r="G254" s="233"/>
      <c r="H254" s="234" t="s">
        <v>1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134</v>
      </c>
      <c r="AU254" s="241" t="s">
        <v>88</v>
      </c>
      <c r="AV254" s="13" t="s">
        <v>86</v>
      </c>
      <c r="AW254" s="13" t="s">
        <v>35</v>
      </c>
      <c r="AX254" s="13" t="s">
        <v>78</v>
      </c>
      <c r="AY254" s="241" t="s">
        <v>123</v>
      </c>
    </row>
    <row r="255" s="13" customFormat="1">
      <c r="A255" s="13"/>
      <c r="B255" s="232"/>
      <c r="C255" s="233"/>
      <c r="D255" s="227" t="s">
        <v>134</v>
      </c>
      <c r="E255" s="234" t="s">
        <v>1</v>
      </c>
      <c r="F255" s="235" t="s">
        <v>273</v>
      </c>
      <c r="G255" s="233"/>
      <c r="H255" s="234" t="s">
        <v>1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134</v>
      </c>
      <c r="AU255" s="241" t="s">
        <v>88</v>
      </c>
      <c r="AV255" s="13" t="s">
        <v>86</v>
      </c>
      <c r="AW255" s="13" t="s">
        <v>35</v>
      </c>
      <c r="AX255" s="13" t="s">
        <v>78</v>
      </c>
      <c r="AY255" s="241" t="s">
        <v>123</v>
      </c>
    </row>
    <row r="256" s="14" customFormat="1">
      <c r="A256" s="14"/>
      <c r="B256" s="242"/>
      <c r="C256" s="243"/>
      <c r="D256" s="227" t="s">
        <v>134</v>
      </c>
      <c r="E256" s="244" t="s">
        <v>1</v>
      </c>
      <c r="F256" s="245" t="s">
        <v>225</v>
      </c>
      <c r="G256" s="243"/>
      <c r="H256" s="246">
        <v>18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134</v>
      </c>
      <c r="AU256" s="252" t="s">
        <v>88</v>
      </c>
      <c r="AV256" s="14" t="s">
        <v>88</v>
      </c>
      <c r="AW256" s="14" t="s">
        <v>35</v>
      </c>
      <c r="AX256" s="14" t="s">
        <v>78</v>
      </c>
      <c r="AY256" s="252" t="s">
        <v>123</v>
      </c>
    </row>
    <row r="257" s="15" customFormat="1">
      <c r="A257" s="15"/>
      <c r="B257" s="253"/>
      <c r="C257" s="254"/>
      <c r="D257" s="227" t="s">
        <v>134</v>
      </c>
      <c r="E257" s="255" t="s">
        <v>1</v>
      </c>
      <c r="F257" s="256" t="s">
        <v>138</v>
      </c>
      <c r="G257" s="254"/>
      <c r="H257" s="257">
        <v>18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3" t="s">
        <v>134</v>
      </c>
      <c r="AU257" s="263" t="s">
        <v>88</v>
      </c>
      <c r="AV257" s="15" t="s">
        <v>130</v>
      </c>
      <c r="AW257" s="15" t="s">
        <v>35</v>
      </c>
      <c r="AX257" s="15" t="s">
        <v>86</v>
      </c>
      <c r="AY257" s="263" t="s">
        <v>123</v>
      </c>
    </row>
    <row r="258" s="14" customFormat="1">
      <c r="A258" s="14"/>
      <c r="B258" s="242"/>
      <c r="C258" s="243"/>
      <c r="D258" s="227" t="s">
        <v>134</v>
      </c>
      <c r="E258" s="243"/>
      <c r="F258" s="245" t="s">
        <v>274</v>
      </c>
      <c r="G258" s="243"/>
      <c r="H258" s="246">
        <v>18.359999999999999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134</v>
      </c>
      <c r="AU258" s="252" t="s">
        <v>88</v>
      </c>
      <c r="AV258" s="14" t="s">
        <v>88</v>
      </c>
      <c r="AW258" s="14" t="s">
        <v>4</v>
      </c>
      <c r="AX258" s="14" t="s">
        <v>86</v>
      </c>
      <c r="AY258" s="252" t="s">
        <v>123</v>
      </c>
    </row>
    <row r="259" s="2" customFormat="1" ht="16.5" customHeight="1">
      <c r="A259" s="38"/>
      <c r="B259" s="39"/>
      <c r="C259" s="264" t="s">
        <v>275</v>
      </c>
      <c r="D259" s="264" t="s">
        <v>209</v>
      </c>
      <c r="E259" s="265" t="s">
        <v>276</v>
      </c>
      <c r="F259" s="266" t="s">
        <v>277</v>
      </c>
      <c r="G259" s="267" t="s">
        <v>160</v>
      </c>
      <c r="H259" s="268">
        <v>21.420000000000002</v>
      </c>
      <c r="I259" s="269"/>
      <c r="J259" s="270">
        <f>ROUND(I259*H259,2)</f>
        <v>0</v>
      </c>
      <c r="K259" s="266" t="s">
        <v>129</v>
      </c>
      <c r="L259" s="271"/>
      <c r="M259" s="272" t="s">
        <v>1</v>
      </c>
      <c r="N259" s="273" t="s">
        <v>43</v>
      </c>
      <c r="O259" s="91"/>
      <c r="P259" s="223">
        <f>O259*H259</f>
        <v>0</v>
      </c>
      <c r="Q259" s="223">
        <v>0.048300000000000003</v>
      </c>
      <c r="R259" s="223">
        <f>Q259*H259</f>
        <v>1.0345860000000002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178</v>
      </c>
      <c r="AT259" s="225" t="s">
        <v>209</v>
      </c>
      <c r="AU259" s="225" t="s">
        <v>88</v>
      </c>
      <c r="AY259" s="17" t="s">
        <v>123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86</v>
      </c>
      <c r="BK259" s="226">
        <f>ROUND(I259*H259,2)</f>
        <v>0</v>
      </c>
      <c r="BL259" s="17" t="s">
        <v>130</v>
      </c>
      <c r="BM259" s="225" t="s">
        <v>278</v>
      </c>
    </row>
    <row r="260" s="2" customFormat="1">
      <c r="A260" s="38"/>
      <c r="B260" s="39"/>
      <c r="C260" s="40"/>
      <c r="D260" s="227" t="s">
        <v>132</v>
      </c>
      <c r="E260" s="40"/>
      <c r="F260" s="228" t="s">
        <v>277</v>
      </c>
      <c r="G260" s="40"/>
      <c r="H260" s="40"/>
      <c r="I260" s="229"/>
      <c r="J260" s="40"/>
      <c r="K260" s="40"/>
      <c r="L260" s="44"/>
      <c r="M260" s="230"/>
      <c r="N260" s="231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132</v>
      </c>
      <c r="AU260" s="17" t="s">
        <v>88</v>
      </c>
    </row>
    <row r="261" s="13" customFormat="1">
      <c r="A261" s="13"/>
      <c r="B261" s="232"/>
      <c r="C261" s="233"/>
      <c r="D261" s="227" t="s">
        <v>134</v>
      </c>
      <c r="E261" s="234" t="s">
        <v>1</v>
      </c>
      <c r="F261" s="235" t="s">
        <v>183</v>
      </c>
      <c r="G261" s="233"/>
      <c r="H261" s="234" t="s">
        <v>1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134</v>
      </c>
      <c r="AU261" s="241" t="s">
        <v>88</v>
      </c>
      <c r="AV261" s="13" t="s">
        <v>86</v>
      </c>
      <c r="AW261" s="13" t="s">
        <v>35</v>
      </c>
      <c r="AX261" s="13" t="s">
        <v>78</v>
      </c>
      <c r="AY261" s="241" t="s">
        <v>123</v>
      </c>
    </row>
    <row r="262" s="14" customFormat="1">
      <c r="A262" s="14"/>
      <c r="B262" s="242"/>
      <c r="C262" s="243"/>
      <c r="D262" s="227" t="s">
        <v>134</v>
      </c>
      <c r="E262" s="244" t="s">
        <v>1</v>
      </c>
      <c r="F262" s="245" t="s">
        <v>279</v>
      </c>
      <c r="G262" s="243"/>
      <c r="H262" s="246">
        <v>21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134</v>
      </c>
      <c r="AU262" s="252" t="s">
        <v>88</v>
      </c>
      <c r="AV262" s="14" t="s">
        <v>88</v>
      </c>
      <c r="AW262" s="14" t="s">
        <v>35</v>
      </c>
      <c r="AX262" s="14" t="s">
        <v>78</v>
      </c>
      <c r="AY262" s="252" t="s">
        <v>123</v>
      </c>
    </row>
    <row r="263" s="15" customFormat="1">
      <c r="A263" s="15"/>
      <c r="B263" s="253"/>
      <c r="C263" s="254"/>
      <c r="D263" s="227" t="s">
        <v>134</v>
      </c>
      <c r="E263" s="255" t="s">
        <v>1</v>
      </c>
      <c r="F263" s="256" t="s">
        <v>138</v>
      </c>
      <c r="G263" s="254"/>
      <c r="H263" s="257">
        <v>21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3" t="s">
        <v>134</v>
      </c>
      <c r="AU263" s="263" t="s">
        <v>88</v>
      </c>
      <c r="AV263" s="15" t="s">
        <v>130</v>
      </c>
      <c r="AW263" s="15" t="s">
        <v>35</v>
      </c>
      <c r="AX263" s="15" t="s">
        <v>86</v>
      </c>
      <c r="AY263" s="263" t="s">
        <v>123</v>
      </c>
    </row>
    <row r="264" s="14" customFormat="1">
      <c r="A264" s="14"/>
      <c r="B264" s="242"/>
      <c r="C264" s="243"/>
      <c r="D264" s="227" t="s">
        <v>134</v>
      </c>
      <c r="E264" s="243"/>
      <c r="F264" s="245" t="s">
        <v>280</v>
      </c>
      <c r="G264" s="243"/>
      <c r="H264" s="246">
        <v>21.420000000000002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134</v>
      </c>
      <c r="AU264" s="252" t="s">
        <v>88</v>
      </c>
      <c r="AV264" s="14" t="s">
        <v>88</v>
      </c>
      <c r="AW264" s="14" t="s">
        <v>4</v>
      </c>
      <c r="AX264" s="14" t="s">
        <v>86</v>
      </c>
      <c r="AY264" s="252" t="s">
        <v>123</v>
      </c>
    </row>
    <row r="265" s="2" customFormat="1" ht="16.5" customHeight="1">
      <c r="A265" s="38"/>
      <c r="B265" s="39"/>
      <c r="C265" s="264" t="s">
        <v>281</v>
      </c>
      <c r="D265" s="264" t="s">
        <v>209</v>
      </c>
      <c r="E265" s="265" t="s">
        <v>282</v>
      </c>
      <c r="F265" s="266" t="s">
        <v>283</v>
      </c>
      <c r="G265" s="267" t="s">
        <v>160</v>
      </c>
      <c r="H265" s="268">
        <v>5.0999999999999996</v>
      </c>
      <c r="I265" s="269"/>
      <c r="J265" s="270">
        <f>ROUND(I265*H265,2)</f>
        <v>0</v>
      </c>
      <c r="K265" s="266" t="s">
        <v>129</v>
      </c>
      <c r="L265" s="271"/>
      <c r="M265" s="272" t="s">
        <v>1</v>
      </c>
      <c r="N265" s="273" t="s">
        <v>43</v>
      </c>
      <c r="O265" s="91"/>
      <c r="P265" s="223">
        <f>O265*H265</f>
        <v>0</v>
      </c>
      <c r="Q265" s="223">
        <v>0.065670000000000006</v>
      </c>
      <c r="R265" s="223">
        <f>Q265*H265</f>
        <v>0.33491700000000002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178</v>
      </c>
      <c r="AT265" s="225" t="s">
        <v>209</v>
      </c>
      <c r="AU265" s="225" t="s">
        <v>88</v>
      </c>
      <c r="AY265" s="17" t="s">
        <v>123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86</v>
      </c>
      <c r="BK265" s="226">
        <f>ROUND(I265*H265,2)</f>
        <v>0</v>
      </c>
      <c r="BL265" s="17" t="s">
        <v>130</v>
      </c>
      <c r="BM265" s="225" t="s">
        <v>284</v>
      </c>
    </row>
    <row r="266" s="2" customFormat="1">
      <c r="A266" s="38"/>
      <c r="B266" s="39"/>
      <c r="C266" s="40"/>
      <c r="D266" s="227" t="s">
        <v>132</v>
      </c>
      <c r="E266" s="40"/>
      <c r="F266" s="228" t="s">
        <v>283</v>
      </c>
      <c r="G266" s="40"/>
      <c r="H266" s="40"/>
      <c r="I266" s="229"/>
      <c r="J266" s="40"/>
      <c r="K266" s="40"/>
      <c r="L266" s="44"/>
      <c r="M266" s="230"/>
      <c r="N266" s="23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88</v>
      </c>
    </row>
    <row r="267" s="13" customFormat="1">
      <c r="A267" s="13"/>
      <c r="B267" s="232"/>
      <c r="C267" s="233"/>
      <c r="D267" s="227" t="s">
        <v>134</v>
      </c>
      <c r="E267" s="234" t="s">
        <v>1</v>
      </c>
      <c r="F267" s="235" t="s">
        <v>183</v>
      </c>
      <c r="G267" s="233"/>
      <c r="H267" s="234" t="s">
        <v>1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134</v>
      </c>
      <c r="AU267" s="241" t="s">
        <v>88</v>
      </c>
      <c r="AV267" s="13" t="s">
        <v>86</v>
      </c>
      <c r="AW267" s="13" t="s">
        <v>35</v>
      </c>
      <c r="AX267" s="13" t="s">
        <v>78</v>
      </c>
      <c r="AY267" s="241" t="s">
        <v>123</v>
      </c>
    </row>
    <row r="268" s="14" customFormat="1">
      <c r="A268" s="14"/>
      <c r="B268" s="242"/>
      <c r="C268" s="243"/>
      <c r="D268" s="227" t="s">
        <v>134</v>
      </c>
      <c r="E268" s="244" t="s">
        <v>1</v>
      </c>
      <c r="F268" s="245" t="s">
        <v>285</v>
      </c>
      <c r="G268" s="243"/>
      <c r="H268" s="246">
        <v>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134</v>
      </c>
      <c r="AU268" s="252" t="s">
        <v>88</v>
      </c>
      <c r="AV268" s="14" t="s">
        <v>88</v>
      </c>
      <c r="AW268" s="14" t="s">
        <v>35</v>
      </c>
      <c r="AX268" s="14" t="s">
        <v>78</v>
      </c>
      <c r="AY268" s="252" t="s">
        <v>123</v>
      </c>
    </row>
    <row r="269" s="15" customFormat="1">
      <c r="A269" s="15"/>
      <c r="B269" s="253"/>
      <c r="C269" s="254"/>
      <c r="D269" s="227" t="s">
        <v>134</v>
      </c>
      <c r="E269" s="255" t="s">
        <v>1</v>
      </c>
      <c r="F269" s="256" t="s">
        <v>138</v>
      </c>
      <c r="G269" s="254"/>
      <c r="H269" s="257">
        <v>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3" t="s">
        <v>134</v>
      </c>
      <c r="AU269" s="263" t="s">
        <v>88</v>
      </c>
      <c r="AV269" s="15" t="s">
        <v>130</v>
      </c>
      <c r="AW269" s="15" t="s">
        <v>35</v>
      </c>
      <c r="AX269" s="15" t="s">
        <v>86</v>
      </c>
      <c r="AY269" s="263" t="s">
        <v>123</v>
      </c>
    </row>
    <row r="270" s="14" customFormat="1">
      <c r="A270" s="14"/>
      <c r="B270" s="242"/>
      <c r="C270" s="243"/>
      <c r="D270" s="227" t="s">
        <v>134</v>
      </c>
      <c r="E270" s="243"/>
      <c r="F270" s="245" t="s">
        <v>286</v>
      </c>
      <c r="G270" s="243"/>
      <c r="H270" s="246">
        <v>5.0999999999999996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134</v>
      </c>
      <c r="AU270" s="252" t="s">
        <v>88</v>
      </c>
      <c r="AV270" s="14" t="s">
        <v>88</v>
      </c>
      <c r="AW270" s="14" t="s">
        <v>4</v>
      </c>
      <c r="AX270" s="14" t="s">
        <v>86</v>
      </c>
      <c r="AY270" s="252" t="s">
        <v>123</v>
      </c>
    </row>
    <row r="271" s="2" customFormat="1" ht="16.5" customHeight="1">
      <c r="A271" s="38"/>
      <c r="B271" s="39"/>
      <c r="C271" s="214" t="s">
        <v>287</v>
      </c>
      <c r="D271" s="214" t="s">
        <v>125</v>
      </c>
      <c r="E271" s="215" t="s">
        <v>288</v>
      </c>
      <c r="F271" s="216" t="s">
        <v>289</v>
      </c>
      <c r="G271" s="217" t="s">
        <v>160</v>
      </c>
      <c r="H271" s="218">
        <v>31</v>
      </c>
      <c r="I271" s="219"/>
      <c r="J271" s="220">
        <f>ROUND(I271*H271,2)</f>
        <v>0</v>
      </c>
      <c r="K271" s="216" t="s">
        <v>129</v>
      </c>
      <c r="L271" s="44"/>
      <c r="M271" s="221" t="s">
        <v>1</v>
      </c>
      <c r="N271" s="222" t="s">
        <v>43</v>
      </c>
      <c r="O271" s="91"/>
      <c r="P271" s="223">
        <f>O271*H271</f>
        <v>0</v>
      </c>
      <c r="Q271" s="223">
        <v>0.14041999999999999</v>
      </c>
      <c r="R271" s="223">
        <f>Q271*H271</f>
        <v>4.3530199999999999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130</v>
      </c>
      <c r="AT271" s="225" t="s">
        <v>125</v>
      </c>
      <c r="AU271" s="225" t="s">
        <v>88</v>
      </c>
      <c r="AY271" s="17" t="s">
        <v>123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86</v>
      </c>
      <c r="BK271" s="226">
        <f>ROUND(I271*H271,2)</f>
        <v>0</v>
      </c>
      <c r="BL271" s="17" t="s">
        <v>130</v>
      </c>
      <c r="BM271" s="225" t="s">
        <v>290</v>
      </c>
    </row>
    <row r="272" s="2" customFormat="1">
      <c r="A272" s="38"/>
      <c r="B272" s="39"/>
      <c r="C272" s="40"/>
      <c r="D272" s="227" t="s">
        <v>132</v>
      </c>
      <c r="E272" s="40"/>
      <c r="F272" s="228" t="s">
        <v>291</v>
      </c>
      <c r="G272" s="40"/>
      <c r="H272" s="40"/>
      <c r="I272" s="229"/>
      <c r="J272" s="40"/>
      <c r="K272" s="40"/>
      <c r="L272" s="44"/>
      <c r="M272" s="230"/>
      <c r="N272" s="231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132</v>
      </c>
      <c r="AU272" s="17" t="s">
        <v>88</v>
      </c>
    </row>
    <row r="273" s="13" customFormat="1">
      <c r="A273" s="13"/>
      <c r="B273" s="232"/>
      <c r="C273" s="233"/>
      <c r="D273" s="227" t="s">
        <v>134</v>
      </c>
      <c r="E273" s="234" t="s">
        <v>1</v>
      </c>
      <c r="F273" s="235" t="s">
        <v>183</v>
      </c>
      <c r="G273" s="233"/>
      <c r="H273" s="234" t="s">
        <v>1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134</v>
      </c>
      <c r="AU273" s="241" t="s">
        <v>88</v>
      </c>
      <c r="AV273" s="13" t="s">
        <v>86</v>
      </c>
      <c r="AW273" s="13" t="s">
        <v>35</v>
      </c>
      <c r="AX273" s="13" t="s">
        <v>78</v>
      </c>
      <c r="AY273" s="241" t="s">
        <v>123</v>
      </c>
    </row>
    <row r="274" s="14" customFormat="1">
      <c r="A274" s="14"/>
      <c r="B274" s="242"/>
      <c r="C274" s="243"/>
      <c r="D274" s="227" t="s">
        <v>134</v>
      </c>
      <c r="E274" s="244" t="s">
        <v>1</v>
      </c>
      <c r="F274" s="245" t="s">
        <v>169</v>
      </c>
      <c r="G274" s="243"/>
      <c r="H274" s="246">
        <v>31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134</v>
      </c>
      <c r="AU274" s="252" t="s">
        <v>88</v>
      </c>
      <c r="AV274" s="14" t="s">
        <v>88</v>
      </c>
      <c r="AW274" s="14" t="s">
        <v>35</v>
      </c>
      <c r="AX274" s="14" t="s">
        <v>78</v>
      </c>
      <c r="AY274" s="252" t="s">
        <v>123</v>
      </c>
    </row>
    <row r="275" s="15" customFormat="1">
      <c r="A275" s="15"/>
      <c r="B275" s="253"/>
      <c r="C275" s="254"/>
      <c r="D275" s="227" t="s">
        <v>134</v>
      </c>
      <c r="E275" s="255" t="s">
        <v>1</v>
      </c>
      <c r="F275" s="256" t="s">
        <v>138</v>
      </c>
      <c r="G275" s="254"/>
      <c r="H275" s="257">
        <v>31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3" t="s">
        <v>134</v>
      </c>
      <c r="AU275" s="263" t="s">
        <v>88</v>
      </c>
      <c r="AV275" s="15" t="s">
        <v>130</v>
      </c>
      <c r="AW275" s="15" t="s">
        <v>35</v>
      </c>
      <c r="AX275" s="15" t="s">
        <v>86</v>
      </c>
      <c r="AY275" s="263" t="s">
        <v>123</v>
      </c>
    </row>
    <row r="276" s="2" customFormat="1" ht="16.5" customHeight="1">
      <c r="A276" s="38"/>
      <c r="B276" s="39"/>
      <c r="C276" s="264" t="s">
        <v>292</v>
      </c>
      <c r="D276" s="264" t="s">
        <v>209</v>
      </c>
      <c r="E276" s="265" t="s">
        <v>293</v>
      </c>
      <c r="F276" s="266" t="s">
        <v>294</v>
      </c>
      <c r="G276" s="267" t="s">
        <v>160</v>
      </c>
      <c r="H276" s="268">
        <v>31.620000000000001</v>
      </c>
      <c r="I276" s="269"/>
      <c r="J276" s="270">
        <f>ROUND(I276*H276,2)</f>
        <v>0</v>
      </c>
      <c r="K276" s="266" t="s">
        <v>129</v>
      </c>
      <c r="L276" s="271"/>
      <c r="M276" s="272" t="s">
        <v>1</v>
      </c>
      <c r="N276" s="273" t="s">
        <v>43</v>
      </c>
      <c r="O276" s="91"/>
      <c r="P276" s="223">
        <f>O276*H276</f>
        <v>0</v>
      </c>
      <c r="Q276" s="223">
        <v>0.044999999999999998</v>
      </c>
      <c r="R276" s="223">
        <f>Q276*H276</f>
        <v>1.4229000000000001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178</v>
      </c>
      <c r="AT276" s="225" t="s">
        <v>209</v>
      </c>
      <c r="AU276" s="225" t="s">
        <v>88</v>
      </c>
      <c r="AY276" s="17" t="s">
        <v>123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86</v>
      </c>
      <c r="BK276" s="226">
        <f>ROUND(I276*H276,2)</f>
        <v>0</v>
      </c>
      <c r="BL276" s="17" t="s">
        <v>130</v>
      </c>
      <c r="BM276" s="225" t="s">
        <v>295</v>
      </c>
    </row>
    <row r="277" s="2" customFormat="1">
      <c r="A277" s="38"/>
      <c r="B277" s="39"/>
      <c r="C277" s="40"/>
      <c r="D277" s="227" t="s">
        <v>132</v>
      </c>
      <c r="E277" s="40"/>
      <c r="F277" s="228" t="s">
        <v>294</v>
      </c>
      <c r="G277" s="40"/>
      <c r="H277" s="40"/>
      <c r="I277" s="229"/>
      <c r="J277" s="40"/>
      <c r="K277" s="40"/>
      <c r="L277" s="44"/>
      <c r="M277" s="230"/>
      <c r="N277" s="231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132</v>
      </c>
      <c r="AU277" s="17" t="s">
        <v>88</v>
      </c>
    </row>
    <row r="278" s="14" customFormat="1">
      <c r="A278" s="14"/>
      <c r="B278" s="242"/>
      <c r="C278" s="243"/>
      <c r="D278" s="227" t="s">
        <v>134</v>
      </c>
      <c r="E278" s="243"/>
      <c r="F278" s="245" t="s">
        <v>296</v>
      </c>
      <c r="G278" s="243"/>
      <c r="H278" s="246">
        <v>31.620000000000001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134</v>
      </c>
      <c r="AU278" s="252" t="s">
        <v>88</v>
      </c>
      <c r="AV278" s="14" t="s">
        <v>88</v>
      </c>
      <c r="AW278" s="14" t="s">
        <v>4</v>
      </c>
      <c r="AX278" s="14" t="s">
        <v>86</v>
      </c>
      <c r="AY278" s="252" t="s">
        <v>123</v>
      </c>
    </row>
    <row r="279" s="2" customFormat="1" ht="16.5" customHeight="1">
      <c r="A279" s="38"/>
      <c r="B279" s="39"/>
      <c r="C279" s="214" t="s">
        <v>297</v>
      </c>
      <c r="D279" s="214" t="s">
        <v>125</v>
      </c>
      <c r="E279" s="215" t="s">
        <v>298</v>
      </c>
      <c r="F279" s="216" t="s">
        <v>299</v>
      </c>
      <c r="G279" s="217" t="s">
        <v>300</v>
      </c>
      <c r="H279" s="218">
        <v>1.6000000000000001</v>
      </c>
      <c r="I279" s="219"/>
      <c r="J279" s="220">
        <f>ROUND(I279*H279,2)</f>
        <v>0</v>
      </c>
      <c r="K279" s="216" t="s">
        <v>129</v>
      </c>
      <c r="L279" s="44"/>
      <c r="M279" s="221" t="s">
        <v>1</v>
      </c>
      <c r="N279" s="222" t="s">
        <v>43</v>
      </c>
      <c r="O279" s="91"/>
      <c r="P279" s="223">
        <f>O279*H279</f>
        <v>0</v>
      </c>
      <c r="Q279" s="223">
        <v>2.2563399999999998</v>
      </c>
      <c r="R279" s="223">
        <f>Q279*H279</f>
        <v>3.610144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130</v>
      </c>
      <c r="AT279" s="225" t="s">
        <v>125</v>
      </c>
      <c r="AU279" s="225" t="s">
        <v>88</v>
      </c>
      <c r="AY279" s="17" t="s">
        <v>123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86</v>
      </c>
      <c r="BK279" s="226">
        <f>ROUND(I279*H279,2)</f>
        <v>0</v>
      </c>
      <c r="BL279" s="17" t="s">
        <v>130</v>
      </c>
      <c r="BM279" s="225" t="s">
        <v>301</v>
      </c>
    </row>
    <row r="280" s="2" customFormat="1">
      <c r="A280" s="38"/>
      <c r="B280" s="39"/>
      <c r="C280" s="40"/>
      <c r="D280" s="227" t="s">
        <v>132</v>
      </c>
      <c r="E280" s="40"/>
      <c r="F280" s="228" t="s">
        <v>299</v>
      </c>
      <c r="G280" s="40"/>
      <c r="H280" s="40"/>
      <c r="I280" s="229"/>
      <c r="J280" s="40"/>
      <c r="K280" s="40"/>
      <c r="L280" s="44"/>
      <c r="M280" s="230"/>
      <c r="N280" s="23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132</v>
      </c>
      <c r="AU280" s="17" t="s">
        <v>88</v>
      </c>
    </row>
    <row r="281" s="13" customFormat="1">
      <c r="A281" s="13"/>
      <c r="B281" s="232"/>
      <c r="C281" s="233"/>
      <c r="D281" s="227" t="s">
        <v>134</v>
      </c>
      <c r="E281" s="234" t="s">
        <v>1</v>
      </c>
      <c r="F281" s="235" t="s">
        <v>302</v>
      </c>
      <c r="G281" s="233"/>
      <c r="H281" s="234" t="s">
        <v>1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134</v>
      </c>
      <c r="AU281" s="241" t="s">
        <v>88</v>
      </c>
      <c r="AV281" s="13" t="s">
        <v>86</v>
      </c>
      <c r="AW281" s="13" t="s">
        <v>35</v>
      </c>
      <c r="AX281" s="13" t="s">
        <v>78</v>
      </c>
      <c r="AY281" s="241" t="s">
        <v>123</v>
      </c>
    </row>
    <row r="282" s="14" customFormat="1">
      <c r="A282" s="14"/>
      <c r="B282" s="242"/>
      <c r="C282" s="243"/>
      <c r="D282" s="227" t="s">
        <v>134</v>
      </c>
      <c r="E282" s="244" t="s">
        <v>1</v>
      </c>
      <c r="F282" s="245" t="s">
        <v>303</v>
      </c>
      <c r="G282" s="243"/>
      <c r="H282" s="246">
        <v>1.6000000000000001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134</v>
      </c>
      <c r="AU282" s="252" t="s">
        <v>88</v>
      </c>
      <c r="AV282" s="14" t="s">
        <v>88</v>
      </c>
      <c r="AW282" s="14" t="s">
        <v>35</v>
      </c>
      <c r="AX282" s="14" t="s">
        <v>78</v>
      </c>
      <c r="AY282" s="252" t="s">
        <v>123</v>
      </c>
    </row>
    <row r="283" s="15" customFormat="1">
      <c r="A283" s="15"/>
      <c r="B283" s="253"/>
      <c r="C283" s="254"/>
      <c r="D283" s="227" t="s">
        <v>134</v>
      </c>
      <c r="E283" s="255" t="s">
        <v>1</v>
      </c>
      <c r="F283" s="256" t="s">
        <v>138</v>
      </c>
      <c r="G283" s="254"/>
      <c r="H283" s="257">
        <v>1.6000000000000001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3" t="s">
        <v>134</v>
      </c>
      <c r="AU283" s="263" t="s">
        <v>88</v>
      </c>
      <c r="AV283" s="15" t="s">
        <v>130</v>
      </c>
      <c r="AW283" s="15" t="s">
        <v>35</v>
      </c>
      <c r="AX283" s="15" t="s">
        <v>86</v>
      </c>
      <c r="AY283" s="263" t="s">
        <v>123</v>
      </c>
    </row>
    <row r="284" s="2" customFormat="1" ht="16.5" customHeight="1">
      <c r="A284" s="38"/>
      <c r="B284" s="39"/>
      <c r="C284" s="214" t="s">
        <v>304</v>
      </c>
      <c r="D284" s="214" t="s">
        <v>125</v>
      </c>
      <c r="E284" s="215" t="s">
        <v>305</v>
      </c>
      <c r="F284" s="216" t="s">
        <v>306</v>
      </c>
      <c r="G284" s="217" t="s">
        <v>160</v>
      </c>
      <c r="H284" s="218">
        <v>127</v>
      </c>
      <c r="I284" s="219"/>
      <c r="J284" s="220">
        <f>ROUND(I284*H284,2)</f>
        <v>0</v>
      </c>
      <c r="K284" s="216" t="s">
        <v>129</v>
      </c>
      <c r="L284" s="44"/>
      <c r="M284" s="221" t="s">
        <v>1</v>
      </c>
      <c r="N284" s="222" t="s">
        <v>43</v>
      </c>
      <c r="O284" s="91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5" t="s">
        <v>130</v>
      </c>
      <c r="AT284" s="225" t="s">
        <v>125</v>
      </c>
      <c r="AU284" s="225" t="s">
        <v>88</v>
      </c>
      <c r="AY284" s="17" t="s">
        <v>123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7" t="s">
        <v>86</v>
      </c>
      <c r="BK284" s="226">
        <f>ROUND(I284*H284,2)</f>
        <v>0</v>
      </c>
      <c r="BL284" s="17" t="s">
        <v>130</v>
      </c>
      <c r="BM284" s="225" t="s">
        <v>307</v>
      </c>
    </row>
    <row r="285" s="2" customFormat="1">
      <c r="A285" s="38"/>
      <c r="B285" s="39"/>
      <c r="C285" s="40"/>
      <c r="D285" s="227" t="s">
        <v>132</v>
      </c>
      <c r="E285" s="40"/>
      <c r="F285" s="228" t="s">
        <v>308</v>
      </c>
      <c r="G285" s="40"/>
      <c r="H285" s="40"/>
      <c r="I285" s="229"/>
      <c r="J285" s="40"/>
      <c r="K285" s="40"/>
      <c r="L285" s="44"/>
      <c r="M285" s="230"/>
      <c r="N285" s="231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132</v>
      </c>
      <c r="AU285" s="17" t="s">
        <v>88</v>
      </c>
    </row>
    <row r="286" s="13" customFormat="1">
      <c r="A286" s="13"/>
      <c r="B286" s="232"/>
      <c r="C286" s="233"/>
      <c r="D286" s="227" t="s">
        <v>134</v>
      </c>
      <c r="E286" s="234" t="s">
        <v>1</v>
      </c>
      <c r="F286" s="235" t="s">
        <v>135</v>
      </c>
      <c r="G286" s="233"/>
      <c r="H286" s="234" t="s">
        <v>1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134</v>
      </c>
      <c r="AU286" s="241" t="s">
        <v>88</v>
      </c>
      <c r="AV286" s="13" t="s">
        <v>86</v>
      </c>
      <c r="AW286" s="13" t="s">
        <v>35</v>
      </c>
      <c r="AX286" s="13" t="s">
        <v>78</v>
      </c>
      <c r="AY286" s="241" t="s">
        <v>123</v>
      </c>
    </row>
    <row r="287" s="14" customFormat="1">
      <c r="A287" s="14"/>
      <c r="B287" s="242"/>
      <c r="C287" s="243"/>
      <c r="D287" s="227" t="s">
        <v>134</v>
      </c>
      <c r="E287" s="244" t="s">
        <v>1</v>
      </c>
      <c r="F287" s="245" t="s">
        <v>309</v>
      </c>
      <c r="G287" s="243"/>
      <c r="H287" s="246">
        <v>127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2" t="s">
        <v>134</v>
      </c>
      <c r="AU287" s="252" t="s">
        <v>88</v>
      </c>
      <c r="AV287" s="14" t="s">
        <v>88</v>
      </c>
      <c r="AW287" s="14" t="s">
        <v>35</v>
      </c>
      <c r="AX287" s="14" t="s">
        <v>78</v>
      </c>
      <c r="AY287" s="252" t="s">
        <v>123</v>
      </c>
    </row>
    <row r="288" s="15" customFormat="1">
      <c r="A288" s="15"/>
      <c r="B288" s="253"/>
      <c r="C288" s="254"/>
      <c r="D288" s="227" t="s">
        <v>134</v>
      </c>
      <c r="E288" s="255" t="s">
        <v>1</v>
      </c>
      <c r="F288" s="256" t="s">
        <v>138</v>
      </c>
      <c r="G288" s="254"/>
      <c r="H288" s="257">
        <v>127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3" t="s">
        <v>134</v>
      </c>
      <c r="AU288" s="263" t="s">
        <v>88</v>
      </c>
      <c r="AV288" s="15" t="s">
        <v>130</v>
      </c>
      <c r="AW288" s="15" t="s">
        <v>35</v>
      </c>
      <c r="AX288" s="15" t="s">
        <v>86</v>
      </c>
      <c r="AY288" s="263" t="s">
        <v>123</v>
      </c>
    </row>
    <row r="289" s="2" customFormat="1" ht="16.5" customHeight="1">
      <c r="A289" s="38"/>
      <c r="B289" s="39"/>
      <c r="C289" s="214" t="s">
        <v>310</v>
      </c>
      <c r="D289" s="214" t="s">
        <v>125</v>
      </c>
      <c r="E289" s="215" t="s">
        <v>311</v>
      </c>
      <c r="F289" s="216" t="s">
        <v>312</v>
      </c>
      <c r="G289" s="217" t="s">
        <v>160</v>
      </c>
      <c r="H289" s="218">
        <v>145.5</v>
      </c>
      <c r="I289" s="219"/>
      <c r="J289" s="220">
        <f>ROUND(I289*H289,2)</f>
        <v>0</v>
      </c>
      <c r="K289" s="216" t="s">
        <v>129</v>
      </c>
      <c r="L289" s="44"/>
      <c r="M289" s="221" t="s">
        <v>1</v>
      </c>
      <c r="N289" s="222" t="s">
        <v>43</v>
      </c>
      <c r="O289" s="91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5" t="s">
        <v>130</v>
      </c>
      <c r="AT289" s="225" t="s">
        <v>125</v>
      </c>
      <c r="AU289" s="225" t="s">
        <v>88</v>
      </c>
      <c r="AY289" s="17" t="s">
        <v>123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7" t="s">
        <v>86</v>
      </c>
      <c r="BK289" s="226">
        <f>ROUND(I289*H289,2)</f>
        <v>0</v>
      </c>
      <c r="BL289" s="17" t="s">
        <v>130</v>
      </c>
      <c r="BM289" s="225" t="s">
        <v>313</v>
      </c>
    </row>
    <row r="290" s="2" customFormat="1">
      <c r="A290" s="38"/>
      <c r="B290" s="39"/>
      <c r="C290" s="40"/>
      <c r="D290" s="227" t="s">
        <v>132</v>
      </c>
      <c r="E290" s="40"/>
      <c r="F290" s="228" t="s">
        <v>314</v>
      </c>
      <c r="G290" s="40"/>
      <c r="H290" s="40"/>
      <c r="I290" s="229"/>
      <c r="J290" s="40"/>
      <c r="K290" s="40"/>
      <c r="L290" s="44"/>
      <c r="M290" s="230"/>
      <c r="N290" s="231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132</v>
      </c>
      <c r="AU290" s="17" t="s">
        <v>88</v>
      </c>
    </row>
    <row r="291" s="13" customFormat="1">
      <c r="A291" s="13"/>
      <c r="B291" s="232"/>
      <c r="C291" s="233"/>
      <c r="D291" s="227" t="s">
        <v>134</v>
      </c>
      <c r="E291" s="234" t="s">
        <v>1</v>
      </c>
      <c r="F291" s="235" t="s">
        <v>135</v>
      </c>
      <c r="G291" s="233"/>
      <c r="H291" s="234" t="s">
        <v>1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134</v>
      </c>
      <c r="AU291" s="241" t="s">
        <v>88</v>
      </c>
      <c r="AV291" s="13" t="s">
        <v>86</v>
      </c>
      <c r="AW291" s="13" t="s">
        <v>35</v>
      </c>
      <c r="AX291" s="13" t="s">
        <v>78</v>
      </c>
      <c r="AY291" s="241" t="s">
        <v>123</v>
      </c>
    </row>
    <row r="292" s="13" customFormat="1">
      <c r="A292" s="13"/>
      <c r="B292" s="232"/>
      <c r="C292" s="233"/>
      <c r="D292" s="227" t="s">
        <v>134</v>
      </c>
      <c r="E292" s="234" t="s">
        <v>1</v>
      </c>
      <c r="F292" s="235" t="s">
        <v>315</v>
      </c>
      <c r="G292" s="233"/>
      <c r="H292" s="234" t="s">
        <v>1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134</v>
      </c>
      <c r="AU292" s="241" t="s">
        <v>88</v>
      </c>
      <c r="AV292" s="13" t="s">
        <v>86</v>
      </c>
      <c r="AW292" s="13" t="s">
        <v>35</v>
      </c>
      <c r="AX292" s="13" t="s">
        <v>78</v>
      </c>
      <c r="AY292" s="241" t="s">
        <v>123</v>
      </c>
    </row>
    <row r="293" s="14" customFormat="1">
      <c r="A293" s="14"/>
      <c r="B293" s="242"/>
      <c r="C293" s="243"/>
      <c r="D293" s="227" t="s">
        <v>134</v>
      </c>
      <c r="E293" s="244" t="s">
        <v>1</v>
      </c>
      <c r="F293" s="245" t="s">
        <v>316</v>
      </c>
      <c r="G293" s="243"/>
      <c r="H293" s="246">
        <v>145.5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134</v>
      </c>
      <c r="AU293" s="252" t="s">
        <v>88</v>
      </c>
      <c r="AV293" s="14" t="s">
        <v>88</v>
      </c>
      <c r="AW293" s="14" t="s">
        <v>35</v>
      </c>
      <c r="AX293" s="14" t="s">
        <v>78</v>
      </c>
      <c r="AY293" s="252" t="s">
        <v>123</v>
      </c>
    </row>
    <row r="294" s="15" customFormat="1">
      <c r="A294" s="15"/>
      <c r="B294" s="253"/>
      <c r="C294" s="254"/>
      <c r="D294" s="227" t="s">
        <v>134</v>
      </c>
      <c r="E294" s="255" t="s">
        <v>1</v>
      </c>
      <c r="F294" s="256" t="s">
        <v>138</v>
      </c>
      <c r="G294" s="254"/>
      <c r="H294" s="257">
        <v>145.5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3" t="s">
        <v>134</v>
      </c>
      <c r="AU294" s="263" t="s">
        <v>88</v>
      </c>
      <c r="AV294" s="15" t="s">
        <v>130</v>
      </c>
      <c r="AW294" s="15" t="s">
        <v>35</v>
      </c>
      <c r="AX294" s="15" t="s">
        <v>86</v>
      </c>
      <c r="AY294" s="263" t="s">
        <v>123</v>
      </c>
    </row>
    <row r="295" s="2" customFormat="1" ht="21.75" customHeight="1">
      <c r="A295" s="38"/>
      <c r="B295" s="39"/>
      <c r="C295" s="214" t="s">
        <v>317</v>
      </c>
      <c r="D295" s="214" t="s">
        <v>125</v>
      </c>
      <c r="E295" s="215" t="s">
        <v>318</v>
      </c>
      <c r="F295" s="216" t="s">
        <v>319</v>
      </c>
      <c r="G295" s="217" t="s">
        <v>160</v>
      </c>
      <c r="H295" s="218">
        <v>127</v>
      </c>
      <c r="I295" s="219"/>
      <c r="J295" s="220">
        <f>ROUND(I295*H295,2)</f>
        <v>0</v>
      </c>
      <c r="K295" s="216" t="s">
        <v>129</v>
      </c>
      <c r="L295" s="44"/>
      <c r="M295" s="221" t="s">
        <v>1</v>
      </c>
      <c r="N295" s="222" t="s">
        <v>43</v>
      </c>
      <c r="O295" s="91"/>
      <c r="P295" s="223">
        <f>O295*H295</f>
        <v>0</v>
      </c>
      <c r="Q295" s="223">
        <v>0.00059999999999999995</v>
      </c>
      <c r="R295" s="223">
        <f>Q295*H295</f>
        <v>0.07619999999999999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130</v>
      </c>
      <c r="AT295" s="225" t="s">
        <v>125</v>
      </c>
      <c r="AU295" s="225" t="s">
        <v>88</v>
      </c>
      <c r="AY295" s="17" t="s">
        <v>123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86</v>
      </c>
      <c r="BK295" s="226">
        <f>ROUND(I295*H295,2)</f>
        <v>0</v>
      </c>
      <c r="BL295" s="17" t="s">
        <v>130</v>
      </c>
      <c r="BM295" s="225" t="s">
        <v>320</v>
      </c>
    </row>
    <row r="296" s="2" customFormat="1">
      <c r="A296" s="38"/>
      <c r="B296" s="39"/>
      <c r="C296" s="40"/>
      <c r="D296" s="227" t="s">
        <v>132</v>
      </c>
      <c r="E296" s="40"/>
      <c r="F296" s="228" t="s">
        <v>321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88</v>
      </c>
    </row>
    <row r="297" s="13" customFormat="1">
      <c r="A297" s="13"/>
      <c r="B297" s="232"/>
      <c r="C297" s="233"/>
      <c r="D297" s="227" t="s">
        <v>134</v>
      </c>
      <c r="E297" s="234" t="s">
        <v>1</v>
      </c>
      <c r="F297" s="235" t="s">
        <v>135</v>
      </c>
      <c r="G297" s="233"/>
      <c r="H297" s="234" t="s">
        <v>1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134</v>
      </c>
      <c r="AU297" s="241" t="s">
        <v>88</v>
      </c>
      <c r="AV297" s="13" t="s">
        <v>86</v>
      </c>
      <c r="AW297" s="13" t="s">
        <v>35</v>
      </c>
      <c r="AX297" s="13" t="s">
        <v>78</v>
      </c>
      <c r="AY297" s="241" t="s">
        <v>123</v>
      </c>
    </row>
    <row r="298" s="14" customFormat="1">
      <c r="A298" s="14"/>
      <c r="B298" s="242"/>
      <c r="C298" s="243"/>
      <c r="D298" s="227" t="s">
        <v>134</v>
      </c>
      <c r="E298" s="244" t="s">
        <v>1</v>
      </c>
      <c r="F298" s="245" t="s">
        <v>309</v>
      </c>
      <c r="G298" s="243"/>
      <c r="H298" s="246">
        <v>127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134</v>
      </c>
      <c r="AU298" s="252" t="s">
        <v>88</v>
      </c>
      <c r="AV298" s="14" t="s">
        <v>88</v>
      </c>
      <c r="AW298" s="14" t="s">
        <v>35</v>
      </c>
      <c r="AX298" s="14" t="s">
        <v>78</v>
      </c>
      <c r="AY298" s="252" t="s">
        <v>123</v>
      </c>
    </row>
    <row r="299" s="15" customFormat="1">
      <c r="A299" s="15"/>
      <c r="B299" s="253"/>
      <c r="C299" s="254"/>
      <c r="D299" s="227" t="s">
        <v>134</v>
      </c>
      <c r="E299" s="255" t="s">
        <v>1</v>
      </c>
      <c r="F299" s="256" t="s">
        <v>138</v>
      </c>
      <c r="G299" s="254"/>
      <c r="H299" s="257">
        <v>127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3" t="s">
        <v>134</v>
      </c>
      <c r="AU299" s="263" t="s">
        <v>88</v>
      </c>
      <c r="AV299" s="15" t="s">
        <v>130</v>
      </c>
      <c r="AW299" s="15" t="s">
        <v>35</v>
      </c>
      <c r="AX299" s="15" t="s">
        <v>86</v>
      </c>
      <c r="AY299" s="263" t="s">
        <v>123</v>
      </c>
    </row>
    <row r="300" s="2" customFormat="1" ht="16.5" customHeight="1">
      <c r="A300" s="38"/>
      <c r="B300" s="39"/>
      <c r="C300" s="214" t="s">
        <v>322</v>
      </c>
      <c r="D300" s="214" t="s">
        <v>125</v>
      </c>
      <c r="E300" s="215" t="s">
        <v>323</v>
      </c>
      <c r="F300" s="216" t="s">
        <v>324</v>
      </c>
      <c r="G300" s="217" t="s">
        <v>160</v>
      </c>
      <c r="H300" s="218">
        <v>127</v>
      </c>
      <c r="I300" s="219"/>
      <c r="J300" s="220">
        <f>ROUND(I300*H300,2)</f>
        <v>0</v>
      </c>
      <c r="K300" s="216" t="s">
        <v>129</v>
      </c>
      <c r="L300" s="44"/>
      <c r="M300" s="221" t="s">
        <v>1</v>
      </c>
      <c r="N300" s="222" t="s">
        <v>43</v>
      </c>
      <c r="O300" s="91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130</v>
      </c>
      <c r="AT300" s="225" t="s">
        <v>125</v>
      </c>
      <c r="AU300" s="225" t="s">
        <v>88</v>
      </c>
      <c r="AY300" s="17" t="s">
        <v>123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86</v>
      </c>
      <c r="BK300" s="226">
        <f>ROUND(I300*H300,2)</f>
        <v>0</v>
      </c>
      <c r="BL300" s="17" t="s">
        <v>130</v>
      </c>
      <c r="BM300" s="225" t="s">
        <v>325</v>
      </c>
    </row>
    <row r="301" s="2" customFormat="1">
      <c r="A301" s="38"/>
      <c r="B301" s="39"/>
      <c r="C301" s="40"/>
      <c r="D301" s="227" t="s">
        <v>132</v>
      </c>
      <c r="E301" s="40"/>
      <c r="F301" s="228" t="s">
        <v>326</v>
      </c>
      <c r="G301" s="40"/>
      <c r="H301" s="40"/>
      <c r="I301" s="229"/>
      <c r="J301" s="40"/>
      <c r="K301" s="40"/>
      <c r="L301" s="44"/>
      <c r="M301" s="230"/>
      <c r="N301" s="231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132</v>
      </c>
      <c r="AU301" s="17" t="s">
        <v>88</v>
      </c>
    </row>
    <row r="302" s="13" customFormat="1">
      <c r="A302" s="13"/>
      <c r="B302" s="232"/>
      <c r="C302" s="233"/>
      <c r="D302" s="227" t="s">
        <v>134</v>
      </c>
      <c r="E302" s="234" t="s">
        <v>1</v>
      </c>
      <c r="F302" s="235" t="s">
        <v>135</v>
      </c>
      <c r="G302" s="233"/>
      <c r="H302" s="234" t="s">
        <v>1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134</v>
      </c>
      <c r="AU302" s="241" t="s">
        <v>88</v>
      </c>
      <c r="AV302" s="13" t="s">
        <v>86</v>
      </c>
      <c r="AW302" s="13" t="s">
        <v>35</v>
      </c>
      <c r="AX302" s="13" t="s">
        <v>78</v>
      </c>
      <c r="AY302" s="241" t="s">
        <v>123</v>
      </c>
    </row>
    <row r="303" s="14" customFormat="1">
      <c r="A303" s="14"/>
      <c r="B303" s="242"/>
      <c r="C303" s="243"/>
      <c r="D303" s="227" t="s">
        <v>134</v>
      </c>
      <c r="E303" s="244" t="s">
        <v>1</v>
      </c>
      <c r="F303" s="245" t="s">
        <v>309</v>
      </c>
      <c r="G303" s="243"/>
      <c r="H303" s="246">
        <v>127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134</v>
      </c>
      <c r="AU303" s="252" t="s">
        <v>88</v>
      </c>
      <c r="AV303" s="14" t="s">
        <v>88</v>
      </c>
      <c r="AW303" s="14" t="s">
        <v>35</v>
      </c>
      <c r="AX303" s="14" t="s">
        <v>78</v>
      </c>
      <c r="AY303" s="252" t="s">
        <v>123</v>
      </c>
    </row>
    <row r="304" s="15" customFormat="1">
      <c r="A304" s="15"/>
      <c r="B304" s="253"/>
      <c r="C304" s="254"/>
      <c r="D304" s="227" t="s">
        <v>134</v>
      </c>
      <c r="E304" s="255" t="s">
        <v>1</v>
      </c>
      <c r="F304" s="256" t="s">
        <v>138</v>
      </c>
      <c r="G304" s="254"/>
      <c r="H304" s="257">
        <v>127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3" t="s">
        <v>134</v>
      </c>
      <c r="AU304" s="263" t="s">
        <v>88</v>
      </c>
      <c r="AV304" s="15" t="s">
        <v>130</v>
      </c>
      <c r="AW304" s="15" t="s">
        <v>35</v>
      </c>
      <c r="AX304" s="15" t="s">
        <v>86</v>
      </c>
      <c r="AY304" s="263" t="s">
        <v>123</v>
      </c>
    </row>
    <row r="305" s="2" customFormat="1" ht="16.5" customHeight="1">
      <c r="A305" s="38"/>
      <c r="B305" s="39"/>
      <c r="C305" s="214" t="s">
        <v>327</v>
      </c>
      <c r="D305" s="214" t="s">
        <v>125</v>
      </c>
      <c r="E305" s="215" t="s">
        <v>328</v>
      </c>
      <c r="F305" s="216" t="s">
        <v>329</v>
      </c>
      <c r="G305" s="217" t="s">
        <v>160</v>
      </c>
      <c r="H305" s="218">
        <v>145.5</v>
      </c>
      <c r="I305" s="219"/>
      <c r="J305" s="220">
        <f>ROUND(I305*H305,2)</f>
        <v>0</v>
      </c>
      <c r="K305" s="216" t="s">
        <v>129</v>
      </c>
      <c r="L305" s="44"/>
      <c r="M305" s="221" t="s">
        <v>1</v>
      </c>
      <c r="N305" s="222" t="s">
        <v>43</v>
      </c>
      <c r="O305" s="91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5" t="s">
        <v>130</v>
      </c>
      <c r="AT305" s="225" t="s">
        <v>125</v>
      </c>
      <c r="AU305" s="225" t="s">
        <v>88</v>
      </c>
      <c r="AY305" s="17" t="s">
        <v>123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7" t="s">
        <v>86</v>
      </c>
      <c r="BK305" s="226">
        <f>ROUND(I305*H305,2)</f>
        <v>0</v>
      </c>
      <c r="BL305" s="17" t="s">
        <v>130</v>
      </c>
      <c r="BM305" s="225" t="s">
        <v>330</v>
      </c>
    </row>
    <row r="306" s="2" customFormat="1">
      <c r="A306" s="38"/>
      <c r="B306" s="39"/>
      <c r="C306" s="40"/>
      <c r="D306" s="227" t="s">
        <v>132</v>
      </c>
      <c r="E306" s="40"/>
      <c r="F306" s="228" t="s">
        <v>331</v>
      </c>
      <c r="G306" s="40"/>
      <c r="H306" s="40"/>
      <c r="I306" s="229"/>
      <c r="J306" s="40"/>
      <c r="K306" s="40"/>
      <c r="L306" s="44"/>
      <c r="M306" s="230"/>
      <c r="N306" s="231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132</v>
      </c>
      <c r="AU306" s="17" t="s">
        <v>88</v>
      </c>
    </row>
    <row r="307" s="13" customFormat="1">
      <c r="A307" s="13"/>
      <c r="B307" s="232"/>
      <c r="C307" s="233"/>
      <c r="D307" s="227" t="s">
        <v>134</v>
      </c>
      <c r="E307" s="234" t="s">
        <v>1</v>
      </c>
      <c r="F307" s="235" t="s">
        <v>135</v>
      </c>
      <c r="G307" s="233"/>
      <c r="H307" s="234" t="s">
        <v>1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134</v>
      </c>
      <c r="AU307" s="241" t="s">
        <v>88</v>
      </c>
      <c r="AV307" s="13" t="s">
        <v>86</v>
      </c>
      <c r="AW307" s="13" t="s">
        <v>35</v>
      </c>
      <c r="AX307" s="13" t="s">
        <v>78</v>
      </c>
      <c r="AY307" s="241" t="s">
        <v>123</v>
      </c>
    </row>
    <row r="308" s="13" customFormat="1">
      <c r="A308" s="13"/>
      <c r="B308" s="232"/>
      <c r="C308" s="233"/>
      <c r="D308" s="227" t="s">
        <v>134</v>
      </c>
      <c r="E308" s="234" t="s">
        <v>1</v>
      </c>
      <c r="F308" s="235" t="s">
        <v>315</v>
      </c>
      <c r="G308" s="233"/>
      <c r="H308" s="234" t="s">
        <v>1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134</v>
      </c>
      <c r="AU308" s="241" t="s">
        <v>88</v>
      </c>
      <c r="AV308" s="13" t="s">
        <v>86</v>
      </c>
      <c r="AW308" s="13" t="s">
        <v>35</v>
      </c>
      <c r="AX308" s="13" t="s">
        <v>78</v>
      </c>
      <c r="AY308" s="241" t="s">
        <v>123</v>
      </c>
    </row>
    <row r="309" s="14" customFormat="1">
      <c r="A309" s="14"/>
      <c r="B309" s="242"/>
      <c r="C309" s="243"/>
      <c r="D309" s="227" t="s">
        <v>134</v>
      </c>
      <c r="E309" s="244" t="s">
        <v>1</v>
      </c>
      <c r="F309" s="245" t="s">
        <v>316</v>
      </c>
      <c r="G309" s="243"/>
      <c r="H309" s="246">
        <v>145.5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134</v>
      </c>
      <c r="AU309" s="252" t="s">
        <v>88</v>
      </c>
      <c r="AV309" s="14" t="s">
        <v>88</v>
      </c>
      <c r="AW309" s="14" t="s">
        <v>35</v>
      </c>
      <c r="AX309" s="14" t="s">
        <v>78</v>
      </c>
      <c r="AY309" s="252" t="s">
        <v>123</v>
      </c>
    </row>
    <row r="310" s="15" customFormat="1">
      <c r="A310" s="15"/>
      <c r="B310" s="253"/>
      <c r="C310" s="254"/>
      <c r="D310" s="227" t="s">
        <v>134</v>
      </c>
      <c r="E310" s="255" t="s">
        <v>1</v>
      </c>
      <c r="F310" s="256" t="s">
        <v>138</v>
      </c>
      <c r="G310" s="254"/>
      <c r="H310" s="257">
        <v>145.5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3" t="s">
        <v>134</v>
      </c>
      <c r="AU310" s="263" t="s">
        <v>88</v>
      </c>
      <c r="AV310" s="15" t="s">
        <v>130</v>
      </c>
      <c r="AW310" s="15" t="s">
        <v>35</v>
      </c>
      <c r="AX310" s="15" t="s">
        <v>86</v>
      </c>
      <c r="AY310" s="263" t="s">
        <v>123</v>
      </c>
    </row>
    <row r="311" s="12" customFormat="1" ht="22.8" customHeight="1">
      <c r="A311" s="12"/>
      <c r="B311" s="198"/>
      <c r="C311" s="199"/>
      <c r="D311" s="200" t="s">
        <v>77</v>
      </c>
      <c r="E311" s="212" t="s">
        <v>332</v>
      </c>
      <c r="F311" s="212" t="s">
        <v>333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SUM(P312:P322)</f>
        <v>0</v>
      </c>
      <c r="Q311" s="206"/>
      <c r="R311" s="207">
        <f>SUM(R312:R322)</f>
        <v>0</v>
      </c>
      <c r="S311" s="206"/>
      <c r="T311" s="208">
        <f>SUM(T312:T322)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86</v>
      </c>
      <c r="AT311" s="210" t="s">
        <v>77</v>
      </c>
      <c r="AU311" s="210" t="s">
        <v>86</v>
      </c>
      <c r="AY311" s="209" t="s">
        <v>123</v>
      </c>
      <c r="BK311" s="211">
        <f>SUM(BK312:BK322)</f>
        <v>0</v>
      </c>
    </row>
    <row r="312" s="2" customFormat="1" ht="16.5" customHeight="1">
      <c r="A312" s="38"/>
      <c r="B312" s="39"/>
      <c r="C312" s="214" t="s">
        <v>334</v>
      </c>
      <c r="D312" s="214" t="s">
        <v>125</v>
      </c>
      <c r="E312" s="215" t="s">
        <v>335</v>
      </c>
      <c r="F312" s="216" t="s">
        <v>336</v>
      </c>
      <c r="G312" s="217" t="s">
        <v>337</v>
      </c>
      <c r="H312" s="218">
        <v>659.53800000000001</v>
      </c>
      <c r="I312" s="219"/>
      <c r="J312" s="220">
        <f>ROUND(I312*H312,2)</f>
        <v>0</v>
      </c>
      <c r="K312" s="216" t="s">
        <v>129</v>
      </c>
      <c r="L312" s="44"/>
      <c r="M312" s="221" t="s">
        <v>1</v>
      </c>
      <c r="N312" s="222" t="s">
        <v>43</v>
      </c>
      <c r="O312" s="91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5" t="s">
        <v>130</v>
      </c>
      <c r="AT312" s="225" t="s">
        <v>125</v>
      </c>
      <c r="AU312" s="225" t="s">
        <v>88</v>
      </c>
      <c r="AY312" s="17" t="s">
        <v>123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7" t="s">
        <v>86</v>
      </c>
      <c r="BK312" s="226">
        <f>ROUND(I312*H312,2)</f>
        <v>0</v>
      </c>
      <c r="BL312" s="17" t="s">
        <v>130</v>
      </c>
      <c r="BM312" s="225" t="s">
        <v>338</v>
      </c>
    </row>
    <row r="313" s="2" customFormat="1">
      <c r="A313" s="38"/>
      <c r="B313" s="39"/>
      <c r="C313" s="40"/>
      <c r="D313" s="227" t="s">
        <v>132</v>
      </c>
      <c r="E313" s="40"/>
      <c r="F313" s="228" t="s">
        <v>339</v>
      </c>
      <c r="G313" s="40"/>
      <c r="H313" s="40"/>
      <c r="I313" s="229"/>
      <c r="J313" s="40"/>
      <c r="K313" s="40"/>
      <c r="L313" s="44"/>
      <c r="M313" s="230"/>
      <c r="N313" s="231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132</v>
      </c>
      <c r="AU313" s="17" t="s">
        <v>88</v>
      </c>
    </row>
    <row r="314" s="2" customFormat="1" ht="16.5" customHeight="1">
      <c r="A314" s="38"/>
      <c r="B314" s="39"/>
      <c r="C314" s="214" t="s">
        <v>340</v>
      </c>
      <c r="D314" s="214" t="s">
        <v>125</v>
      </c>
      <c r="E314" s="215" t="s">
        <v>341</v>
      </c>
      <c r="F314" s="216" t="s">
        <v>342</v>
      </c>
      <c r="G314" s="217" t="s">
        <v>337</v>
      </c>
      <c r="H314" s="218">
        <v>5935.8419999999996</v>
      </c>
      <c r="I314" s="219"/>
      <c r="J314" s="220">
        <f>ROUND(I314*H314,2)</f>
        <v>0</v>
      </c>
      <c r="K314" s="216" t="s">
        <v>129</v>
      </c>
      <c r="L314" s="44"/>
      <c r="M314" s="221" t="s">
        <v>1</v>
      </c>
      <c r="N314" s="222" t="s">
        <v>43</v>
      </c>
      <c r="O314" s="91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5" t="s">
        <v>130</v>
      </c>
      <c r="AT314" s="225" t="s">
        <v>125</v>
      </c>
      <c r="AU314" s="225" t="s">
        <v>88</v>
      </c>
      <c r="AY314" s="17" t="s">
        <v>123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7" t="s">
        <v>86</v>
      </c>
      <c r="BK314" s="226">
        <f>ROUND(I314*H314,2)</f>
        <v>0</v>
      </c>
      <c r="BL314" s="17" t="s">
        <v>130</v>
      </c>
      <c r="BM314" s="225" t="s">
        <v>343</v>
      </c>
    </row>
    <row r="315" s="2" customFormat="1">
      <c r="A315" s="38"/>
      <c r="B315" s="39"/>
      <c r="C315" s="40"/>
      <c r="D315" s="227" t="s">
        <v>132</v>
      </c>
      <c r="E315" s="40"/>
      <c r="F315" s="228" t="s">
        <v>344</v>
      </c>
      <c r="G315" s="40"/>
      <c r="H315" s="40"/>
      <c r="I315" s="229"/>
      <c r="J315" s="40"/>
      <c r="K315" s="40"/>
      <c r="L315" s="44"/>
      <c r="M315" s="230"/>
      <c r="N315" s="231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132</v>
      </c>
      <c r="AU315" s="17" t="s">
        <v>88</v>
      </c>
    </row>
    <row r="316" s="14" customFormat="1">
      <c r="A316" s="14"/>
      <c r="B316" s="242"/>
      <c r="C316" s="243"/>
      <c r="D316" s="227" t="s">
        <v>134</v>
      </c>
      <c r="E316" s="243"/>
      <c r="F316" s="245" t="s">
        <v>345</v>
      </c>
      <c r="G316" s="243"/>
      <c r="H316" s="246">
        <v>5935.8419999999996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2" t="s">
        <v>134</v>
      </c>
      <c r="AU316" s="252" t="s">
        <v>88</v>
      </c>
      <c r="AV316" s="14" t="s">
        <v>88</v>
      </c>
      <c r="AW316" s="14" t="s">
        <v>4</v>
      </c>
      <c r="AX316" s="14" t="s">
        <v>86</v>
      </c>
      <c r="AY316" s="252" t="s">
        <v>123</v>
      </c>
    </row>
    <row r="317" s="2" customFormat="1" ht="24.15" customHeight="1">
      <c r="A317" s="38"/>
      <c r="B317" s="39"/>
      <c r="C317" s="214" t="s">
        <v>346</v>
      </c>
      <c r="D317" s="214" t="s">
        <v>125</v>
      </c>
      <c r="E317" s="215" t="s">
        <v>347</v>
      </c>
      <c r="F317" s="216" t="s">
        <v>348</v>
      </c>
      <c r="G317" s="217" t="s">
        <v>337</v>
      </c>
      <c r="H317" s="218">
        <v>39.984999999999999</v>
      </c>
      <c r="I317" s="219"/>
      <c r="J317" s="220">
        <f>ROUND(I317*H317,2)</f>
        <v>0</v>
      </c>
      <c r="K317" s="216" t="s">
        <v>129</v>
      </c>
      <c r="L317" s="44"/>
      <c r="M317" s="221" t="s">
        <v>1</v>
      </c>
      <c r="N317" s="222" t="s">
        <v>43</v>
      </c>
      <c r="O317" s="91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130</v>
      </c>
      <c r="AT317" s="225" t="s">
        <v>125</v>
      </c>
      <c r="AU317" s="225" t="s">
        <v>88</v>
      </c>
      <c r="AY317" s="17" t="s">
        <v>123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86</v>
      </c>
      <c r="BK317" s="226">
        <f>ROUND(I317*H317,2)</f>
        <v>0</v>
      </c>
      <c r="BL317" s="17" t="s">
        <v>130</v>
      </c>
      <c r="BM317" s="225" t="s">
        <v>349</v>
      </c>
    </row>
    <row r="318" s="2" customFormat="1">
      <c r="A318" s="38"/>
      <c r="B318" s="39"/>
      <c r="C318" s="40"/>
      <c r="D318" s="227" t="s">
        <v>132</v>
      </c>
      <c r="E318" s="40"/>
      <c r="F318" s="228" t="s">
        <v>350</v>
      </c>
      <c r="G318" s="40"/>
      <c r="H318" s="40"/>
      <c r="I318" s="229"/>
      <c r="J318" s="40"/>
      <c r="K318" s="40"/>
      <c r="L318" s="44"/>
      <c r="M318" s="230"/>
      <c r="N318" s="231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132</v>
      </c>
      <c r="AU318" s="17" t="s">
        <v>88</v>
      </c>
    </row>
    <row r="319" s="14" customFormat="1">
      <c r="A319" s="14"/>
      <c r="B319" s="242"/>
      <c r="C319" s="243"/>
      <c r="D319" s="227" t="s">
        <v>134</v>
      </c>
      <c r="E319" s="244" t="s">
        <v>1</v>
      </c>
      <c r="F319" s="245" t="s">
        <v>351</v>
      </c>
      <c r="G319" s="243"/>
      <c r="H319" s="246">
        <v>39.984999999999999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2" t="s">
        <v>134</v>
      </c>
      <c r="AU319" s="252" t="s">
        <v>88</v>
      </c>
      <c r="AV319" s="14" t="s">
        <v>88</v>
      </c>
      <c r="AW319" s="14" t="s">
        <v>35</v>
      </c>
      <c r="AX319" s="14" t="s">
        <v>86</v>
      </c>
      <c r="AY319" s="252" t="s">
        <v>123</v>
      </c>
    </row>
    <row r="320" s="2" customFormat="1" ht="24.15" customHeight="1">
      <c r="A320" s="38"/>
      <c r="B320" s="39"/>
      <c r="C320" s="214" t="s">
        <v>352</v>
      </c>
      <c r="D320" s="214" t="s">
        <v>125</v>
      </c>
      <c r="E320" s="215" t="s">
        <v>353</v>
      </c>
      <c r="F320" s="216" t="s">
        <v>354</v>
      </c>
      <c r="G320" s="217" t="s">
        <v>337</v>
      </c>
      <c r="H320" s="218">
        <v>614.83299999999997</v>
      </c>
      <c r="I320" s="219"/>
      <c r="J320" s="220">
        <f>ROUND(I320*H320,2)</f>
        <v>0</v>
      </c>
      <c r="K320" s="216" t="s">
        <v>129</v>
      </c>
      <c r="L320" s="44"/>
      <c r="M320" s="221" t="s">
        <v>1</v>
      </c>
      <c r="N320" s="222" t="s">
        <v>43</v>
      </c>
      <c r="O320" s="91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130</v>
      </c>
      <c r="AT320" s="225" t="s">
        <v>125</v>
      </c>
      <c r="AU320" s="225" t="s">
        <v>88</v>
      </c>
      <c r="AY320" s="17" t="s">
        <v>123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86</v>
      </c>
      <c r="BK320" s="226">
        <f>ROUND(I320*H320,2)</f>
        <v>0</v>
      </c>
      <c r="BL320" s="17" t="s">
        <v>130</v>
      </c>
      <c r="BM320" s="225" t="s">
        <v>355</v>
      </c>
    </row>
    <row r="321" s="2" customFormat="1">
      <c r="A321" s="38"/>
      <c r="B321" s="39"/>
      <c r="C321" s="40"/>
      <c r="D321" s="227" t="s">
        <v>132</v>
      </c>
      <c r="E321" s="40"/>
      <c r="F321" s="228" t="s">
        <v>354</v>
      </c>
      <c r="G321" s="40"/>
      <c r="H321" s="40"/>
      <c r="I321" s="229"/>
      <c r="J321" s="40"/>
      <c r="K321" s="40"/>
      <c r="L321" s="44"/>
      <c r="M321" s="230"/>
      <c r="N321" s="231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132</v>
      </c>
      <c r="AU321" s="17" t="s">
        <v>88</v>
      </c>
    </row>
    <row r="322" s="14" customFormat="1">
      <c r="A322" s="14"/>
      <c r="B322" s="242"/>
      <c r="C322" s="243"/>
      <c r="D322" s="227" t="s">
        <v>134</v>
      </c>
      <c r="E322" s="244" t="s">
        <v>1</v>
      </c>
      <c r="F322" s="245" t="s">
        <v>356</v>
      </c>
      <c r="G322" s="243"/>
      <c r="H322" s="246">
        <v>614.83299999999997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2" t="s">
        <v>134</v>
      </c>
      <c r="AU322" s="252" t="s">
        <v>88</v>
      </c>
      <c r="AV322" s="14" t="s">
        <v>88</v>
      </c>
      <c r="AW322" s="14" t="s">
        <v>35</v>
      </c>
      <c r="AX322" s="14" t="s">
        <v>86</v>
      </c>
      <c r="AY322" s="252" t="s">
        <v>123</v>
      </c>
    </row>
    <row r="323" s="12" customFormat="1" ht="22.8" customHeight="1">
      <c r="A323" s="12"/>
      <c r="B323" s="198"/>
      <c r="C323" s="199"/>
      <c r="D323" s="200" t="s">
        <v>77</v>
      </c>
      <c r="E323" s="212" t="s">
        <v>357</v>
      </c>
      <c r="F323" s="212" t="s">
        <v>358</v>
      </c>
      <c r="G323" s="199"/>
      <c r="H323" s="199"/>
      <c r="I323" s="202"/>
      <c r="J323" s="213">
        <f>BK323</f>
        <v>0</v>
      </c>
      <c r="K323" s="199"/>
      <c r="L323" s="204"/>
      <c r="M323" s="205"/>
      <c r="N323" s="206"/>
      <c r="O323" s="206"/>
      <c r="P323" s="207">
        <f>SUM(P324:P325)</f>
        <v>0</v>
      </c>
      <c r="Q323" s="206"/>
      <c r="R323" s="207">
        <f>SUM(R324:R325)</f>
        <v>0</v>
      </c>
      <c r="S323" s="206"/>
      <c r="T323" s="208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9" t="s">
        <v>86</v>
      </c>
      <c r="AT323" s="210" t="s">
        <v>77</v>
      </c>
      <c r="AU323" s="210" t="s">
        <v>86</v>
      </c>
      <c r="AY323" s="209" t="s">
        <v>123</v>
      </c>
      <c r="BK323" s="211">
        <f>SUM(BK324:BK325)</f>
        <v>0</v>
      </c>
    </row>
    <row r="324" s="2" customFormat="1" ht="21.75" customHeight="1">
      <c r="A324" s="38"/>
      <c r="B324" s="39"/>
      <c r="C324" s="214" t="s">
        <v>359</v>
      </c>
      <c r="D324" s="214" t="s">
        <v>125</v>
      </c>
      <c r="E324" s="215" t="s">
        <v>360</v>
      </c>
      <c r="F324" s="216" t="s">
        <v>361</v>
      </c>
      <c r="G324" s="217" t="s">
        <v>337</v>
      </c>
      <c r="H324" s="218">
        <v>292.334</v>
      </c>
      <c r="I324" s="219"/>
      <c r="J324" s="220">
        <f>ROUND(I324*H324,2)</f>
        <v>0</v>
      </c>
      <c r="K324" s="216" t="s">
        <v>129</v>
      </c>
      <c r="L324" s="44"/>
      <c r="M324" s="221" t="s">
        <v>1</v>
      </c>
      <c r="N324" s="222" t="s">
        <v>43</v>
      </c>
      <c r="O324" s="91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5" t="s">
        <v>130</v>
      </c>
      <c r="AT324" s="225" t="s">
        <v>125</v>
      </c>
      <c r="AU324" s="225" t="s">
        <v>88</v>
      </c>
      <c r="AY324" s="17" t="s">
        <v>123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7" t="s">
        <v>86</v>
      </c>
      <c r="BK324" s="226">
        <f>ROUND(I324*H324,2)</f>
        <v>0</v>
      </c>
      <c r="BL324" s="17" t="s">
        <v>130</v>
      </c>
      <c r="BM324" s="225" t="s">
        <v>362</v>
      </c>
    </row>
    <row r="325" s="2" customFormat="1">
      <c r="A325" s="38"/>
      <c r="B325" s="39"/>
      <c r="C325" s="40"/>
      <c r="D325" s="227" t="s">
        <v>132</v>
      </c>
      <c r="E325" s="40"/>
      <c r="F325" s="228" t="s">
        <v>363</v>
      </c>
      <c r="G325" s="40"/>
      <c r="H325" s="40"/>
      <c r="I325" s="229"/>
      <c r="J325" s="40"/>
      <c r="K325" s="40"/>
      <c r="L325" s="44"/>
      <c r="M325" s="230"/>
      <c r="N325" s="231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132</v>
      </c>
      <c r="AU325" s="17" t="s">
        <v>88</v>
      </c>
    </row>
    <row r="326" s="12" customFormat="1" ht="25.92" customHeight="1">
      <c r="A326" s="12"/>
      <c r="B326" s="198"/>
      <c r="C326" s="199"/>
      <c r="D326" s="200" t="s">
        <v>77</v>
      </c>
      <c r="E326" s="201" t="s">
        <v>364</v>
      </c>
      <c r="F326" s="201" t="s">
        <v>365</v>
      </c>
      <c r="G326" s="199"/>
      <c r="H326" s="199"/>
      <c r="I326" s="202"/>
      <c r="J326" s="203">
        <f>BK326</f>
        <v>0</v>
      </c>
      <c r="K326" s="199"/>
      <c r="L326" s="204"/>
      <c r="M326" s="205"/>
      <c r="N326" s="206"/>
      <c r="O326" s="206"/>
      <c r="P326" s="207">
        <f>P327+P335+P343</f>
        <v>0</v>
      </c>
      <c r="Q326" s="206"/>
      <c r="R326" s="207">
        <f>R327+R335+R343</f>
        <v>0</v>
      </c>
      <c r="S326" s="206"/>
      <c r="T326" s="208">
        <f>T327+T335+T343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157</v>
      </c>
      <c r="AT326" s="210" t="s">
        <v>77</v>
      </c>
      <c r="AU326" s="210" t="s">
        <v>78</v>
      </c>
      <c r="AY326" s="209" t="s">
        <v>123</v>
      </c>
      <c r="BK326" s="211">
        <f>BK327+BK335+BK343</f>
        <v>0</v>
      </c>
    </row>
    <row r="327" s="12" customFormat="1" ht="22.8" customHeight="1">
      <c r="A327" s="12"/>
      <c r="B327" s="198"/>
      <c r="C327" s="199"/>
      <c r="D327" s="200" t="s">
        <v>77</v>
      </c>
      <c r="E327" s="212" t="s">
        <v>366</v>
      </c>
      <c r="F327" s="212" t="s">
        <v>367</v>
      </c>
      <c r="G327" s="199"/>
      <c r="H327" s="199"/>
      <c r="I327" s="202"/>
      <c r="J327" s="213">
        <f>BK327</f>
        <v>0</v>
      </c>
      <c r="K327" s="199"/>
      <c r="L327" s="204"/>
      <c r="M327" s="205"/>
      <c r="N327" s="206"/>
      <c r="O327" s="206"/>
      <c r="P327" s="207">
        <f>SUM(P328:P334)</f>
        <v>0</v>
      </c>
      <c r="Q327" s="206"/>
      <c r="R327" s="207">
        <f>SUM(R328:R334)</f>
        <v>0</v>
      </c>
      <c r="S327" s="206"/>
      <c r="T327" s="208">
        <f>SUM(T328:T334)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157</v>
      </c>
      <c r="AT327" s="210" t="s">
        <v>77</v>
      </c>
      <c r="AU327" s="210" t="s">
        <v>86</v>
      </c>
      <c r="AY327" s="209" t="s">
        <v>123</v>
      </c>
      <c r="BK327" s="211">
        <f>SUM(BK328:BK334)</f>
        <v>0</v>
      </c>
    </row>
    <row r="328" s="2" customFormat="1" ht="16.5" customHeight="1">
      <c r="A328" s="38"/>
      <c r="B328" s="39"/>
      <c r="C328" s="214" t="s">
        <v>368</v>
      </c>
      <c r="D328" s="214" t="s">
        <v>125</v>
      </c>
      <c r="E328" s="215" t="s">
        <v>369</v>
      </c>
      <c r="F328" s="216" t="s">
        <v>370</v>
      </c>
      <c r="G328" s="217" t="s">
        <v>371</v>
      </c>
      <c r="H328" s="218">
        <v>1</v>
      </c>
      <c r="I328" s="219"/>
      <c r="J328" s="220">
        <f>ROUND(I328*H328,2)</f>
        <v>0</v>
      </c>
      <c r="K328" s="216" t="s">
        <v>129</v>
      </c>
      <c r="L328" s="44"/>
      <c r="M328" s="221" t="s">
        <v>1</v>
      </c>
      <c r="N328" s="222" t="s">
        <v>43</v>
      </c>
      <c r="O328" s="91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5" t="s">
        <v>372</v>
      </c>
      <c r="AT328" s="225" t="s">
        <v>125</v>
      </c>
      <c r="AU328" s="225" t="s">
        <v>88</v>
      </c>
      <c r="AY328" s="17" t="s">
        <v>123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7" t="s">
        <v>86</v>
      </c>
      <c r="BK328" s="226">
        <f>ROUND(I328*H328,2)</f>
        <v>0</v>
      </c>
      <c r="BL328" s="17" t="s">
        <v>372</v>
      </c>
      <c r="BM328" s="225" t="s">
        <v>373</v>
      </c>
    </row>
    <row r="329" s="2" customFormat="1">
      <c r="A329" s="38"/>
      <c r="B329" s="39"/>
      <c r="C329" s="40"/>
      <c r="D329" s="227" t="s">
        <v>132</v>
      </c>
      <c r="E329" s="40"/>
      <c r="F329" s="228" t="s">
        <v>370</v>
      </c>
      <c r="G329" s="40"/>
      <c r="H329" s="40"/>
      <c r="I329" s="229"/>
      <c r="J329" s="40"/>
      <c r="K329" s="40"/>
      <c r="L329" s="44"/>
      <c r="M329" s="230"/>
      <c r="N329" s="231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132</v>
      </c>
      <c r="AU329" s="17" t="s">
        <v>88</v>
      </c>
    </row>
    <row r="330" s="14" customFormat="1">
      <c r="A330" s="14"/>
      <c r="B330" s="242"/>
      <c r="C330" s="243"/>
      <c r="D330" s="227" t="s">
        <v>134</v>
      </c>
      <c r="E330" s="244" t="s">
        <v>1</v>
      </c>
      <c r="F330" s="245" t="s">
        <v>86</v>
      </c>
      <c r="G330" s="243"/>
      <c r="H330" s="246">
        <v>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134</v>
      </c>
      <c r="AU330" s="252" t="s">
        <v>88</v>
      </c>
      <c r="AV330" s="14" t="s">
        <v>88</v>
      </c>
      <c r="AW330" s="14" t="s">
        <v>35</v>
      </c>
      <c r="AX330" s="14" t="s">
        <v>86</v>
      </c>
      <c r="AY330" s="252" t="s">
        <v>123</v>
      </c>
    </row>
    <row r="331" s="2" customFormat="1" ht="16.5" customHeight="1">
      <c r="A331" s="38"/>
      <c r="B331" s="39"/>
      <c r="C331" s="214" t="s">
        <v>374</v>
      </c>
      <c r="D331" s="214" t="s">
        <v>125</v>
      </c>
      <c r="E331" s="215" t="s">
        <v>375</v>
      </c>
      <c r="F331" s="216" t="s">
        <v>376</v>
      </c>
      <c r="G331" s="217" t="s">
        <v>371</v>
      </c>
      <c r="H331" s="218">
        <v>1</v>
      </c>
      <c r="I331" s="219"/>
      <c r="J331" s="220">
        <f>ROUND(I331*H331,2)</f>
        <v>0</v>
      </c>
      <c r="K331" s="216" t="s">
        <v>129</v>
      </c>
      <c r="L331" s="44"/>
      <c r="M331" s="221" t="s">
        <v>1</v>
      </c>
      <c r="N331" s="222" t="s">
        <v>43</v>
      </c>
      <c r="O331" s="91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5" t="s">
        <v>372</v>
      </c>
      <c r="AT331" s="225" t="s">
        <v>125</v>
      </c>
      <c r="AU331" s="225" t="s">
        <v>88</v>
      </c>
      <c r="AY331" s="17" t="s">
        <v>123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7" t="s">
        <v>86</v>
      </c>
      <c r="BK331" s="226">
        <f>ROUND(I331*H331,2)</f>
        <v>0</v>
      </c>
      <c r="BL331" s="17" t="s">
        <v>372</v>
      </c>
      <c r="BM331" s="225" t="s">
        <v>377</v>
      </c>
    </row>
    <row r="332" s="2" customFormat="1">
      <c r="A332" s="38"/>
      <c r="B332" s="39"/>
      <c r="C332" s="40"/>
      <c r="D332" s="227" t="s">
        <v>132</v>
      </c>
      <c r="E332" s="40"/>
      <c r="F332" s="228" t="s">
        <v>376</v>
      </c>
      <c r="G332" s="40"/>
      <c r="H332" s="40"/>
      <c r="I332" s="229"/>
      <c r="J332" s="40"/>
      <c r="K332" s="40"/>
      <c r="L332" s="44"/>
      <c r="M332" s="230"/>
      <c r="N332" s="231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132</v>
      </c>
      <c r="AU332" s="17" t="s">
        <v>88</v>
      </c>
    </row>
    <row r="333" s="13" customFormat="1">
      <c r="A333" s="13"/>
      <c r="B333" s="232"/>
      <c r="C333" s="233"/>
      <c r="D333" s="227" t="s">
        <v>134</v>
      </c>
      <c r="E333" s="234" t="s">
        <v>1</v>
      </c>
      <c r="F333" s="235" t="s">
        <v>378</v>
      </c>
      <c r="G333" s="233"/>
      <c r="H333" s="234" t="s">
        <v>1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134</v>
      </c>
      <c r="AU333" s="241" t="s">
        <v>88</v>
      </c>
      <c r="AV333" s="13" t="s">
        <v>86</v>
      </c>
      <c r="AW333" s="13" t="s">
        <v>35</v>
      </c>
      <c r="AX333" s="13" t="s">
        <v>78</v>
      </c>
      <c r="AY333" s="241" t="s">
        <v>123</v>
      </c>
    </row>
    <row r="334" s="14" customFormat="1">
      <c r="A334" s="14"/>
      <c r="B334" s="242"/>
      <c r="C334" s="243"/>
      <c r="D334" s="227" t="s">
        <v>134</v>
      </c>
      <c r="E334" s="244" t="s">
        <v>1</v>
      </c>
      <c r="F334" s="245" t="s">
        <v>86</v>
      </c>
      <c r="G334" s="243"/>
      <c r="H334" s="246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134</v>
      </c>
      <c r="AU334" s="252" t="s">
        <v>88</v>
      </c>
      <c r="AV334" s="14" t="s">
        <v>88</v>
      </c>
      <c r="AW334" s="14" t="s">
        <v>35</v>
      </c>
      <c r="AX334" s="14" t="s">
        <v>86</v>
      </c>
      <c r="AY334" s="252" t="s">
        <v>123</v>
      </c>
    </row>
    <row r="335" s="12" customFormat="1" ht="22.8" customHeight="1">
      <c r="A335" s="12"/>
      <c r="B335" s="198"/>
      <c r="C335" s="199"/>
      <c r="D335" s="200" t="s">
        <v>77</v>
      </c>
      <c r="E335" s="212" t="s">
        <v>379</v>
      </c>
      <c r="F335" s="212" t="s">
        <v>380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SUM(P336:P342)</f>
        <v>0</v>
      </c>
      <c r="Q335" s="206"/>
      <c r="R335" s="207">
        <f>SUM(R336:R342)</f>
        <v>0</v>
      </c>
      <c r="S335" s="206"/>
      <c r="T335" s="208">
        <f>SUM(T336:T342)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9" t="s">
        <v>157</v>
      </c>
      <c r="AT335" s="210" t="s">
        <v>77</v>
      </c>
      <c r="AU335" s="210" t="s">
        <v>86</v>
      </c>
      <c r="AY335" s="209" t="s">
        <v>123</v>
      </c>
      <c r="BK335" s="211">
        <f>SUM(BK336:BK342)</f>
        <v>0</v>
      </c>
    </row>
    <row r="336" s="2" customFormat="1" ht="16.5" customHeight="1">
      <c r="A336" s="38"/>
      <c r="B336" s="39"/>
      <c r="C336" s="214" t="s">
        <v>381</v>
      </c>
      <c r="D336" s="214" t="s">
        <v>125</v>
      </c>
      <c r="E336" s="215" t="s">
        <v>382</v>
      </c>
      <c r="F336" s="216" t="s">
        <v>380</v>
      </c>
      <c r="G336" s="217" t="s">
        <v>371</v>
      </c>
      <c r="H336" s="218">
        <v>1</v>
      </c>
      <c r="I336" s="219"/>
      <c r="J336" s="220">
        <f>ROUND(I336*H336,2)</f>
        <v>0</v>
      </c>
      <c r="K336" s="216" t="s">
        <v>129</v>
      </c>
      <c r="L336" s="44"/>
      <c r="M336" s="221" t="s">
        <v>1</v>
      </c>
      <c r="N336" s="222" t="s">
        <v>43</v>
      </c>
      <c r="O336" s="91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5" t="s">
        <v>372</v>
      </c>
      <c r="AT336" s="225" t="s">
        <v>125</v>
      </c>
      <c r="AU336" s="225" t="s">
        <v>88</v>
      </c>
      <c r="AY336" s="17" t="s">
        <v>123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7" t="s">
        <v>86</v>
      </c>
      <c r="BK336" s="226">
        <f>ROUND(I336*H336,2)</f>
        <v>0</v>
      </c>
      <c r="BL336" s="17" t="s">
        <v>372</v>
      </c>
      <c r="BM336" s="225" t="s">
        <v>383</v>
      </c>
    </row>
    <row r="337" s="2" customFormat="1">
      <c r="A337" s="38"/>
      <c r="B337" s="39"/>
      <c r="C337" s="40"/>
      <c r="D337" s="227" t="s">
        <v>132</v>
      </c>
      <c r="E337" s="40"/>
      <c r="F337" s="228" t="s">
        <v>380</v>
      </c>
      <c r="G337" s="40"/>
      <c r="H337" s="40"/>
      <c r="I337" s="229"/>
      <c r="J337" s="40"/>
      <c r="K337" s="40"/>
      <c r="L337" s="44"/>
      <c r="M337" s="230"/>
      <c r="N337" s="231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132</v>
      </c>
      <c r="AU337" s="17" t="s">
        <v>88</v>
      </c>
    </row>
    <row r="338" s="14" customFormat="1">
      <c r="A338" s="14"/>
      <c r="B338" s="242"/>
      <c r="C338" s="243"/>
      <c r="D338" s="227" t="s">
        <v>134</v>
      </c>
      <c r="E338" s="244" t="s">
        <v>1</v>
      </c>
      <c r="F338" s="245" t="s">
        <v>86</v>
      </c>
      <c r="G338" s="243"/>
      <c r="H338" s="246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134</v>
      </c>
      <c r="AU338" s="252" t="s">
        <v>88</v>
      </c>
      <c r="AV338" s="14" t="s">
        <v>88</v>
      </c>
      <c r="AW338" s="14" t="s">
        <v>35</v>
      </c>
      <c r="AX338" s="14" t="s">
        <v>86</v>
      </c>
      <c r="AY338" s="252" t="s">
        <v>123</v>
      </c>
    </row>
    <row r="339" s="2" customFormat="1" ht="16.5" customHeight="1">
      <c r="A339" s="38"/>
      <c r="B339" s="39"/>
      <c r="C339" s="214" t="s">
        <v>384</v>
      </c>
      <c r="D339" s="214" t="s">
        <v>125</v>
      </c>
      <c r="E339" s="215" t="s">
        <v>385</v>
      </c>
      <c r="F339" s="216" t="s">
        <v>386</v>
      </c>
      <c r="G339" s="217" t="s">
        <v>371</v>
      </c>
      <c r="H339" s="218">
        <v>1</v>
      </c>
      <c r="I339" s="219"/>
      <c r="J339" s="220">
        <f>ROUND(I339*H339,2)</f>
        <v>0</v>
      </c>
      <c r="K339" s="216" t="s">
        <v>129</v>
      </c>
      <c r="L339" s="44"/>
      <c r="M339" s="221" t="s">
        <v>1</v>
      </c>
      <c r="N339" s="222" t="s">
        <v>43</v>
      </c>
      <c r="O339" s="91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5" t="s">
        <v>372</v>
      </c>
      <c r="AT339" s="225" t="s">
        <v>125</v>
      </c>
      <c r="AU339" s="225" t="s">
        <v>88</v>
      </c>
      <c r="AY339" s="17" t="s">
        <v>123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7" t="s">
        <v>86</v>
      </c>
      <c r="BK339" s="226">
        <f>ROUND(I339*H339,2)</f>
        <v>0</v>
      </c>
      <c r="BL339" s="17" t="s">
        <v>372</v>
      </c>
      <c r="BM339" s="225" t="s">
        <v>387</v>
      </c>
    </row>
    <row r="340" s="2" customFormat="1">
      <c r="A340" s="38"/>
      <c r="B340" s="39"/>
      <c r="C340" s="40"/>
      <c r="D340" s="227" t="s">
        <v>132</v>
      </c>
      <c r="E340" s="40"/>
      <c r="F340" s="228" t="s">
        <v>386</v>
      </c>
      <c r="G340" s="40"/>
      <c r="H340" s="40"/>
      <c r="I340" s="229"/>
      <c r="J340" s="40"/>
      <c r="K340" s="40"/>
      <c r="L340" s="44"/>
      <c r="M340" s="230"/>
      <c r="N340" s="231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132</v>
      </c>
      <c r="AU340" s="17" t="s">
        <v>88</v>
      </c>
    </row>
    <row r="341" s="13" customFormat="1">
      <c r="A341" s="13"/>
      <c r="B341" s="232"/>
      <c r="C341" s="233"/>
      <c r="D341" s="227" t="s">
        <v>134</v>
      </c>
      <c r="E341" s="234" t="s">
        <v>1</v>
      </c>
      <c r="F341" s="235" t="s">
        <v>378</v>
      </c>
      <c r="G341" s="233"/>
      <c r="H341" s="234" t="s">
        <v>1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134</v>
      </c>
      <c r="AU341" s="241" t="s">
        <v>88</v>
      </c>
      <c r="AV341" s="13" t="s">
        <v>86</v>
      </c>
      <c r="AW341" s="13" t="s">
        <v>35</v>
      </c>
      <c r="AX341" s="13" t="s">
        <v>78</v>
      </c>
      <c r="AY341" s="241" t="s">
        <v>123</v>
      </c>
    </row>
    <row r="342" s="14" customFormat="1">
      <c r="A342" s="14"/>
      <c r="B342" s="242"/>
      <c r="C342" s="243"/>
      <c r="D342" s="227" t="s">
        <v>134</v>
      </c>
      <c r="E342" s="244" t="s">
        <v>1</v>
      </c>
      <c r="F342" s="245" t="s">
        <v>86</v>
      </c>
      <c r="G342" s="243"/>
      <c r="H342" s="246">
        <v>1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2" t="s">
        <v>134</v>
      </c>
      <c r="AU342" s="252" t="s">
        <v>88</v>
      </c>
      <c r="AV342" s="14" t="s">
        <v>88</v>
      </c>
      <c r="AW342" s="14" t="s">
        <v>35</v>
      </c>
      <c r="AX342" s="14" t="s">
        <v>86</v>
      </c>
      <c r="AY342" s="252" t="s">
        <v>123</v>
      </c>
    </row>
    <row r="343" s="12" customFormat="1" ht="22.8" customHeight="1">
      <c r="A343" s="12"/>
      <c r="B343" s="198"/>
      <c r="C343" s="199"/>
      <c r="D343" s="200" t="s">
        <v>77</v>
      </c>
      <c r="E343" s="212" t="s">
        <v>388</v>
      </c>
      <c r="F343" s="212" t="s">
        <v>389</v>
      </c>
      <c r="G343" s="199"/>
      <c r="H343" s="199"/>
      <c r="I343" s="202"/>
      <c r="J343" s="213">
        <f>BK343</f>
        <v>0</v>
      </c>
      <c r="K343" s="199"/>
      <c r="L343" s="204"/>
      <c r="M343" s="205"/>
      <c r="N343" s="206"/>
      <c r="O343" s="206"/>
      <c r="P343" s="207">
        <f>SUM(P344:P347)</f>
        <v>0</v>
      </c>
      <c r="Q343" s="206"/>
      <c r="R343" s="207">
        <f>SUM(R344:R347)</f>
        <v>0</v>
      </c>
      <c r="S343" s="206"/>
      <c r="T343" s="208">
        <f>SUM(T344:T347)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157</v>
      </c>
      <c r="AT343" s="210" t="s">
        <v>77</v>
      </c>
      <c r="AU343" s="210" t="s">
        <v>86</v>
      </c>
      <c r="AY343" s="209" t="s">
        <v>123</v>
      </c>
      <c r="BK343" s="211">
        <f>SUM(BK344:BK347)</f>
        <v>0</v>
      </c>
    </row>
    <row r="344" s="2" customFormat="1" ht="16.5" customHeight="1">
      <c r="A344" s="38"/>
      <c r="B344" s="39"/>
      <c r="C344" s="214" t="s">
        <v>390</v>
      </c>
      <c r="D344" s="214" t="s">
        <v>125</v>
      </c>
      <c r="E344" s="215" t="s">
        <v>391</v>
      </c>
      <c r="F344" s="216" t="s">
        <v>392</v>
      </c>
      <c r="G344" s="217" t="s">
        <v>371</v>
      </c>
      <c r="H344" s="218">
        <v>1</v>
      </c>
      <c r="I344" s="219"/>
      <c r="J344" s="220">
        <f>ROUND(I344*H344,2)</f>
        <v>0</v>
      </c>
      <c r="K344" s="216" t="s">
        <v>129</v>
      </c>
      <c r="L344" s="44"/>
      <c r="M344" s="221" t="s">
        <v>1</v>
      </c>
      <c r="N344" s="222" t="s">
        <v>43</v>
      </c>
      <c r="O344" s="91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5" t="s">
        <v>372</v>
      </c>
      <c r="AT344" s="225" t="s">
        <v>125</v>
      </c>
      <c r="AU344" s="225" t="s">
        <v>88</v>
      </c>
      <c r="AY344" s="17" t="s">
        <v>123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7" t="s">
        <v>86</v>
      </c>
      <c r="BK344" s="226">
        <f>ROUND(I344*H344,2)</f>
        <v>0</v>
      </c>
      <c r="BL344" s="17" t="s">
        <v>372</v>
      </c>
      <c r="BM344" s="225" t="s">
        <v>393</v>
      </c>
    </row>
    <row r="345" s="2" customFormat="1">
      <c r="A345" s="38"/>
      <c r="B345" s="39"/>
      <c r="C345" s="40"/>
      <c r="D345" s="227" t="s">
        <v>132</v>
      </c>
      <c r="E345" s="40"/>
      <c r="F345" s="228" t="s">
        <v>392</v>
      </c>
      <c r="G345" s="40"/>
      <c r="H345" s="40"/>
      <c r="I345" s="229"/>
      <c r="J345" s="40"/>
      <c r="K345" s="40"/>
      <c r="L345" s="44"/>
      <c r="M345" s="230"/>
      <c r="N345" s="231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132</v>
      </c>
      <c r="AU345" s="17" t="s">
        <v>88</v>
      </c>
    </row>
    <row r="346" s="13" customFormat="1">
      <c r="A346" s="13"/>
      <c r="B346" s="232"/>
      <c r="C346" s="233"/>
      <c r="D346" s="227" t="s">
        <v>134</v>
      </c>
      <c r="E346" s="234" t="s">
        <v>1</v>
      </c>
      <c r="F346" s="235" t="s">
        <v>394</v>
      </c>
      <c r="G346" s="233"/>
      <c r="H346" s="234" t="s">
        <v>1</v>
      </c>
      <c r="I346" s="236"/>
      <c r="J346" s="233"/>
      <c r="K346" s="233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134</v>
      </c>
      <c r="AU346" s="241" t="s">
        <v>88</v>
      </c>
      <c r="AV346" s="13" t="s">
        <v>86</v>
      </c>
      <c r="AW346" s="13" t="s">
        <v>35</v>
      </c>
      <c r="AX346" s="13" t="s">
        <v>78</v>
      </c>
      <c r="AY346" s="241" t="s">
        <v>123</v>
      </c>
    </row>
    <row r="347" s="14" customFormat="1">
      <c r="A347" s="14"/>
      <c r="B347" s="242"/>
      <c r="C347" s="243"/>
      <c r="D347" s="227" t="s">
        <v>134</v>
      </c>
      <c r="E347" s="244" t="s">
        <v>1</v>
      </c>
      <c r="F347" s="245" t="s">
        <v>86</v>
      </c>
      <c r="G347" s="243"/>
      <c r="H347" s="246">
        <v>1</v>
      </c>
      <c r="I347" s="247"/>
      <c r="J347" s="243"/>
      <c r="K347" s="243"/>
      <c r="L347" s="248"/>
      <c r="M347" s="274"/>
      <c r="N347" s="275"/>
      <c r="O347" s="275"/>
      <c r="P347" s="275"/>
      <c r="Q347" s="275"/>
      <c r="R347" s="275"/>
      <c r="S347" s="275"/>
      <c r="T347" s="27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134</v>
      </c>
      <c r="AU347" s="252" t="s">
        <v>88</v>
      </c>
      <c r="AV347" s="14" t="s">
        <v>88</v>
      </c>
      <c r="AW347" s="14" t="s">
        <v>35</v>
      </c>
      <c r="AX347" s="14" t="s">
        <v>86</v>
      </c>
      <c r="AY347" s="252" t="s">
        <v>123</v>
      </c>
    </row>
    <row r="348" s="2" customFormat="1" ht="6.96" customHeight="1">
      <c r="A348" s="38"/>
      <c r="B348" s="66"/>
      <c r="C348" s="67"/>
      <c r="D348" s="67"/>
      <c r="E348" s="67"/>
      <c r="F348" s="67"/>
      <c r="G348" s="67"/>
      <c r="H348" s="67"/>
      <c r="I348" s="67"/>
      <c r="J348" s="67"/>
      <c r="K348" s="67"/>
      <c r="L348" s="44"/>
      <c r="M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</sheetData>
  <sheetProtection sheet="1" autoFilter="0" formatColumns="0" formatRows="0" objects="1" scenarios="1" spinCount="100000" saltValue="uit9P2VcFt/9bRmvbYHkZLyIHWLOx9Bxos6zcJIThKWHoYS5Usk1vRWWmm40y/DLKN2+ldhw4YOhC5w97IlCcw==" hashValue="LsXff9jhNRN+7Va7XUsShAjhXssXfkAO3x/IF0ncaHS7MlT8VtRRlNj60Q2P1rc4oHMUw4RaQ9IwyYEh9XDpGA==" algorithmName="SHA-512" password="CC35"/>
  <autoFilter ref="C126:K34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2025-04-09T05:56:59Z</dcterms:created>
  <dcterms:modified xsi:type="dcterms:W3CDTF">2025-04-09T05:57:03Z</dcterms:modified>
</cp:coreProperties>
</file>