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áce\Práce 2024\Sportovní projekty\Litvínov\"/>
    </mc:Choice>
  </mc:AlternateContent>
  <bookViews>
    <workbookView xWindow="0" yWindow="0" windowWidth="0" windowHeight="0"/>
  </bookViews>
  <sheets>
    <sheet name="Rekapitulace stavby" sheetId="1" r:id="rId1"/>
    <sheet name="24-006 - Rekonstrukce ví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'24-006 - Rekonstrukce víc...'!$C$130:$K$385</definedName>
    <definedName name="_xlnm.Print_Area" localSheetId="1">'24-006 - Rekonstrukce víc...'!$C$4:$J$76,'24-006 - Rekonstrukce víc...'!$C$82:$J$114,'24-006 - Rekonstrukce víc...'!$C$120:$J$385</definedName>
    <definedName name="_xlnm.Print_Titles" localSheetId="1">'24-006 - Rekonstrukce víc...'!$130:$130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85"/>
  <c r="BH385"/>
  <c r="BG385"/>
  <c r="BF385"/>
  <c r="T385"/>
  <c r="T384"/>
  <c r="R385"/>
  <c r="R384"/>
  <c r="P385"/>
  <c r="P384"/>
  <c r="BI383"/>
  <c r="BH383"/>
  <c r="BG383"/>
  <c r="BF383"/>
  <c r="T383"/>
  <c r="T382"/>
  <c r="R383"/>
  <c r="R382"/>
  <c r="P383"/>
  <c r="P382"/>
  <c r="BI381"/>
  <c r="BH381"/>
  <c r="BG381"/>
  <c r="BF381"/>
  <c r="T381"/>
  <c r="T380"/>
  <c r="R381"/>
  <c r="R380"/>
  <c r="P381"/>
  <c r="P380"/>
  <c r="BI379"/>
  <c r="BH379"/>
  <c r="BG379"/>
  <c r="BF379"/>
  <c r="T379"/>
  <c r="T378"/>
  <c r="T377"/>
  <c r="R379"/>
  <c r="R378"/>
  <c r="R377"/>
  <c r="P379"/>
  <c r="P378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5"/>
  <c r="BH345"/>
  <c r="BG345"/>
  <c r="BF345"/>
  <c r="T345"/>
  <c r="R345"/>
  <c r="P345"/>
  <c r="BI339"/>
  <c r="BH339"/>
  <c r="BG339"/>
  <c r="BF339"/>
  <c r="T339"/>
  <c r="R339"/>
  <c r="P339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T325"/>
  <c r="R326"/>
  <c r="R325"/>
  <c r="P326"/>
  <c r="P325"/>
  <c r="BI323"/>
  <c r="BH323"/>
  <c r="BG323"/>
  <c r="BF323"/>
  <c r="T323"/>
  <c r="T322"/>
  <c r="R323"/>
  <c r="R322"/>
  <c r="P323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BK295"/>
  <c r="J244"/>
  <c r="J212"/>
  <c r="J180"/>
  <c r="BK383"/>
  <c r="BK370"/>
  <c r="BK355"/>
  <c r="BK294"/>
  <c r="BK244"/>
  <c r="BK209"/>
  <c r="BK157"/>
  <c r="J352"/>
  <c r="J294"/>
  <c r="BK230"/>
  <c r="J376"/>
  <c r="J360"/>
  <c r="BK320"/>
  <c r="J261"/>
  <c r="BK217"/>
  <c r="J184"/>
  <c r="BK354"/>
  <c r="J309"/>
  <c r="J257"/>
  <c r="BK206"/>
  <c r="J151"/>
  <c r="BK291"/>
  <c r="BK233"/>
  <c r="BK200"/>
  <c r="J345"/>
  <c r="J293"/>
  <c r="J187"/>
  <c r="J145"/>
  <c r="BK319"/>
  <c r="J246"/>
  <c r="BK212"/>
  <c r="BK164"/>
  <c r="BK368"/>
  <c r="BK352"/>
  <c r="J265"/>
  <c r="J234"/>
  <c r="BK160"/>
  <c r="BK134"/>
  <c r="J304"/>
  <c r="J252"/>
  <c r="J226"/>
  <c r="J381"/>
  <c r="BK362"/>
  <c r="J326"/>
  <c r="BK246"/>
  <c r="J214"/>
  <c r="J174"/>
  <c r="BK329"/>
  <c r="J280"/>
  <c r="J235"/>
  <c r="J196"/>
  <c r="J143"/>
  <c r="BK249"/>
  <c r="BK182"/>
  <c r="BK381"/>
  <c r="BK326"/>
  <c r="BK277"/>
  <c r="BK151"/>
  <c r="BK293"/>
  <c r="J266"/>
  <c r="J209"/>
  <c r="BK169"/>
  <c r="J134"/>
  <c r="J374"/>
  <c r="BK356"/>
  <c r="J286"/>
  <c r="J249"/>
  <c r="BK196"/>
  <c r="BK138"/>
  <c r="BK290"/>
  <c r="J231"/>
  <c r="J140"/>
  <c r="J368"/>
  <c r="BK345"/>
  <c r="J300"/>
  <c r="BK238"/>
  <c r="J206"/>
  <c r="BK145"/>
  <c r="J291"/>
  <c r="BK237"/>
  <c r="J223"/>
  <c r="J167"/>
  <c r="BK307"/>
  <c r="BK240"/>
  <c r="BK198"/>
  <c r="BK358"/>
  <c r="BK317"/>
  <c r="BK279"/>
  <c r="J182"/>
  <c r="BK323"/>
  <c r="BK286"/>
  <c r="BK216"/>
  <c r="BK184"/>
  <c r="J138"/>
  <c r="J362"/>
  <c r="J317"/>
  <c r="BK254"/>
  <c r="J194"/>
  <c r="BK284"/>
  <c r="J229"/>
  <c r="J385"/>
  <c r="J370"/>
  <c r="J356"/>
  <c r="BK309"/>
  <c r="BK222"/>
  <c r="J200"/>
  <c r="J169"/>
  <c r="J315"/>
  <c r="J272"/>
  <c r="J230"/>
  <c r="J164"/>
  <c r="BK140"/>
  <c r="J222"/>
  <c i="1" r="AS94"/>
  <c i="2" r="BK357"/>
  <c r="BK315"/>
  <c r="BK265"/>
  <c r="BK137"/>
  <c r="BK300"/>
  <c r="BK252"/>
  <c r="J198"/>
  <c r="J160"/>
  <c r="J375"/>
  <c r="BK360"/>
  <c r="J313"/>
  <c r="J268"/>
  <c r="BK226"/>
  <c r="J172"/>
  <c r="J142"/>
  <c r="J295"/>
  <c r="J238"/>
  <c r="J178"/>
  <c r="BK374"/>
  <c r="J357"/>
  <c r="BK311"/>
  <c r="BK268"/>
  <c r="J216"/>
  <c r="BK166"/>
  <c r="J311"/>
  <c r="BK282"/>
  <c r="J228"/>
  <c r="J166"/>
  <c r="BK304"/>
  <c r="BK231"/>
  <c r="J157"/>
  <c r="BK379"/>
  <c r="J331"/>
  <c r="J282"/>
  <c r="BK153"/>
  <c r="BK174"/>
  <c r="J274"/>
  <c r="BK202"/>
  <c r="J383"/>
  <c r="J333"/>
  <c r="BK266"/>
  <c r="BK142"/>
  <c r="BK313"/>
  <c r="J233"/>
  <c r="BK178"/>
  <c r="J137"/>
  <c r="J372"/>
  <c r="J339"/>
  <c r="J277"/>
  <c r="BK187"/>
  <c r="J141"/>
  <c r="BK331"/>
  <c r="BK274"/>
  <c r="BK172"/>
  <c r="BK372"/>
  <c r="J358"/>
  <c r="BK333"/>
  <c r="BK275"/>
  <c r="BK234"/>
  <c r="J202"/>
  <c r="BK167"/>
  <c r="J323"/>
  <c r="BK306"/>
  <c r="J240"/>
  <c r="BK180"/>
  <c r="BK147"/>
  <c r="BK272"/>
  <c r="BK228"/>
  <c r="BK141"/>
  <c r="BK375"/>
  <c r="J320"/>
  <c r="BK280"/>
  <c r="J147"/>
  <c r="J329"/>
  <c r="J279"/>
  <c r="BK229"/>
  <c r="BK194"/>
  <c r="J144"/>
  <c r="BK376"/>
  <c r="J354"/>
  <c r="J275"/>
  <c r="BK223"/>
  <c r="BK143"/>
  <c r="J307"/>
  <c r="J254"/>
  <c r="BK190"/>
  <c r="J379"/>
  <c r="J355"/>
  <c r="J306"/>
  <c r="BK235"/>
  <c r="J190"/>
  <c r="J319"/>
  <c r="J284"/>
  <c r="BK261"/>
  <c r="J217"/>
  <c r="J153"/>
  <c r="BK257"/>
  <c r="BK214"/>
  <c r="BK385"/>
  <c r="BK339"/>
  <c r="J290"/>
  <c r="J237"/>
  <c r="BK144"/>
  <c l="1" r="BK205"/>
  <c r="J205"/>
  <c r="J97"/>
  <c r="BK251"/>
  <c r="J251"/>
  <c r="J101"/>
  <c r="P305"/>
  <c r="T205"/>
  <c r="P221"/>
  <c r="T221"/>
  <c r="P225"/>
  <c r="R305"/>
  <c r="P361"/>
  <c r="R361"/>
  <c r="P205"/>
  <c r="BK221"/>
  <c r="J221"/>
  <c r="J98"/>
  <c r="R221"/>
  <c r="R225"/>
  <c r="T305"/>
  <c r="BK361"/>
  <c r="J361"/>
  <c r="J107"/>
  <c r="BK369"/>
  <c r="J369"/>
  <c r="J108"/>
  <c r="R133"/>
  <c r="P251"/>
  <c r="R328"/>
  <c r="R324"/>
  <c r="T361"/>
  <c r="BK133"/>
  <c r="J133"/>
  <c r="J96"/>
  <c r="R205"/>
  <c r="BK225"/>
  <c r="J225"/>
  <c r="J99"/>
  <c r="T225"/>
  <c r="BK305"/>
  <c r="J305"/>
  <c r="J102"/>
  <c r="P328"/>
  <c r="P324"/>
  <c r="P369"/>
  <c r="P133"/>
  <c r="P132"/>
  <c r="T251"/>
  <c r="T328"/>
  <c r="T324"/>
  <c r="T369"/>
  <c r="T133"/>
  <c r="T132"/>
  <c r="R251"/>
  <c r="BK328"/>
  <c r="J328"/>
  <c r="J106"/>
  <c r="R369"/>
  <c r="BK248"/>
  <c r="J248"/>
  <c r="J100"/>
  <c r="BK322"/>
  <c r="J322"/>
  <c r="J103"/>
  <c r="BK325"/>
  <c r="BK324"/>
  <c r="J324"/>
  <c r="J104"/>
  <c r="BK378"/>
  <c r="BK380"/>
  <c r="J380"/>
  <c r="J111"/>
  <c r="BK382"/>
  <c r="J382"/>
  <c r="J112"/>
  <c r="BK384"/>
  <c r="J384"/>
  <c r="J113"/>
  <c r="BE196"/>
  <c r="J125"/>
  <c r="BE134"/>
  <c r="BE143"/>
  <c r="BE147"/>
  <c r="BE151"/>
  <c r="BE166"/>
  <c r="BE200"/>
  <c r="BE212"/>
  <c r="BE229"/>
  <c r="BE234"/>
  <c r="BE237"/>
  <c r="BE249"/>
  <c r="BE261"/>
  <c r="BE268"/>
  <c r="BE275"/>
  <c r="BE300"/>
  <c r="BE304"/>
  <c r="BE309"/>
  <c r="BE311"/>
  <c r="BE323"/>
  <c r="BE329"/>
  <c r="BE352"/>
  <c r="BE355"/>
  <c r="BE356"/>
  <c r="BE357"/>
  <c r="BE360"/>
  <c r="BE362"/>
  <c r="BE368"/>
  <c r="BE370"/>
  <c r="BE374"/>
  <c r="BE376"/>
  <c r="BE379"/>
  <c r="BE385"/>
  <c r="BE167"/>
  <c r="BE169"/>
  <c r="BE172"/>
  <c r="BE174"/>
  <c r="BE178"/>
  <c r="BE187"/>
  <c r="BE246"/>
  <c r="BE320"/>
  <c r="F128"/>
  <c r="BE138"/>
  <c r="BE141"/>
  <c r="BE142"/>
  <c r="BE144"/>
  <c r="BE145"/>
  <c r="BE153"/>
  <c r="BE194"/>
  <c r="BE274"/>
  <c r="BE294"/>
  <c r="BE295"/>
  <c r="BE140"/>
  <c r="BE157"/>
  <c r="BE160"/>
  <c r="BE164"/>
  <c r="BE180"/>
  <c r="BE244"/>
  <c r="BE254"/>
  <c r="BE265"/>
  <c r="BE266"/>
  <c r="BE272"/>
  <c r="BE277"/>
  <c r="BE279"/>
  <c r="BE280"/>
  <c r="BE282"/>
  <c r="BE284"/>
  <c r="BE286"/>
  <c r="BE293"/>
  <c r="BE313"/>
  <c r="BE315"/>
  <c r="BE317"/>
  <c r="BE319"/>
  <c r="BE339"/>
  <c r="BE381"/>
  <c r="BE383"/>
  <c r="BE198"/>
  <c r="BE202"/>
  <c r="BE206"/>
  <c r="BE306"/>
  <c r="BE326"/>
  <c r="BE137"/>
  <c r="BE184"/>
  <c r="BE190"/>
  <c r="BE216"/>
  <c r="BE217"/>
  <c r="BE222"/>
  <c r="BE230"/>
  <c r="BE231"/>
  <c r="BE233"/>
  <c r="BE238"/>
  <c r="BE240"/>
  <c r="BE252"/>
  <c r="BE257"/>
  <c r="BE290"/>
  <c r="BE291"/>
  <c r="BE331"/>
  <c r="BE333"/>
  <c r="BE345"/>
  <c r="BE358"/>
  <c r="BE372"/>
  <c r="BE375"/>
  <c r="BE182"/>
  <c r="BE209"/>
  <c r="BE214"/>
  <c r="BE223"/>
  <c r="BE226"/>
  <c r="BE228"/>
  <c r="BE235"/>
  <c r="BE307"/>
  <c r="BE354"/>
  <c r="J32"/>
  <c i="1" r="AW95"/>
  <c i="2" r="F34"/>
  <c i="1" r="BC95"/>
  <c r="BC94"/>
  <c r="W32"/>
  <c i="2" r="F32"/>
  <c i="1" r="BA95"/>
  <c r="BA94"/>
  <c r="W30"/>
  <c i="2" r="F35"/>
  <c i="1" r="BD95"/>
  <c r="BD94"/>
  <c r="W33"/>
  <c i="2" r="F33"/>
  <c i="1" r="BB95"/>
  <c r="BB94"/>
  <c r="W31"/>
  <c i="2" l="1" r="P131"/>
  <c i="1" r="AU95"/>
  <c i="2" r="BK377"/>
  <c r="J377"/>
  <c r="J109"/>
  <c r="T131"/>
  <c r="R132"/>
  <c r="R131"/>
  <c r="BK132"/>
  <c r="J132"/>
  <c r="J95"/>
  <c r="J325"/>
  <c r="J105"/>
  <c r="J378"/>
  <c r="J110"/>
  <c i="1" r="AU94"/>
  <c r="AY94"/>
  <c r="AW94"/>
  <c r="AK30"/>
  <c i="2" r="F31"/>
  <c i="1" r="AZ95"/>
  <c r="AZ94"/>
  <c r="W29"/>
  <c r="AX94"/>
  <c i="2" r="J31"/>
  <c i="1" r="AV95"/>
  <c r="AT95"/>
  <c i="2" l="1" r="BK131"/>
  <c r="J131"/>
  <c r="J28"/>
  <c i="1" r="AG95"/>
  <c r="AG94"/>
  <c r="AK26"/>
  <c r="AV94"/>
  <c r="AK29"/>
  <c i="2" l="1" r="J37"/>
  <c r="J94"/>
  <c i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<sst xmlns="http://schemas.openxmlformats.org/spreadsheetml/2006/main">
  <si>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</si>
  <si>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</si>
  <si>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</si>
  <si>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</si>
  <si>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</si>
  <si>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{9ce0a078-a1eb-4cba-905e-1ebcd3827613}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</si>
  <si>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</si>
  <si>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</si>
  <si>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</si>
  <si>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</si>
  <si>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</si>
  <si>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</si>
  <si>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</si>
  <si>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</si>
  <si>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</si>
  <si>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</si>
  <si>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</si>
  <si>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víceúčelového hřiště Podkrušnohorská 1667 - SO-01 Rekonstrukce hřiště</t>
  </si>
  <si>
    <t>KSO:</t>
  </si>
  <si>
    <t>CC-CZ:</t>
  </si>
  <si>
    <t>Místo:</t>
  </si>
  <si>
    <t>Litvínov</t>
  </si>
  <si>
    <t>Datum:</t>
  </si>
  <si>
    <t>31. 1. 2024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</si>
  <si>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</si>
  <si>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</si>
  <si>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</si>
  <si>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</si>
  <si>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</si>
  <si>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</si>
  <si>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</si>
  <si>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>Sportovní projekty s.r.o.</t>
  </si>
  <si>
    <t>True</t>
  </si>
  <si>
    <t>Zpracovatel:</t>
  </si>
  <si>
    <t>F.Pecka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</si>
  <si>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</si>
  <si>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</si>
  <si>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</si>
  <si>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</si>
  <si>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</si>
  <si>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</si>
  <si>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</si>
  <si>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</si>
  <si>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</si>
  <si>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</si>
  <si>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</si>
  <si>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</si>
  <si>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</si>
  <si>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</si>
  <si>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</si>
  <si>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</si>
  <si>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</si>
  <si>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</si>
  <si>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</si>
  <si>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</si>
  <si>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</si>
  <si>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</si>
  <si>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</si>
  <si>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</si>
  <si>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</si>
  <si>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</si>
  <si>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</si>
  <si>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</si>
  <si>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</si>
  <si>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</si>
  <si>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</si>
  <si>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</si>
  <si>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</si>
  <si>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</si>
  <si>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</si>
  <si>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</si>
  <si>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</si>
  <si>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</si>
  <si>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</si>
  <si>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</si>
  <si>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</si>
  <si>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</si>
  <si>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</si>
  <si>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</si>
  <si>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</si>
  <si>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</si>
  <si>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</si>
  <si>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</si>
  <si>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</si>
  <si>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</si>
  <si>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</si>
  <si>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</si>
  <si>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</si>
  <si>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</si>
  <si>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</si>
  <si>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</si>
  <si>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</si>
  <si>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</si>
  <si>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</si>
  <si>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</si>
  <si>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</si>
  <si>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</si>
  <si>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</si>
  <si>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</si>
  <si>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</si>
  <si>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</si>
  <si>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767 - Konstrukce zámečnické</t>
  </si>
  <si>
    <t xml:space="preserve">    776 - Podlahy povlakové</t>
  </si>
  <si>
    <t xml:space="preserve">    792 - Sportovní vybavení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</si>
  <si>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</si>
  <si>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</si>
  <si>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</si>
  <si>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</si>
  <si>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</si>
  <si>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</si>
  <si>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</si>
  <si>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</si>
  <si>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</si>
  <si>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</si>
  <si>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</si>
  <si>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</si>
  <si>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</si>
  <si>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</si>
  <si>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</si>
  <si>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</si>
  <si>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</si>
  <si>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</si>
  <si>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</si>
  <si>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</si>
  <si>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</si>
  <si>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</si>
  <si>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</si>
  <si>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113102211</t>
  </si>
  <si>
    <t xml:space="preserve">Odstranění umělého koberce z multisportovního hřiště </t>
  </si>
  <si>
    <t>m2</t>
  </si>
  <si>
    <t>4</t>
  </si>
  <si>
    <t>955885428</t>
  </si>
  <si>
    <t>VV</t>
  </si>
  <si>
    <t>1580,0</t>
  </si>
  <si>
    <t>Součet</t>
  </si>
  <si>
    <t>113106134</t>
  </si>
  <si>
    <t>Rozebrání dlažeb ze zámkových dlaždic komunikací pro pěší strojně pl do 50 m2</t>
  </si>
  <si>
    <t>-1214562475</t>
  </si>
  <si>
    <t>3</t>
  </si>
  <si>
    <t>113107222</t>
  </si>
  <si>
    <t>Odstranění podkladu z kameniva drceného tl přes 100 do 200 mm strojně pl přes 200 m2</t>
  </si>
  <si>
    <t>843722168</t>
  </si>
  <si>
    <t>300,0+25,60+14,70+10,30</t>
  </si>
  <si>
    <t>113107230</t>
  </si>
  <si>
    <t>Odstranění podkladu z betonu prostého tl do 100 mm strojně pl přes 200 m2</t>
  </si>
  <si>
    <t>-1844505486</t>
  </si>
  <si>
    <t>5</t>
  </si>
  <si>
    <t>113107241</t>
  </si>
  <si>
    <t>Odstranění podkladu živičného tl 50 mm strojně pl přes 200 m2</t>
  </si>
  <si>
    <t>1269146684</t>
  </si>
  <si>
    <t>6</t>
  </si>
  <si>
    <t>113107332</t>
  </si>
  <si>
    <t>Odstranění krytu z betonu prostého tl přes 150 do 300 mm strojně pl do 50 m2</t>
  </si>
  <si>
    <t>1382549970</t>
  </si>
  <si>
    <t>7</t>
  </si>
  <si>
    <t>113107342</t>
  </si>
  <si>
    <t>Odstranění podkladu živičného tl přes 50 do 100 mm strojně pl do 50 m2</t>
  </si>
  <si>
    <t>-518754900</t>
  </si>
  <si>
    <t>8</t>
  </si>
  <si>
    <t>113204111</t>
  </si>
  <si>
    <t>Vytrhání obrubníků vč.lože</t>
  </si>
  <si>
    <t>m</t>
  </si>
  <si>
    <t>-126325521</t>
  </si>
  <si>
    <t>9</t>
  </si>
  <si>
    <t>121151103</t>
  </si>
  <si>
    <t>Sejmutí ornice plochy do 100 m2 tl vrstvy do 200 mm strojně</t>
  </si>
  <si>
    <t>-1421731178</t>
  </si>
  <si>
    <t>64,50</t>
  </si>
  <si>
    <t>10</t>
  </si>
  <si>
    <t>132251101</t>
  </si>
  <si>
    <t>Hloubení rýh nezapažených š do 800 mm v hornině třídy těžitelnosti I skupiny 3 objem do 20 m3 strojně</t>
  </si>
  <si>
    <t>m3</t>
  </si>
  <si>
    <t>1737316396</t>
  </si>
  <si>
    <t>"obrubník š.50mm" 112,20*0,30*0,30</t>
  </si>
  <si>
    <t>"žlab" 160,0*0,40*0,30</t>
  </si>
  <si>
    <t>11</t>
  </si>
  <si>
    <t>132451101</t>
  </si>
  <si>
    <t>Hloubení rýh nezapažených š do 800 mm v hornině třídy těžitelnosti II skupiny 5 objem do 20 m3 strojně</t>
  </si>
  <si>
    <t>1665914382</t>
  </si>
  <si>
    <t>"drenáže" 49,0*4*0,40*0,60</t>
  </si>
  <si>
    <t>133212811</t>
  </si>
  <si>
    <t>Hloubení nezapažených šachet v hornině třídy těžitelnosti I skupiny 3 plocha výkopu do 4 m2 ručně</t>
  </si>
  <si>
    <t>-883704433</t>
  </si>
  <si>
    <t>"basket" 1,50*0,70*1,0*2*4</t>
  </si>
  <si>
    <t>"hrazení" 3,14*0,20*0,20*1,40*54</t>
  </si>
  <si>
    <t>13</t>
  </si>
  <si>
    <t>162351103</t>
  </si>
  <si>
    <t>Vodorovné přemístění přes 50 do 500 m výkopku/sypaniny z horniny třídy těžitelnosti I skupiny 1 až 3</t>
  </si>
  <si>
    <t>1358309379</t>
  </si>
  <si>
    <t>"manipulace s ornicí tam a zpět" 64,50*0,20*2</t>
  </si>
  <si>
    <t>14</t>
  </si>
  <si>
    <t>162751117</t>
  </si>
  <si>
    <t>Vodorovné přemístění přes 9 000 do 10000 m výkopku/sypaniny z horniny třídy těžitelnosti I skupiny 1 až 3</t>
  </si>
  <si>
    <t>-306565136</t>
  </si>
  <si>
    <t>"rýhy" 29,298</t>
  </si>
  <si>
    <t>"šachty" 17,895</t>
  </si>
  <si>
    <t>15</t>
  </si>
  <si>
    <t>162751119</t>
  </si>
  <si>
    <t>Příplatek k vodorovnému přemístění výkopku/sypaniny z horniny třídy těžitelnosti I skupiny 1 až 3 ZKD 1000 m přes 10000 m</t>
  </si>
  <si>
    <t>-344445900</t>
  </si>
  <si>
    <t>47,193*10</t>
  </si>
  <si>
    <t>16</t>
  </si>
  <si>
    <t>162751137</t>
  </si>
  <si>
    <t>Vodorovné přemístění přes 9 000 do 10000 m výkopku/sypaniny z horniny třídy těžitelnosti II skupiny 4 a 5</t>
  </si>
  <si>
    <t>-981968732</t>
  </si>
  <si>
    <t>17</t>
  </si>
  <si>
    <t>162751139</t>
  </si>
  <si>
    <t>Příplatek k vodorovnému přemístění výkopku/sypaniny z horniny třídy těžitelnosti II skupiny 4 a 5 ZKD 1000 m přes 10000 m</t>
  </si>
  <si>
    <t>1613317929</t>
  </si>
  <si>
    <t>47,040*10</t>
  </si>
  <si>
    <t>18</t>
  </si>
  <si>
    <t>167151101</t>
  </si>
  <si>
    <t>Nakládání výkopku z hornin třídy těžitelnosti I skupiny 1 až 3 do 100 m3</t>
  </si>
  <si>
    <t>1679961273</t>
  </si>
  <si>
    <t>"nakládání ornice"64,50*0,20</t>
  </si>
  <si>
    <t>19</t>
  </si>
  <si>
    <t>171201221</t>
  </si>
  <si>
    <t>Poplatek za uložení na skládce (skládkovné) zeminy a kamení kód odpadu 17 05 04</t>
  </si>
  <si>
    <t>t</t>
  </si>
  <si>
    <t>1205253236</t>
  </si>
  <si>
    <t>94,233*1,8</t>
  </si>
  <si>
    <t>20</t>
  </si>
  <si>
    <t>171251201</t>
  </si>
  <si>
    <t>Uložení sypaniny na skládky nebo meziskládky</t>
  </si>
  <si>
    <t>558203443</t>
  </si>
  <si>
    <t>"výkopy" 47,04+47,193</t>
  </si>
  <si>
    <t>"ornice" 64,50*0,20</t>
  </si>
  <si>
    <t>181151113</t>
  </si>
  <si>
    <t>Úprava zrnitosti ornice rozpojením balvanů tl vrstvy přes 150 do 200 mm v hornině třídy těžitelnosti I a II skupiny 1 až 4 pl do 500 m2 strojně</t>
  </si>
  <si>
    <t>-1643160663</t>
  </si>
  <si>
    <t>22</t>
  </si>
  <si>
    <t>181351003</t>
  </si>
  <si>
    <t>Rozprostření ornice tl vrstvy do 200 mm pl do 100 m2 v rovině nebo ve svahu do 1:5 strojně</t>
  </si>
  <si>
    <t>1675234458</t>
  </si>
  <si>
    <t>17,80+46,0</t>
  </si>
  <si>
    <t>23</t>
  </si>
  <si>
    <t>M</t>
  </si>
  <si>
    <t>10371500</t>
  </si>
  <si>
    <t>substrát pro trávníky VL</t>
  </si>
  <si>
    <t>-762997396</t>
  </si>
  <si>
    <t>63,80*0,05*1,05</t>
  </si>
  <si>
    <t>24</t>
  </si>
  <si>
    <t>181411131</t>
  </si>
  <si>
    <t>Založení parkového trávníku výsevem plochy do 1000 m2 v rovině a ve svahu do 1:5 - součást skladby souvrství - viz.TZ</t>
  </si>
  <si>
    <t>-1573868556</t>
  </si>
  <si>
    <t>"zatravněné" 63,80</t>
  </si>
  <si>
    <t>25</t>
  </si>
  <si>
    <t>00572410</t>
  </si>
  <si>
    <t>osivo směs travní parková</t>
  </si>
  <si>
    <t>kg</t>
  </si>
  <si>
    <t>-971840598</t>
  </si>
  <si>
    <t>63,80</t>
  </si>
  <si>
    <t>63,8*0,03 'Přepočtené koeficientem množství</t>
  </si>
  <si>
    <t>26</t>
  </si>
  <si>
    <t>181951112.1</t>
  </si>
  <si>
    <t>Úprava pláně s vyrovnáním nerovností v hornině třídy těžitelnosti I skupiny 1 až 3 se zhutněním strojně vč.předepsaných zkoušek zhutnění</t>
  </si>
  <si>
    <t>-26918883</t>
  </si>
  <si>
    <t>"zatravnění" 63,80</t>
  </si>
  <si>
    <t>"opravené plochy hřiště" 478,41</t>
  </si>
  <si>
    <t>27</t>
  </si>
  <si>
    <t>184853511</t>
  </si>
  <si>
    <t>Chemické odplevelení před založením kultury nad 20 m2 postřikem na široko v rovině a svahu do 1:5 strojně</t>
  </si>
  <si>
    <t>1581980055</t>
  </si>
  <si>
    <t>28</t>
  </si>
  <si>
    <t>185802113</t>
  </si>
  <si>
    <t>Hnojení půdy umělým hnojivem na široko v rovině a svahu do 1:5</t>
  </si>
  <si>
    <t>695202301</t>
  </si>
  <si>
    <t>63,80*0,000025</t>
  </si>
  <si>
    <t>29</t>
  </si>
  <si>
    <t>25191155</t>
  </si>
  <si>
    <t>hnojivo průmyslové Cererit</t>
  </si>
  <si>
    <t>1415161428</t>
  </si>
  <si>
    <t>0,002*1000 'Přepočtené koeficientem množství</t>
  </si>
  <si>
    <t>30</t>
  </si>
  <si>
    <t>185804312</t>
  </si>
  <si>
    <t>Zalití rostlin vodou plocha přes 20 m2</t>
  </si>
  <si>
    <t>-1522858734</t>
  </si>
  <si>
    <t>63,80*0,002</t>
  </si>
  <si>
    <t>31</t>
  </si>
  <si>
    <t>185851121</t>
  </si>
  <si>
    <t>Dovoz vody pro zálivku rostlin za vzdálenost do 1000 m</t>
  </si>
  <si>
    <t>-1932897157</t>
  </si>
  <si>
    <t>Zakládání</t>
  </si>
  <si>
    <t>32</t>
  </si>
  <si>
    <t>211531111R</t>
  </si>
  <si>
    <t>Výplň odvodňovacích žeber nebo trativodů kamenivem hrubým drceným frakce 8-32 mm</t>
  </si>
  <si>
    <t>1723662607</t>
  </si>
  <si>
    <t>drenáže</t>
  </si>
  <si>
    <t>49,0*0,40*(0,40+0,80)*0,5*4</t>
  </si>
  <si>
    <t>33</t>
  </si>
  <si>
    <t>211971122</t>
  </si>
  <si>
    <t>Zřízení opláštění žeber nebo trativodů geotextilií v rýze nebo zářezu přes 1:2 š přes 2,5 m</t>
  </si>
  <si>
    <t>1060485092</t>
  </si>
  <si>
    <t>"drenáže" 49,0*(0,40+0,60)*2*4</t>
  </si>
  <si>
    <t>34</t>
  </si>
  <si>
    <t>69311270</t>
  </si>
  <si>
    <t>geotextilie netkaná separační, ochranná, filtrační, drenážní 400g/m2</t>
  </si>
  <si>
    <t>-1428990859</t>
  </si>
  <si>
    <t>392*1,15 'Přepočtené koeficientem množství</t>
  </si>
  <si>
    <t>35</t>
  </si>
  <si>
    <t>212752402</t>
  </si>
  <si>
    <t>Trativod z drenážních trubek korugovaných PE-HD SN 8 perforace 360° včetně lože otevřený výkop DN 160</t>
  </si>
  <si>
    <t>822811607</t>
  </si>
  <si>
    <t>49,0*4</t>
  </si>
  <si>
    <t>36</t>
  </si>
  <si>
    <t>21276R</t>
  </si>
  <si>
    <t>Provedení nálevové vsakovací zkoušky</t>
  </si>
  <si>
    <t>kpl</t>
  </si>
  <si>
    <t>824516596</t>
  </si>
  <si>
    <t>37</t>
  </si>
  <si>
    <t>275313711</t>
  </si>
  <si>
    <t>Základové patky z betonu tř. C 20/25</t>
  </si>
  <si>
    <t>1997909830</t>
  </si>
  <si>
    <t>Svislé a kompletní konstrukce</t>
  </si>
  <si>
    <t>38</t>
  </si>
  <si>
    <t>3381001</t>
  </si>
  <si>
    <t>D+M plastového víčka na sloupek hrazení</t>
  </si>
  <si>
    <t>ks</t>
  </si>
  <si>
    <t>275444033</t>
  </si>
  <si>
    <t>39</t>
  </si>
  <si>
    <t>338991311R</t>
  </si>
  <si>
    <t>D+M pozinkované napínací dráty pro uchycení sítě</t>
  </si>
  <si>
    <t>1337793654</t>
  </si>
  <si>
    <t>160,0</t>
  </si>
  <si>
    <t>Komunikace pozemní</t>
  </si>
  <si>
    <t>40</t>
  </si>
  <si>
    <t>564861011</t>
  </si>
  <si>
    <t>Podklad ze štěrkodrtě ŠD plochy do 100 m2 tl 200 mm</t>
  </si>
  <si>
    <t>1148810889</t>
  </si>
  <si>
    <t>112,20*0,20</t>
  </si>
  <si>
    <t>41</t>
  </si>
  <si>
    <t>564861111</t>
  </si>
  <si>
    <t>Podklad ze štěrkodrtě ŠD fr 0-32 plochy přes 100 m2 tl 200 mm</t>
  </si>
  <si>
    <t>-39049945</t>
  </si>
  <si>
    <t>42</t>
  </si>
  <si>
    <t>573211109</t>
  </si>
  <si>
    <t>Postřik živičný spojovací z asfaltu v množství 0,50 kg/m2</t>
  </si>
  <si>
    <t>-1973277681</t>
  </si>
  <si>
    <t>43</t>
  </si>
  <si>
    <t>576136111</t>
  </si>
  <si>
    <t>Asfaltový koberec otevřený AKO 8 (AKOJ) tl 40 mm š do 3 m z modifikovaného asfaltu</t>
  </si>
  <si>
    <t>1659173633</t>
  </si>
  <si>
    <t>44</t>
  </si>
  <si>
    <t>576136311</t>
  </si>
  <si>
    <t>Asfaltový koberec otevřený AKO 16 (AKOH) tl 40 mm š do 3 m z nemodifikovaného asfaltu</t>
  </si>
  <si>
    <t>1028930</t>
  </si>
  <si>
    <t>15,20</t>
  </si>
  <si>
    <t>45</t>
  </si>
  <si>
    <t>576146311</t>
  </si>
  <si>
    <t>Asfaltový koberec otevřený AKO 16 (AKOH) tl 50 mm š do 3 m z nemodifikovaného asfaltu</t>
  </si>
  <si>
    <t>665180395</t>
  </si>
  <si>
    <t>46</t>
  </si>
  <si>
    <t>581114113</t>
  </si>
  <si>
    <t>Kryt z betonu komunikace pro pěší tl 100 mm</t>
  </si>
  <si>
    <t>1602822082</t>
  </si>
  <si>
    <t>47</t>
  </si>
  <si>
    <t>581131115</t>
  </si>
  <si>
    <t>Kryt cementobetonový vozovek skupiny CB I tl 200 mm</t>
  </si>
  <si>
    <t>-2049383094</t>
  </si>
  <si>
    <t>15,0</t>
  </si>
  <si>
    <t>48</t>
  </si>
  <si>
    <t>589141121</t>
  </si>
  <si>
    <t xml:space="preserve">Umělý trávník pro multisport výška vlasu do 25 mm </t>
  </si>
  <si>
    <t>2045445666</t>
  </si>
  <si>
    <t>49</t>
  </si>
  <si>
    <t>59680</t>
  </si>
  <si>
    <t>Přeložení stávající betonové dlažby vč.doplnění a očištění</t>
  </si>
  <si>
    <t>-1327715139</t>
  </si>
  <si>
    <t>"přeložení dlažby" 16,10</t>
  </si>
  <si>
    <t>50</t>
  </si>
  <si>
    <t>59245018</t>
  </si>
  <si>
    <t>dlažba tvar obdélník betonová 200x100x60mm přírodní</t>
  </si>
  <si>
    <t>-2097931258</t>
  </si>
  <si>
    <t>"doplnění" 16,10*0,10</t>
  </si>
  <si>
    <t>1,61*1,03 'Přepočtené koeficientem množství</t>
  </si>
  <si>
    <t>51</t>
  </si>
  <si>
    <t>596811120</t>
  </si>
  <si>
    <t>Kladení betonové dlažby komunikací pro pěší do lože z kameniva velikosti do 0,09 m2 pl do 50 m2</t>
  </si>
  <si>
    <t>716344846</t>
  </si>
  <si>
    <t>52</t>
  </si>
  <si>
    <t>59245600</t>
  </si>
  <si>
    <t>dlažba desková betonová tl 40mm přírodní</t>
  </si>
  <si>
    <t>-639799641</t>
  </si>
  <si>
    <t>22,44*1,01 'Přepočtené koeficientem množství</t>
  </si>
  <si>
    <t>Trubní vedení</t>
  </si>
  <si>
    <t>53</t>
  </si>
  <si>
    <t>871365811</t>
  </si>
  <si>
    <t>Bourání stávajícího potrubí z PVC nebo PP DN přes 150 do 250</t>
  </si>
  <si>
    <t>-8872867</t>
  </si>
  <si>
    <t>Ostatní konstrukce a práce, bourání</t>
  </si>
  <si>
    <t>54</t>
  </si>
  <si>
    <t>916331112</t>
  </si>
  <si>
    <t>Osazení zahradního obrubníku betonového do lože z betonu s boční opěrou</t>
  </si>
  <si>
    <t>-452468684</t>
  </si>
  <si>
    <t>112,20</t>
  </si>
  <si>
    <t>55</t>
  </si>
  <si>
    <t>59217001</t>
  </si>
  <si>
    <t>obrubník betonový zahradní 1000x50x250mm</t>
  </si>
  <si>
    <t>-1823433242</t>
  </si>
  <si>
    <t>112,2*1,03 'Přepočtené koeficientem množství</t>
  </si>
  <si>
    <t>56</t>
  </si>
  <si>
    <t>916991121</t>
  </si>
  <si>
    <t>Lože pod obrubníky z betonu prostého</t>
  </si>
  <si>
    <t>1122578297</t>
  </si>
  <si>
    <t>57</t>
  </si>
  <si>
    <t>919735111</t>
  </si>
  <si>
    <t>Řezání stávajícího živičného krytu hl do 50 mm</t>
  </si>
  <si>
    <t>2084530259</t>
  </si>
  <si>
    <t>"obvod" 148,0</t>
  </si>
  <si>
    <t>"drenáže" 45,216*4*2</t>
  </si>
  <si>
    <t>58</t>
  </si>
  <si>
    <t>919735112</t>
  </si>
  <si>
    <t>Řezání stávajícího živičného krytu hl přes 50 do 100 mm</t>
  </si>
  <si>
    <t>-1793465781</t>
  </si>
  <si>
    <t>59</t>
  </si>
  <si>
    <t>919735122</t>
  </si>
  <si>
    <t>Řezání stávajícího betonového krytu hl přes 50 do 100 mm</t>
  </si>
  <si>
    <t>119652838</t>
  </si>
  <si>
    <t>29,90</t>
  </si>
  <si>
    <t>60</t>
  </si>
  <si>
    <t>919735123</t>
  </si>
  <si>
    <t>Řezání stávajícího betonového krytu hl přes 100 do 150 mm</t>
  </si>
  <si>
    <t>846162114</t>
  </si>
  <si>
    <t>61</t>
  </si>
  <si>
    <t>935113111</t>
  </si>
  <si>
    <t>Osazení odvodňovacího žlabu s krycím roštem šířky do 200 mm</t>
  </si>
  <si>
    <t>-1347675514</t>
  </si>
  <si>
    <t>62</t>
  </si>
  <si>
    <t>59227007</t>
  </si>
  <si>
    <t xml:space="preserve">žlab odvodňovací  se spádem dna 0,5% 130x160/165mm</t>
  </si>
  <si>
    <t>-428536195</t>
  </si>
  <si>
    <t>63</t>
  </si>
  <si>
    <t>941311111</t>
  </si>
  <si>
    <t>Montáž lešení řadového modulového lehkého zatížení do 200 kg/m2 š od 0,6 do 0,9 m v do 10 m</t>
  </si>
  <si>
    <t>-868386433</t>
  </si>
  <si>
    <t>(34,0+34,0+47,0+5,0)*6,0</t>
  </si>
  <si>
    <t>64</t>
  </si>
  <si>
    <t>941311211</t>
  </si>
  <si>
    <t>Příplatek k lešení řadovému modulovému lehkému do 200 kg/m2 š od 0,6 do 0,9 m v do 10 m za každý den použití</t>
  </si>
  <si>
    <t>1936005305</t>
  </si>
  <si>
    <t>720*60</t>
  </si>
  <si>
    <t>65</t>
  </si>
  <si>
    <t>941311811</t>
  </si>
  <si>
    <t>Demontáž lešení řadového modulového lehkého zatížení do 200 kg/m2 š od 0,6 do 0,9 m v do 10 m</t>
  </si>
  <si>
    <t>1331326984</t>
  </si>
  <si>
    <t>66</t>
  </si>
  <si>
    <t>944511811</t>
  </si>
  <si>
    <t>Demontáž ochranné sítě z textilie z umělých vláken</t>
  </si>
  <si>
    <t>-2120038158</t>
  </si>
  <si>
    <t>47,20*2,0</t>
  </si>
  <si>
    <t>67</t>
  </si>
  <si>
    <t>949101111</t>
  </si>
  <si>
    <t>Lešení pomocné pro objekty pozemních staveb s lešeňovou podlahou v do 1,9 m zatížení do 150 kg/m2</t>
  </si>
  <si>
    <t>-2056325153</t>
  </si>
  <si>
    <t>41,0*1,0</t>
  </si>
  <si>
    <t>68</t>
  </si>
  <si>
    <t>952901411</t>
  </si>
  <si>
    <t>Vyčištění ostatních objektů při jakékoliv výšce podlaží</t>
  </si>
  <si>
    <t>-1972432636</t>
  </si>
  <si>
    <t>1581,0</t>
  </si>
  <si>
    <t>69</t>
  </si>
  <si>
    <t>961044111</t>
  </si>
  <si>
    <t>Bourání základů z betonu prostého</t>
  </si>
  <si>
    <t>-934656443</t>
  </si>
  <si>
    <t>"oplocení" 0,40*0,40*1,0*77</t>
  </si>
  <si>
    <t>"basket" 1,0*1,0*1,0</t>
  </si>
  <si>
    <t>70</t>
  </si>
  <si>
    <t>966008221</t>
  </si>
  <si>
    <t>Bourání betonového nebo polymerbetonového odvodňovacího žlabu š do 200 mm</t>
  </si>
  <si>
    <t>-12436560</t>
  </si>
  <si>
    <t>71</t>
  </si>
  <si>
    <t>966071721</t>
  </si>
  <si>
    <t>Bourání sloupků a vzpěr plotových ocelových do 2,5 m odřezáním</t>
  </si>
  <si>
    <t>kus</t>
  </si>
  <si>
    <t>-1609358106</t>
  </si>
  <si>
    <t>16+6+6</t>
  </si>
  <si>
    <t>72</t>
  </si>
  <si>
    <t>966071721R</t>
  </si>
  <si>
    <t>Bourání sloupků a vzpěr plotových ocelových do 5,0 m odřezáním</t>
  </si>
  <si>
    <t>2022489620</t>
  </si>
  <si>
    <t>73</t>
  </si>
  <si>
    <t>966071721RR</t>
  </si>
  <si>
    <t>Bourání sloupků a vzpěr plotových ocelových do 3 m odřezáním</t>
  </si>
  <si>
    <t>1130921041</t>
  </si>
  <si>
    <t>74</t>
  </si>
  <si>
    <t>966072811</t>
  </si>
  <si>
    <t>Rozebrání rámového oplocení na ocelové sloupky v přes 1 do 3 m</t>
  </si>
  <si>
    <t>-469692805</t>
  </si>
  <si>
    <t>"v.2,40" 47,20+60,10</t>
  </si>
  <si>
    <t>"v.1,40" 34,50</t>
  </si>
  <si>
    <t>"v.2,0" 26,0</t>
  </si>
  <si>
    <t>75</t>
  </si>
  <si>
    <t>977131116</t>
  </si>
  <si>
    <t>Vrty příklepovými vrtáky D přes 16 do 20 mm do prostého betonu</t>
  </si>
  <si>
    <t>229298520</t>
  </si>
  <si>
    <t>"u obvodu" 160,0/0,10*0,10</t>
  </si>
  <si>
    <t>"drenáže" 196,0/0,10*0,10</t>
  </si>
  <si>
    <t>76</t>
  </si>
  <si>
    <t>993111111</t>
  </si>
  <si>
    <t>Dovoz a odvoz lešení řadového do 10 km včetně naložení a složení</t>
  </si>
  <si>
    <t>1974501676</t>
  </si>
  <si>
    <t>997</t>
  </si>
  <si>
    <t>Přesun sutě</t>
  </si>
  <si>
    <t>77</t>
  </si>
  <si>
    <t>997013111</t>
  </si>
  <si>
    <t>Vnitrostaveništní doprava suti a vybouraných hmot pro budovy v do 6 m s použitím mechanizace</t>
  </si>
  <si>
    <t>1454776883</t>
  </si>
  <si>
    <t>78</t>
  </si>
  <si>
    <t>997013601</t>
  </si>
  <si>
    <t>Poplatek za uložení na skládce (skládkovné) stavebního odpadu betonového kód odpadu 17 01 01</t>
  </si>
  <si>
    <t>-1059906626</t>
  </si>
  <si>
    <t>309,587</t>
  </si>
  <si>
    <t>79</t>
  </si>
  <si>
    <t>997013645</t>
  </si>
  <si>
    <t>Poplatek za uložení na skládce (skládkovné) odpadu asfaltového bez dehtu kód odpadu 17 03 02</t>
  </si>
  <si>
    <t>5422835</t>
  </si>
  <si>
    <t>46,884+3,234</t>
  </si>
  <si>
    <t>80</t>
  </si>
  <si>
    <t>997013655</t>
  </si>
  <si>
    <t>-941093366</t>
  </si>
  <si>
    <t>101,674</t>
  </si>
  <si>
    <t>81</t>
  </si>
  <si>
    <t>997013811</t>
  </si>
  <si>
    <t>Poplatek za uložení na skládce (skládkovné) stavebního odpadu dřevěného kód odpadu 17 02 01</t>
  </si>
  <si>
    <t>-751533433</t>
  </si>
  <si>
    <t>0,275</t>
  </si>
  <si>
    <t>82</t>
  </si>
  <si>
    <t>997013813</t>
  </si>
  <si>
    <t>Poplatek za uložení na skládce (skládkovné) stavebního odpadu z plastických hmot kód odpadu 17 02 03</t>
  </si>
  <si>
    <t>-1544531270</t>
  </si>
  <si>
    <t>50,34</t>
  </si>
  <si>
    <t>83</t>
  </si>
  <si>
    <t>99701R</t>
  </si>
  <si>
    <t>Odprodej kovového odpadu do výkupu a převedení financí na účet investora</t>
  </si>
  <si>
    <t>2110678303</t>
  </si>
  <si>
    <t>2,541</t>
  </si>
  <si>
    <t>84</t>
  </si>
  <si>
    <t>997221551</t>
  </si>
  <si>
    <t>Vodorovná doprava suti do 1 km</t>
  </si>
  <si>
    <t>1436111553</t>
  </si>
  <si>
    <t>85</t>
  </si>
  <si>
    <t>997221559</t>
  </si>
  <si>
    <t xml:space="preserve">Příplatek ZKD 1 km u vodorovné dopravy suti </t>
  </si>
  <si>
    <t>-1741513606</t>
  </si>
  <si>
    <t>514,636*19</t>
  </si>
  <si>
    <t>998</t>
  </si>
  <si>
    <t>Přesun hmot</t>
  </si>
  <si>
    <t>86</t>
  </si>
  <si>
    <t>998222012</t>
  </si>
  <si>
    <t>Přesun hmot pro tělovýchovné plochy</t>
  </si>
  <si>
    <t>-2139459566</t>
  </si>
  <si>
    <t>PSV</t>
  </si>
  <si>
    <t>Práce a dodávky PSV</t>
  </si>
  <si>
    <t>762</t>
  </si>
  <si>
    <t>Konstrukce tesařské</t>
  </si>
  <si>
    <t>87</t>
  </si>
  <si>
    <t>762134811</t>
  </si>
  <si>
    <t>Demontáž bednění svislých stěn z fošen</t>
  </si>
  <si>
    <t>-427127182</t>
  </si>
  <si>
    <t>(47,20+60,10+34,50+10,80)*0,60</t>
  </si>
  <si>
    <t>767</t>
  </si>
  <si>
    <t>Konstrukce zámečnické</t>
  </si>
  <si>
    <t>88</t>
  </si>
  <si>
    <t>7670401</t>
  </si>
  <si>
    <t>D+M sloupku hrazení z Jeklu 140x80x4mm, délka 4100mm, žár.pozink</t>
  </si>
  <si>
    <t>1468407094</t>
  </si>
  <si>
    <t>"S" 12</t>
  </si>
  <si>
    <t>89</t>
  </si>
  <si>
    <t>7670402</t>
  </si>
  <si>
    <t>D+M sloupku hrazení z Jeklu 140x80x4mm, délka 4600mm, žár.pozink</t>
  </si>
  <si>
    <t>-1131035886</t>
  </si>
  <si>
    <t>"S-basket" 4</t>
  </si>
  <si>
    <t>90</t>
  </si>
  <si>
    <t>7670403</t>
  </si>
  <si>
    <t>D+M sloupku hrazení z Jeklu 140x80x4mm, délka 7200mm, žár.pozink</t>
  </si>
  <si>
    <t>915801632</t>
  </si>
  <si>
    <t>"S" 4</t>
  </si>
  <si>
    <t>"J" 16</t>
  </si>
  <si>
    <t>"V" 13</t>
  </si>
  <si>
    <t>"Z" 13</t>
  </si>
  <si>
    <t>91</t>
  </si>
  <si>
    <t>7670406</t>
  </si>
  <si>
    <t>D+M vodorovného vyztužení Jekl 35x35x3mm, žárový pozink</t>
  </si>
  <si>
    <t>1432515827</t>
  </si>
  <si>
    <t>"S" 2,45*2*11+2,45*3*2+2,45*3*2+6,63*2</t>
  </si>
  <si>
    <t>"J" 2,45*3*10+2,45*4*2+5,92*2*2+3,789*2*1</t>
  </si>
  <si>
    <t>"V" 2,45*3*11+2,0*3*2+2,45*2*1</t>
  </si>
  <si>
    <t>"Z" 2,45*3*12+2,0*3*2</t>
  </si>
  <si>
    <t>92</t>
  </si>
  <si>
    <t>7670408</t>
  </si>
  <si>
    <t>D+M sítě ochranné polypropylenové oka 100 x 100 mm tl.3mm, černá, s osazením na sloupky a ocelové vzpěry vč.upevňovacího materiálu a příslušenství (každé pole samostatně)</t>
  </si>
  <si>
    <t>1981530582</t>
  </si>
  <si>
    <t>"S" 2,53*3,0*2</t>
  </si>
  <si>
    <t>"J" 2,53*3,0*12+6,0*3,0*2+3,87*3,0*1</t>
  </si>
  <si>
    <t>"V" 2,53*3,0*10+2,08*3,0*2+2,35*3,0*2</t>
  </si>
  <si>
    <t>"Z" 2,53*3,0*10+2,08*3,0*2+2,35*3,0*2</t>
  </si>
  <si>
    <t>358,83*1,1 'Přepočtené koeficientem množství</t>
  </si>
  <si>
    <t>93</t>
  </si>
  <si>
    <t>7670409</t>
  </si>
  <si>
    <t>D+M sítě ochranné polypropylenové Mahulan oka 45 x 45 mm tl.4,75mm, s osazením na sloupky a ocelové vzpěry vč.upevňovacího materiálu a příslušenství (každé pole samostatně)</t>
  </si>
  <si>
    <t>-1318842682</t>
  </si>
  <si>
    <t>434,76*1,1 'Přepočtené koeficientem množství</t>
  </si>
  <si>
    <t>94</t>
  </si>
  <si>
    <t>7670410</t>
  </si>
  <si>
    <t>D+M krytek na ocelové sloupky</t>
  </si>
  <si>
    <t>265456319</t>
  </si>
  <si>
    <t>95</t>
  </si>
  <si>
    <t>7670421</t>
  </si>
  <si>
    <t>D+M branka 1400x2950m, jeklová konstrukce, žár.pozink, vč.kování a výplně, podle tab PSV ozn.X02</t>
  </si>
  <si>
    <t>-1137815326</t>
  </si>
  <si>
    <t>96</t>
  </si>
  <si>
    <t>7670422</t>
  </si>
  <si>
    <t>D+M brána dvoukřídlová 2380x2950m, jeklová konstrukce, žár.pozink, vč.kování a výplně, podle tab PSV ozn.X03</t>
  </si>
  <si>
    <t>-176445831</t>
  </si>
  <si>
    <t>97</t>
  </si>
  <si>
    <t>767161850</t>
  </si>
  <si>
    <t>Demontáž madel rovných do suti</t>
  </si>
  <si>
    <t>-243762055</t>
  </si>
  <si>
    <t>98</t>
  </si>
  <si>
    <t>767996802</t>
  </si>
  <si>
    <t>Demontáž atypických zámečnických konstrukcí rozebráním hm jednotlivých dílů přes 50 do 100 kg</t>
  </si>
  <si>
    <t>-141894319</t>
  </si>
  <si>
    <t>"sloup pro basketbal" 100,0</t>
  </si>
  <si>
    <t>99</t>
  </si>
  <si>
    <t>998767201</t>
  </si>
  <si>
    <t>Přesun hmot procentní pro zámečnické konstrukce v objektech v do 6 m</t>
  </si>
  <si>
    <t>%</t>
  </si>
  <si>
    <t>750634463</t>
  </si>
  <si>
    <t>776</t>
  </si>
  <si>
    <t>Podlahy povlakové</t>
  </si>
  <si>
    <t>100</t>
  </si>
  <si>
    <t>7761005</t>
  </si>
  <si>
    <t>Lajnování pro sportovní povrch SP</t>
  </si>
  <si>
    <t>1183949324</t>
  </si>
  <si>
    <t>odměřeno digitálně</t>
  </si>
  <si>
    <t>"bílá" 37,0*4+16,30*4+24,40*4+4,90*4</t>
  </si>
  <si>
    <t>"žlutá" 45,0*2+30,0*5+8,0*2+18,80*2</t>
  </si>
  <si>
    <t>"červená" 20,80*2</t>
  </si>
  <si>
    <t>101</t>
  </si>
  <si>
    <t>998776201</t>
  </si>
  <si>
    <t>Přesun hmot procentní pro podlahy povlakové v objektech v do 6 m</t>
  </si>
  <si>
    <t>1053538390</t>
  </si>
  <si>
    <t>792</t>
  </si>
  <si>
    <t>Sportovní vybavení</t>
  </si>
  <si>
    <t>102</t>
  </si>
  <si>
    <t>792R015</t>
  </si>
  <si>
    <t>D+M branka národní házená vel.2400x2000 mm, komplet.dle tab.PSV ozn.č. X01</t>
  </si>
  <si>
    <t>-1705946588</t>
  </si>
  <si>
    <t>103</t>
  </si>
  <si>
    <t>792R016</t>
  </si>
  <si>
    <t>D+M basketbalová konstrukce, deska, koš, síťka, komplet.dle tab.PSV ozn.č. X04</t>
  </si>
  <si>
    <t>1394346193</t>
  </si>
  <si>
    <t>104</t>
  </si>
  <si>
    <t>792R022</t>
  </si>
  <si>
    <t xml:space="preserve">Doprava sportovního vybavení </t>
  </si>
  <si>
    <t>1834278465</t>
  </si>
  <si>
    <t>105</t>
  </si>
  <si>
    <t>792R025</t>
  </si>
  <si>
    <t>Závěrečná revize sportoviště</t>
  </si>
  <si>
    <t>799181403</t>
  </si>
  <si>
    <t>106</t>
  </si>
  <si>
    <t>792R300</t>
  </si>
  <si>
    <t>Demontáž branky pro národní házenou</t>
  </si>
  <si>
    <t>1335996942</t>
  </si>
  <si>
    <t>VRN</t>
  </si>
  <si>
    <t>Vedlejší rozpočtové náklady</t>
  </si>
  <si>
    <t>VRN1</t>
  </si>
  <si>
    <t>Průzkumné, geodetické a projektové práce</t>
  </si>
  <si>
    <t>107</t>
  </si>
  <si>
    <t>012002000</t>
  </si>
  <si>
    <t>Geodetické práce - vytýčení objektu a stávajících sítí</t>
  </si>
  <si>
    <t>hod</t>
  </si>
  <si>
    <t>1024</t>
  </si>
  <si>
    <t>2019930214</t>
  </si>
  <si>
    <t>VRN3</t>
  </si>
  <si>
    <t>Zařízení staveniště</t>
  </si>
  <si>
    <t>108</t>
  </si>
  <si>
    <t>030001000</t>
  </si>
  <si>
    <t>351648402</t>
  </si>
  <si>
    <t>VRN4</t>
  </si>
  <si>
    <t>Inženýrská činnost</t>
  </si>
  <si>
    <t>109</t>
  </si>
  <si>
    <t>040001000</t>
  </si>
  <si>
    <t>1038347096</t>
  </si>
  <si>
    <t>VRN9</t>
  </si>
  <si>
    <t>Ostatní náklady</t>
  </si>
  <si>
    <t>110</t>
  </si>
  <si>
    <t>090001000</t>
  </si>
  <si>
    <t>Kompletační činnost</t>
  </si>
  <si>
    <t>-431722382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</si>
</sst>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24-006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víceúčelového hřiště Podkrušnohorská 1667 - SO-01 Rekonstrukce hřiště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31. 1. 2024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Sportovní projekty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F.Pecka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37.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'24-006 - Rekonstrukce víc...'!J28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'24-006 - Rekonstrukce víc...'!P131</f>
        <v>0</v>
      </c>
      <c r="AV95" s="127">
        <f>'24-006 - Rekonstrukce víc...'!J31</f>
        <v>0</v>
      </c>
      <c r="AW95" s="127">
        <f>'24-006 - Rekonstrukce víc...'!J32</f>
        <v>0</v>
      </c>
      <c r="AX95" s="127">
        <f>'24-006 - Rekonstrukce víc...'!J33</f>
        <v>0</v>
      </c>
      <c r="AY95" s="127">
        <f>'24-006 - Rekonstrukce víc...'!J34</f>
        <v>0</v>
      </c>
      <c r="AZ95" s="127">
        <f>'24-006 - Rekonstrukce víc...'!F31</f>
        <v>0</v>
      </c>
      <c r="BA95" s="127">
        <f>'24-006 - Rekonstrukce víc...'!F32</f>
        <v>0</v>
      </c>
      <c r="BB95" s="127">
        <f>'24-006 - Rekonstrukce víc...'!F33</f>
        <v>0</v>
      </c>
      <c r="BC95" s="127">
        <f>'24-006 - Rekonstrukce víc...'!F34</f>
        <v>0</v>
      </c>
      <c r="BD95" s="129">
        <f>'24-006 - Rekonstrukce víc...'!F35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MPM7LlWC/mHjzf62MVfYgFgIOCYflvfynIJ2/rRPVePHWFbQRYyYZ3QmrJmd0UQJjH0YTu9gEiWZS24akwk3mA==" hashValue="ViklhHN8O2rnP5onQ1lUiyyMrU+ii7PlsN04sBMk1IO6M3NUbr25XZEfetWW5I5KakplkovU+75R68VhBk1ct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-006 - Rekonstrukce ví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83</v>
      </c>
    </row>
    <row r="4" s="1" customFormat="1" ht="24.96" customHeight="1">
      <c r="B4" s="20"/>
      <c r="D4" s="133" t="s">
        <v>84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31. 1. 2024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ROUND(J131,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ROUND((SUM(BE131:BE385)),  2)</f>
        <v>0</v>
      </c>
      <c r="G31" s="38"/>
      <c r="H31" s="38"/>
      <c r="I31" s="149">
        <v>0.20999999999999999</v>
      </c>
      <c r="J31" s="148">
        <f>ROUND(((SUM(BE131:BE385))*I31),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ROUND((SUM(BF131:BF385)),  2)</f>
        <v>0</v>
      </c>
      <c r="G32" s="38"/>
      <c r="H32" s="38"/>
      <c r="I32" s="149">
        <v>0.12</v>
      </c>
      <c r="J32" s="148">
        <f>ROUND(((SUM(BF131:BF385))*I32),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ROUND((SUM(BG131:BG385)),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ROUND((SUM(BH131:BH385)),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ROUND((SUM(BI131:BI385)),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76" t="str">
        <f>E7</f>
        <v>Rekonstrukce víceúčelového hřiště Podkrušnohorská 1667 - SO-01 Rekonstrukce hřiště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Litvínov</v>
      </c>
      <c r="G87" s="40"/>
      <c r="H87" s="40"/>
      <c r="I87" s="32" t="s">
        <v>22</v>
      </c>
      <c r="J87" s="79" t="str">
        <f>IF(J10="","",J10)</f>
        <v>31. 1. 2024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Město Litvínov</v>
      </c>
      <c r="G89" s="40"/>
      <c r="H89" s="40"/>
      <c r="I89" s="32" t="s">
        <v>30</v>
      </c>
      <c r="J89" s="36" t="str">
        <f>E19</f>
        <v>Sportovní projekty s.r.o.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F.Pecka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86</v>
      </c>
      <c r="D92" s="169"/>
      <c r="E92" s="169"/>
      <c r="F92" s="169"/>
      <c r="G92" s="169"/>
      <c r="H92" s="169"/>
      <c r="I92" s="169"/>
      <c r="J92" s="170" t="s">
        <v>87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88</v>
      </c>
      <c r="D94" s="40"/>
      <c r="E94" s="40"/>
      <c r="F94" s="40"/>
      <c r="G94" s="40"/>
      <c r="H94" s="40"/>
      <c r="I94" s="40"/>
      <c r="J94" s="110">
        <f>J131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s="9" customFormat="1" ht="24.96" customHeight="1">
      <c r="A95" s="9"/>
      <c r="B95" s="172"/>
      <c r="C95" s="173"/>
      <c r="D95" s="174" t="s">
        <v>90</v>
      </c>
      <c r="E95" s="175"/>
      <c r="F95" s="175"/>
      <c r="G95" s="175"/>
      <c r="H95" s="175"/>
      <c r="I95" s="175"/>
      <c r="J95" s="176">
        <f>J132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91</v>
      </c>
      <c r="E96" s="181"/>
      <c r="F96" s="181"/>
      <c r="G96" s="181"/>
      <c r="H96" s="181"/>
      <c r="I96" s="181"/>
      <c r="J96" s="182">
        <f>J133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92</v>
      </c>
      <c r="E97" s="181"/>
      <c r="F97" s="181"/>
      <c r="G97" s="181"/>
      <c r="H97" s="181"/>
      <c r="I97" s="181"/>
      <c r="J97" s="182">
        <f>J205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J221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J225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95</v>
      </c>
      <c r="E100" s="181"/>
      <c r="F100" s="181"/>
      <c r="G100" s="181"/>
      <c r="H100" s="181"/>
      <c r="I100" s="181"/>
      <c r="J100" s="182">
        <f>J248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J251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J305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J322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2"/>
      <c r="C104" s="173"/>
      <c r="D104" s="174" t="s">
        <v>99</v>
      </c>
      <c r="E104" s="175"/>
      <c r="F104" s="175"/>
      <c r="G104" s="175"/>
      <c r="H104" s="175"/>
      <c r="I104" s="175"/>
      <c r="J104" s="176">
        <f>J324</f>
        <v>0</v>
      </c>
      <c r="K104" s="173"/>
      <c r="L104" s="17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J325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101</v>
      </c>
      <c r="E106" s="181"/>
      <c r="F106" s="181"/>
      <c r="G106" s="181"/>
      <c r="H106" s="181"/>
      <c r="I106" s="181"/>
      <c r="J106" s="182">
        <f>J328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102</v>
      </c>
      <c r="E107" s="181"/>
      <c r="F107" s="181"/>
      <c r="G107" s="181"/>
      <c r="H107" s="181"/>
      <c r="I107" s="181"/>
      <c r="J107" s="182">
        <f>J361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103</v>
      </c>
      <c r="E108" s="181"/>
      <c r="F108" s="181"/>
      <c r="G108" s="181"/>
      <c r="H108" s="181"/>
      <c r="I108" s="181"/>
      <c r="J108" s="182">
        <f>J369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2"/>
      <c r="C109" s="173"/>
      <c r="D109" s="174" t="s">
        <v>104</v>
      </c>
      <c r="E109" s="175"/>
      <c r="F109" s="175"/>
      <c r="G109" s="175"/>
      <c r="H109" s="175"/>
      <c r="I109" s="175"/>
      <c r="J109" s="176">
        <f>J377</f>
        <v>0</v>
      </c>
      <c r="K109" s="173"/>
      <c r="L109" s="17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78"/>
      <c r="C110" s="179"/>
      <c r="D110" s="180" t="s">
        <v>105</v>
      </c>
      <c r="E110" s="181"/>
      <c r="F110" s="181"/>
      <c r="G110" s="181"/>
      <c r="H110" s="181"/>
      <c r="I110" s="181"/>
      <c r="J110" s="182">
        <f>J378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106</v>
      </c>
      <c r="E111" s="181"/>
      <c r="F111" s="181"/>
      <c r="G111" s="181"/>
      <c r="H111" s="181"/>
      <c r="I111" s="181"/>
      <c r="J111" s="182">
        <f>J380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107</v>
      </c>
      <c r="E112" s="181"/>
      <c r="F112" s="181"/>
      <c r="G112" s="181"/>
      <c r="H112" s="181"/>
      <c r="I112" s="181"/>
      <c r="J112" s="182">
        <f>J382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108</v>
      </c>
      <c r="E113" s="181"/>
      <c r="F113" s="181"/>
      <c r="G113" s="181"/>
      <c r="H113" s="181"/>
      <c r="I113" s="181"/>
      <c r="J113" s="182">
        <f>J384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109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30" customHeight="1">
      <c r="A123" s="38"/>
      <c r="B123" s="39"/>
      <c r="C123" s="40"/>
      <c r="D123" s="40"/>
      <c r="E123" s="76" t="str">
        <f>E7</f>
        <v>Rekonstrukce víceúčelového hřiště Podkrušnohorská 1667 - SO-01 Rekonstrukce hřiště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F10</f>
        <v>Litvínov</v>
      </c>
      <c r="G125" s="40"/>
      <c r="H125" s="40"/>
      <c r="I125" s="32" t="s">
        <v>22</v>
      </c>
      <c r="J125" s="79" t="str">
        <f>IF(J10="","",J10)</f>
        <v>31. 1. 2024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24</v>
      </c>
      <c r="D127" s="40"/>
      <c r="E127" s="40"/>
      <c r="F127" s="27" t="str">
        <f>E13</f>
        <v>Město Litvínov</v>
      </c>
      <c r="G127" s="40"/>
      <c r="H127" s="40"/>
      <c r="I127" s="32" t="s">
        <v>30</v>
      </c>
      <c r="J127" s="36" t="str">
        <f>E19</f>
        <v>Sportovní projekty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IF(E16="","",E16)</f>
        <v>Vyplň údaj</v>
      </c>
      <c r="G128" s="40"/>
      <c r="H128" s="40"/>
      <c r="I128" s="32" t="s">
        <v>33</v>
      </c>
      <c r="J128" s="36" t="str">
        <f>E22</f>
        <v>F.Pecka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84"/>
      <c r="B130" s="185"/>
      <c r="C130" s="186" t="s">
        <v>110</v>
      </c>
      <c r="D130" s="187" t="s">
        <v>61</v>
      </c>
      <c r="E130" s="187" t="s">
        <v>57</v>
      </c>
      <c r="F130" s="187" t="s">
        <v>58</v>
      </c>
      <c r="G130" s="187" t="s">
        <v>111</v>
      </c>
      <c r="H130" s="187" t="s">
        <v>112</v>
      </c>
      <c r="I130" s="187" t="s">
        <v>113</v>
      </c>
      <c r="J130" s="188" t="s">
        <v>87</v>
      </c>
      <c r="K130" s="189" t="s">
        <v>114</v>
      </c>
      <c r="L130" s="190"/>
      <c r="M130" s="100" t="s">
        <v>1</v>
      </c>
      <c r="N130" s="101" t="s">
        <v>40</v>
      </c>
      <c r="O130" s="101" t="s">
        <v>115</v>
      </c>
      <c r="P130" s="101" t="s">
        <v>116</v>
      </c>
      <c r="Q130" s="101" t="s">
        <v>117</v>
      </c>
      <c r="R130" s="101" t="s">
        <v>118</v>
      </c>
      <c r="S130" s="101" t="s">
        <v>119</v>
      </c>
      <c r="T130" s="102" t="s">
        <v>120</v>
      </c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</row>
    <row r="131" s="2" customFormat="1" ht="22.8" customHeight="1">
      <c r="A131" s="38"/>
      <c r="B131" s="39"/>
      <c r="C131" s="107" t="s">
        <v>121</v>
      </c>
      <c r="D131" s="40"/>
      <c r="E131" s="40"/>
      <c r="F131" s="40"/>
      <c r="G131" s="40"/>
      <c r="H131" s="40"/>
      <c r="I131" s="40"/>
      <c r="J131" s="191">
        <f>BK131</f>
        <v>0</v>
      </c>
      <c r="K131" s="40"/>
      <c r="L131" s="44"/>
      <c r="M131" s="103"/>
      <c r="N131" s="192"/>
      <c r="O131" s="104"/>
      <c r="P131" s="193">
        <f>P132+P324+P377</f>
        <v>0</v>
      </c>
      <c r="Q131" s="104"/>
      <c r="R131" s="193">
        <f>R132+R324+R377</f>
        <v>674.14991340999995</v>
      </c>
      <c r="S131" s="104"/>
      <c r="T131" s="194">
        <f>T132+T324+T377</f>
        <v>514.63621000000001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89</v>
      </c>
      <c r="BK131" s="195">
        <f>BK132+BK324+BK377</f>
        <v>0</v>
      </c>
    </row>
    <row r="132" s="12" customFormat="1" ht="25.92" customHeight="1">
      <c r="A132" s="12"/>
      <c r="B132" s="196"/>
      <c r="C132" s="197"/>
      <c r="D132" s="198" t="s">
        <v>75</v>
      </c>
      <c r="E132" s="199" t="s">
        <v>122</v>
      </c>
      <c r="F132" s="199" t="s">
        <v>123</v>
      </c>
      <c r="G132" s="197"/>
      <c r="H132" s="197"/>
      <c r="I132" s="200"/>
      <c r="J132" s="201">
        <f>BK132</f>
        <v>0</v>
      </c>
      <c r="K132" s="197"/>
      <c r="L132" s="202"/>
      <c r="M132" s="203"/>
      <c r="N132" s="204"/>
      <c r="O132" s="204"/>
      <c r="P132" s="205">
        <f>P133+P205+P221+P225+P248+P251+P305+P322</f>
        <v>0</v>
      </c>
      <c r="Q132" s="204"/>
      <c r="R132" s="205">
        <f>R133+R205+R221+R225+R248+R251+R305+R322</f>
        <v>674.14991340999995</v>
      </c>
      <c r="S132" s="204"/>
      <c r="T132" s="206">
        <f>T133+T205+T221+T225+T248+T251+T305+T322</f>
        <v>513.88873000000001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81</v>
      </c>
      <c r="AT132" s="208" t="s">
        <v>75</v>
      </c>
      <c r="AU132" s="208" t="s">
        <v>76</v>
      </c>
      <c r="AY132" s="207" t="s">
        <v>124</v>
      </c>
      <c r="BK132" s="209">
        <f>BK133+BK205+BK221+BK225+BK248+BK251+BK305+BK322</f>
        <v>0</v>
      </c>
    </row>
    <row r="133" s="12" customFormat="1" ht="22.8" customHeight="1">
      <c r="A133" s="12"/>
      <c r="B133" s="196"/>
      <c r="C133" s="197"/>
      <c r="D133" s="198" t="s">
        <v>75</v>
      </c>
      <c r="E133" s="210" t="s">
        <v>81</v>
      </c>
      <c r="F133" s="210" t="s">
        <v>125</v>
      </c>
      <c r="G133" s="197"/>
      <c r="H133" s="197"/>
      <c r="I133" s="200"/>
      <c r="J133" s="211">
        <f>BK133</f>
        <v>0</v>
      </c>
      <c r="K133" s="197"/>
      <c r="L133" s="202"/>
      <c r="M133" s="203"/>
      <c r="N133" s="204"/>
      <c r="O133" s="204"/>
      <c r="P133" s="205">
        <f>SUM(P134:P204)</f>
        <v>0</v>
      </c>
      <c r="Q133" s="204"/>
      <c r="R133" s="205">
        <f>SUM(R134:R204)</f>
        <v>0.70741399999999999</v>
      </c>
      <c r="S133" s="204"/>
      <c r="T133" s="206">
        <f>SUM(T134:T204)</f>
        <v>337.78458000000001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7" t="s">
        <v>81</v>
      </c>
      <c r="AT133" s="208" t="s">
        <v>75</v>
      </c>
      <c r="AU133" s="208" t="s">
        <v>81</v>
      </c>
      <c r="AY133" s="207" t="s">
        <v>124</v>
      </c>
      <c r="BK133" s="209">
        <f>SUM(BK134:BK204)</f>
        <v>0</v>
      </c>
    </row>
    <row r="134" s="2" customFormat="1" ht="21.75" customHeight="1">
      <c r="A134" s="38"/>
      <c r="B134" s="39"/>
      <c r="C134" s="212" t="s">
        <v>81</v>
      </c>
      <c r="D134" s="212" t="s">
        <v>126</v>
      </c>
      <c r="E134" s="213" t="s">
        <v>127</v>
      </c>
      <c r="F134" s="214" t="s">
        <v>128</v>
      </c>
      <c r="G134" s="215" t="s">
        <v>129</v>
      </c>
      <c r="H134" s="216">
        <v>1580</v>
      </c>
      <c r="I134" s="217"/>
      <c r="J134" s="218">
        <f>ROUND(I134*H134,2)</f>
        <v>0</v>
      </c>
      <c r="K134" s="219"/>
      <c r="L134" s="44"/>
      <c r="M134" s="220" t="s">
        <v>1</v>
      </c>
      <c r="N134" s="221" t="s">
        <v>41</v>
      </c>
      <c r="O134" s="91"/>
      <c r="P134" s="222">
        <f>O134*H134</f>
        <v>0</v>
      </c>
      <c r="Q134" s="222">
        <v>0</v>
      </c>
      <c r="R134" s="222">
        <f>Q134*H134</f>
        <v>0</v>
      </c>
      <c r="S134" s="222">
        <v>0.029999999999999999</v>
      </c>
      <c r="T134" s="223">
        <f>S134*H134</f>
        <v>47.399999999999999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4" t="s">
        <v>130</v>
      </c>
      <c r="AT134" s="224" t="s">
        <v>126</v>
      </c>
      <c r="AU134" s="224" t="s">
        <v>83</v>
      </c>
      <c r="AY134" s="17" t="s">
        <v>124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7" t="s">
        <v>81</v>
      </c>
      <c r="BK134" s="225">
        <f>ROUND(I134*H134,2)</f>
        <v>0</v>
      </c>
      <c r="BL134" s="17" t="s">
        <v>130</v>
      </c>
      <c r="BM134" s="224" t="s">
        <v>131</v>
      </c>
    </row>
    <row r="135" s="13" customFormat="1">
      <c r="A135" s="13"/>
      <c r="B135" s="226"/>
      <c r="C135" s="227"/>
      <c r="D135" s="228" t="s">
        <v>132</v>
      </c>
      <c r="E135" s="229" t="s">
        <v>1</v>
      </c>
      <c r="F135" s="230" t="s">
        <v>133</v>
      </c>
      <c r="G135" s="227"/>
      <c r="H135" s="231">
        <v>1580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132</v>
      </c>
      <c r="AU135" s="237" t="s">
        <v>83</v>
      </c>
      <c r="AV135" s="13" t="s">
        <v>83</v>
      </c>
      <c r="AW135" s="13" t="s">
        <v>32</v>
      </c>
      <c r="AX135" s="13" t="s">
        <v>76</v>
      </c>
      <c r="AY135" s="237" t="s">
        <v>124</v>
      </c>
    </row>
    <row r="136" s="14" customFormat="1">
      <c r="A136" s="14"/>
      <c r="B136" s="238"/>
      <c r="C136" s="239"/>
      <c r="D136" s="228" t="s">
        <v>132</v>
      </c>
      <c r="E136" s="240" t="s">
        <v>1</v>
      </c>
      <c r="F136" s="241" t="s">
        <v>134</v>
      </c>
      <c r="G136" s="239"/>
      <c r="H136" s="242">
        <v>1580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132</v>
      </c>
      <c r="AU136" s="248" t="s">
        <v>83</v>
      </c>
      <c r="AV136" s="14" t="s">
        <v>130</v>
      </c>
      <c r="AW136" s="14" t="s">
        <v>32</v>
      </c>
      <c r="AX136" s="14" t="s">
        <v>81</v>
      </c>
      <c r="AY136" s="248" t="s">
        <v>124</v>
      </c>
    </row>
    <row r="137" s="2" customFormat="1" ht="24.15" customHeight="1">
      <c r="A137" s="38"/>
      <c r="B137" s="39"/>
      <c r="C137" s="212" t="s">
        <v>83</v>
      </c>
      <c r="D137" s="212" t="s">
        <v>126</v>
      </c>
      <c r="E137" s="213" t="s">
        <v>135</v>
      </c>
      <c r="F137" s="214" t="s">
        <v>136</v>
      </c>
      <c r="G137" s="215" t="s">
        <v>129</v>
      </c>
      <c r="H137" s="216">
        <v>16.100000000000001</v>
      </c>
      <c r="I137" s="217"/>
      <c r="J137" s="218">
        <f>ROUND(I137*H137,2)</f>
        <v>0</v>
      </c>
      <c r="K137" s="219"/>
      <c r="L137" s="44"/>
      <c r="M137" s="220" t="s">
        <v>1</v>
      </c>
      <c r="N137" s="221" t="s">
        <v>41</v>
      </c>
      <c r="O137" s="91"/>
      <c r="P137" s="222">
        <f>O137*H137</f>
        <v>0</v>
      </c>
      <c r="Q137" s="222">
        <v>0</v>
      </c>
      <c r="R137" s="222">
        <f>Q137*H137</f>
        <v>0</v>
      </c>
      <c r="S137" s="222">
        <v>0.26000000000000001</v>
      </c>
      <c r="T137" s="223">
        <f>S137*H137</f>
        <v>4.1860000000000008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4" t="s">
        <v>130</v>
      </c>
      <c r="AT137" s="224" t="s">
        <v>126</v>
      </c>
      <c r="AU137" s="224" t="s">
        <v>83</v>
      </c>
      <c r="AY137" s="17" t="s">
        <v>124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7" t="s">
        <v>81</v>
      </c>
      <c r="BK137" s="225">
        <f>ROUND(I137*H137,2)</f>
        <v>0</v>
      </c>
      <c r="BL137" s="17" t="s">
        <v>130</v>
      </c>
      <c r="BM137" s="224" t="s">
        <v>137</v>
      </c>
    </row>
    <row r="138" s="2" customFormat="1" ht="24.15" customHeight="1">
      <c r="A138" s="38"/>
      <c r="B138" s="39"/>
      <c r="C138" s="212" t="s">
        <v>138</v>
      </c>
      <c r="D138" s="212" t="s">
        <v>126</v>
      </c>
      <c r="E138" s="213" t="s">
        <v>139</v>
      </c>
      <c r="F138" s="214" t="s">
        <v>140</v>
      </c>
      <c r="G138" s="215" t="s">
        <v>129</v>
      </c>
      <c r="H138" s="216">
        <v>350.60000000000002</v>
      </c>
      <c r="I138" s="217"/>
      <c r="J138" s="218">
        <f>ROUND(I138*H138,2)</f>
        <v>0</v>
      </c>
      <c r="K138" s="219"/>
      <c r="L138" s="44"/>
      <c r="M138" s="220" t="s">
        <v>1</v>
      </c>
      <c r="N138" s="221" t="s">
        <v>41</v>
      </c>
      <c r="O138" s="91"/>
      <c r="P138" s="222">
        <f>O138*H138</f>
        <v>0</v>
      </c>
      <c r="Q138" s="222">
        <v>0</v>
      </c>
      <c r="R138" s="222">
        <f>Q138*H138</f>
        <v>0</v>
      </c>
      <c r="S138" s="222">
        <v>0.28999999999999998</v>
      </c>
      <c r="T138" s="223">
        <f>S138*H138</f>
        <v>101.67400000000001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4" t="s">
        <v>130</v>
      </c>
      <c r="AT138" s="224" t="s">
        <v>126</v>
      </c>
      <c r="AU138" s="224" t="s">
        <v>83</v>
      </c>
      <c r="AY138" s="17" t="s">
        <v>124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7" t="s">
        <v>81</v>
      </c>
      <c r="BK138" s="225">
        <f>ROUND(I138*H138,2)</f>
        <v>0</v>
      </c>
      <c r="BL138" s="17" t="s">
        <v>130</v>
      </c>
      <c r="BM138" s="224" t="s">
        <v>141</v>
      </c>
    </row>
    <row r="139" s="13" customFormat="1">
      <c r="A139" s="13"/>
      <c r="B139" s="226"/>
      <c r="C139" s="227"/>
      <c r="D139" s="228" t="s">
        <v>132</v>
      </c>
      <c r="E139" s="229" t="s">
        <v>1</v>
      </c>
      <c r="F139" s="230" t="s">
        <v>142</v>
      </c>
      <c r="G139" s="227"/>
      <c r="H139" s="231">
        <v>350.60000000000002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132</v>
      </c>
      <c r="AU139" s="237" t="s">
        <v>83</v>
      </c>
      <c r="AV139" s="13" t="s">
        <v>83</v>
      </c>
      <c r="AW139" s="13" t="s">
        <v>32</v>
      </c>
      <c r="AX139" s="13" t="s">
        <v>81</v>
      </c>
      <c r="AY139" s="237" t="s">
        <v>124</v>
      </c>
    </row>
    <row r="140" s="2" customFormat="1" ht="24.15" customHeight="1">
      <c r="A140" s="38"/>
      <c r="B140" s="39"/>
      <c r="C140" s="212" t="s">
        <v>130</v>
      </c>
      <c r="D140" s="212" t="s">
        <v>126</v>
      </c>
      <c r="E140" s="213" t="s">
        <v>143</v>
      </c>
      <c r="F140" s="214" t="s">
        <v>144</v>
      </c>
      <c r="G140" s="215" t="s">
        <v>129</v>
      </c>
      <c r="H140" s="216">
        <v>478.41000000000002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41</v>
      </c>
      <c r="O140" s="91"/>
      <c r="P140" s="222">
        <f>O140*H140</f>
        <v>0</v>
      </c>
      <c r="Q140" s="222">
        <v>0</v>
      </c>
      <c r="R140" s="222">
        <f>Q140*H140</f>
        <v>0</v>
      </c>
      <c r="S140" s="222">
        <v>0.23999999999999999</v>
      </c>
      <c r="T140" s="223">
        <f>S140*H140</f>
        <v>114.8184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130</v>
      </c>
      <c r="AT140" s="224" t="s">
        <v>126</v>
      </c>
      <c r="AU140" s="224" t="s">
        <v>83</v>
      </c>
      <c r="AY140" s="17" t="s">
        <v>124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81</v>
      </c>
      <c r="BK140" s="225">
        <f>ROUND(I140*H140,2)</f>
        <v>0</v>
      </c>
      <c r="BL140" s="17" t="s">
        <v>130</v>
      </c>
      <c r="BM140" s="224" t="s">
        <v>145</v>
      </c>
    </row>
    <row r="141" s="2" customFormat="1" ht="24.15" customHeight="1">
      <c r="A141" s="38"/>
      <c r="B141" s="39"/>
      <c r="C141" s="212" t="s">
        <v>146</v>
      </c>
      <c r="D141" s="212" t="s">
        <v>126</v>
      </c>
      <c r="E141" s="213" t="s">
        <v>147</v>
      </c>
      <c r="F141" s="214" t="s">
        <v>148</v>
      </c>
      <c r="G141" s="215" t="s">
        <v>129</v>
      </c>
      <c r="H141" s="216">
        <v>478.41000000000002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41</v>
      </c>
      <c r="O141" s="91"/>
      <c r="P141" s="222">
        <f>O141*H141</f>
        <v>0</v>
      </c>
      <c r="Q141" s="222">
        <v>0</v>
      </c>
      <c r="R141" s="222">
        <f>Q141*H141</f>
        <v>0</v>
      </c>
      <c r="S141" s="222">
        <v>0.098000000000000004</v>
      </c>
      <c r="T141" s="223">
        <f>S141*H141</f>
        <v>46.884180000000008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130</v>
      </c>
      <c r="AT141" s="224" t="s">
        <v>126</v>
      </c>
      <c r="AU141" s="224" t="s">
        <v>83</v>
      </c>
      <c r="AY141" s="17" t="s">
        <v>124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81</v>
      </c>
      <c r="BK141" s="225">
        <f>ROUND(I141*H141,2)</f>
        <v>0</v>
      </c>
      <c r="BL141" s="17" t="s">
        <v>130</v>
      </c>
      <c r="BM141" s="224" t="s">
        <v>149</v>
      </c>
    </row>
    <row r="142" s="2" customFormat="1" ht="24.15" customHeight="1">
      <c r="A142" s="38"/>
      <c r="B142" s="39"/>
      <c r="C142" s="212" t="s">
        <v>150</v>
      </c>
      <c r="D142" s="212" t="s">
        <v>126</v>
      </c>
      <c r="E142" s="213" t="s">
        <v>151</v>
      </c>
      <c r="F142" s="214" t="s">
        <v>152</v>
      </c>
      <c r="G142" s="215" t="s">
        <v>129</v>
      </c>
      <c r="H142" s="216">
        <v>25.600000000000001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41</v>
      </c>
      <c r="O142" s="91"/>
      <c r="P142" s="222">
        <f>O142*H142</f>
        <v>0</v>
      </c>
      <c r="Q142" s="222">
        <v>0</v>
      </c>
      <c r="R142" s="222">
        <f>Q142*H142</f>
        <v>0</v>
      </c>
      <c r="S142" s="222">
        <v>0.625</v>
      </c>
      <c r="T142" s="223">
        <f>S142*H142</f>
        <v>16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130</v>
      </c>
      <c r="AT142" s="224" t="s">
        <v>126</v>
      </c>
      <c r="AU142" s="224" t="s">
        <v>83</v>
      </c>
      <c r="AY142" s="17" t="s">
        <v>124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81</v>
      </c>
      <c r="BK142" s="225">
        <f>ROUND(I142*H142,2)</f>
        <v>0</v>
      </c>
      <c r="BL142" s="17" t="s">
        <v>130</v>
      </c>
      <c r="BM142" s="224" t="s">
        <v>153</v>
      </c>
    </row>
    <row r="143" s="2" customFormat="1" ht="24.15" customHeight="1">
      <c r="A143" s="38"/>
      <c r="B143" s="39"/>
      <c r="C143" s="212" t="s">
        <v>154</v>
      </c>
      <c r="D143" s="212" t="s">
        <v>126</v>
      </c>
      <c r="E143" s="213" t="s">
        <v>155</v>
      </c>
      <c r="F143" s="214" t="s">
        <v>156</v>
      </c>
      <c r="G143" s="215" t="s">
        <v>129</v>
      </c>
      <c r="H143" s="216">
        <v>14.699999999999999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41</v>
      </c>
      <c r="O143" s="91"/>
      <c r="P143" s="222">
        <f>O143*H143</f>
        <v>0</v>
      </c>
      <c r="Q143" s="222">
        <v>0</v>
      </c>
      <c r="R143" s="222">
        <f>Q143*H143</f>
        <v>0</v>
      </c>
      <c r="S143" s="222">
        <v>0.22</v>
      </c>
      <c r="T143" s="223">
        <f>S143*H143</f>
        <v>3.234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130</v>
      </c>
      <c r="AT143" s="224" t="s">
        <v>126</v>
      </c>
      <c r="AU143" s="224" t="s">
        <v>83</v>
      </c>
      <c r="AY143" s="17" t="s">
        <v>124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81</v>
      </c>
      <c r="BK143" s="225">
        <f>ROUND(I143*H143,2)</f>
        <v>0</v>
      </c>
      <c r="BL143" s="17" t="s">
        <v>130</v>
      </c>
      <c r="BM143" s="224" t="s">
        <v>157</v>
      </c>
    </row>
    <row r="144" s="2" customFormat="1" ht="16.5" customHeight="1">
      <c r="A144" s="38"/>
      <c r="B144" s="39"/>
      <c r="C144" s="212" t="s">
        <v>158</v>
      </c>
      <c r="D144" s="212" t="s">
        <v>126</v>
      </c>
      <c r="E144" s="213" t="s">
        <v>159</v>
      </c>
      <c r="F144" s="214" t="s">
        <v>160</v>
      </c>
      <c r="G144" s="215" t="s">
        <v>161</v>
      </c>
      <c r="H144" s="216">
        <v>89.700000000000003</v>
      </c>
      <c r="I144" s="217"/>
      <c r="J144" s="218">
        <f>ROUND(I144*H144,2)</f>
        <v>0</v>
      </c>
      <c r="K144" s="219"/>
      <c r="L144" s="44"/>
      <c r="M144" s="220" t="s">
        <v>1</v>
      </c>
      <c r="N144" s="221" t="s">
        <v>41</v>
      </c>
      <c r="O144" s="91"/>
      <c r="P144" s="222">
        <f>O144*H144</f>
        <v>0</v>
      </c>
      <c r="Q144" s="222">
        <v>0</v>
      </c>
      <c r="R144" s="222">
        <f>Q144*H144</f>
        <v>0</v>
      </c>
      <c r="S144" s="222">
        <v>0.040000000000000001</v>
      </c>
      <c r="T144" s="223">
        <f>S144*H144</f>
        <v>3.5880000000000001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4" t="s">
        <v>130</v>
      </c>
      <c r="AT144" s="224" t="s">
        <v>126</v>
      </c>
      <c r="AU144" s="224" t="s">
        <v>83</v>
      </c>
      <c r="AY144" s="17" t="s">
        <v>124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7" t="s">
        <v>81</v>
      </c>
      <c r="BK144" s="225">
        <f>ROUND(I144*H144,2)</f>
        <v>0</v>
      </c>
      <c r="BL144" s="17" t="s">
        <v>130</v>
      </c>
      <c r="BM144" s="224" t="s">
        <v>162</v>
      </c>
    </row>
    <row r="145" s="2" customFormat="1" ht="24.15" customHeight="1">
      <c r="A145" s="38"/>
      <c r="B145" s="39"/>
      <c r="C145" s="212" t="s">
        <v>163</v>
      </c>
      <c r="D145" s="212" t="s">
        <v>126</v>
      </c>
      <c r="E145" s="213" t="s">
        <v>164</v>
      </c>
      <c r="F145" s="214" t="s">
        <v>165</v>
      </c>
      <c r="G145" s="215" t="s">
        <v>129</v>
      </c>
      <c r="H145" s="216">
        <v>64.5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41</v>
      </c>
      <c r="O145" s="91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130</v>
      </c>
      <c r="AT145" s="224" t="s">
        <v>126</v>
      </c>
      <c r="AU145" s="224" t="s">
        <v>83</v>
      </c>
      <c r="AY145" s="17" t="s">
        <v>124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81</v>
      </c>
      <c r="BK145" s="225">
        <f>ROUND(I145*H145,2)</f>
        <v>0</v>
      </c>
      <c r="BL145" s="17" t="s">
        <v>130</v>
      </c>
      <c r="BM145" s="224" t="s">
        <v>166</v>
      </c>
    </row>
    <row r="146" s="13" customFormat="1">
      <c r="A146" s="13"/>
      <c r="B146" s="226"/>
      <c r="C146" s="227"/>
      <c r="D146" s="228" t="s">
        <v>132</v>
      </c>
      <c r="E146" s="229" t="s">
        <v>1</v>
      </c>
      <c r="F146" s="230" t="s">
        <v>167</v>
      </c>
      <c r="G146" s="227"/>
      <c r="H146" s="231">
        <v>64.5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132</v>
      </c>
      <c r="AU146" s="237" t="s">
        <v>83</v>
      </c>
      <c r="AV146" s="13" t="s">
        <v>83</v>
      </c>
      <c r="AW146" s="13" t="s">
        <v>32</v>
      </c>
      <c r="AX146" s="13" t="s">
        <v>81</v>
      </c>
      <c r="AY146" s="237" t="s">
        <v>124</v>
      </c>
    </row>
    <row r="147" s="2" customFormat="1" ht="33" customHeight="1">
      <c r="A147" s="38"/>
      <c r="B147" s="39"/>
      <c r="C147" s="212" t="s">
        <v>168</v>
      </c>
      <c r="D147" s="212" t="s">
        <v>126</v>
      </c>
      <c r="E147" s="213" t="s">
        <v>169</v>
      </c>
      <c r="F147" s="214" t="s">
        <v>170</v>
      </c>
      <c r="G147" s="215" t="s">
        <v>171</v>
      </c>
      <c r="H147" s="216">
        <v>29.297999999999998</v>
      </c>
      <c r="I147" s="217"/>
      <c r="J147" s="218">
        <f>ROUND(I147*H147,2)</f>
        <v>0</v>
      </c>
      <c r="K147" s="219"/>
      <c r="L147" s="44"/>
      <c r="M147" s="220" t="s">
        <v>1</v>
      </c>
      <c r="N147" s="221" t="s">
        <v>41</v>
      </c>
      <c r="O147" s="91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4" t="s">
        <v>130</v>
      </c>
      <c r="AT147" s="224" t="s">
        <v>126</v>
      </c>
      <c r="AU147" s="224" t="s">
        <v>83</v>
      </c>
      <c r="AY147" s="17" t="s">
        <v>124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7" t="s">
        <v>81</v>
      </c>
      <c r="BK147" s="225">
        <f>ROUND(I147*H147,2)</f>
        <v>0</v>
      </c>
      <c r="BL147" s="17" t="s">
        <v>130</v>
      </c>
      <c r="BM147" s="224" t="s">
        <v>172</v>
      </c>
    </row>
    <row r="148" s="13" customFormat="1">
      <c r="A148" s="13"/>
      <c r="B148" s="226"/>
      <c r="C148" s="227"/>
      <c r="D148" s="228" t="s">
        <v>132</v>
      </c>
      <c r="E148" s="229" t="s">
        <v>1</v>
      </c>
      <c r="F148" s="230" t="s">
        <v>173</v>
      </c>
      <c r="G148" s="227"/>
      <c r="H148" s="231">
        <v>10.098000000000001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132</v>
      </c>
      <c r="AU148" s="237" t="s">
        <v>83</v>
      </c>
      <c r="AV148" s="13" t="s">
        <v>83</v>
      </c>
      <c r="AW148" s="13" t="s">
        <v>32</v>
      </c>
      <c r="AX148" s="13" t="s">
        <v>76</v>
      </c>
      <c r="AY148" s="237" t="s">
        <v>124</v>
      </c>
    </row>
    <row r="149" s="13" customFormat="1">
      <c r="A149" s="13"/>
      <c r="B149" s="226"/>
      <c r="C149" s="227"/>
      <c r="D149" s="228" t="s">
        <v>132</v>
      </c>
      <c r="E149" s="229" t="s">
        <v>1</v>
      </c>
      <c r="F149" s="230" t="s">
        <v>174</v>
      </c>
      <c r="G149" s="227"/>
      <c r="H149" s="231">
        <v>19.199999999999999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132</v>
      </c>
      <c r="AU149" s="237" t="s">
        <v>83</v>
      </c>
      <c r="AV149" s="13" t="s">
        <v>83</v>
      </c>
      <c r="AW149" s="13" t="s">
        <v>32</v>
      </c>
      <c r="AX149" s="13" t="s">
        <v>76</v>
      </c>
      <c r="AY149" s="237" t="s">
        <v>124</v>
      </c>
    </row>
    <row r="150" s="14" customFormat="1">
      <c r="A150" s="14"/>
      <c r="B150" s="238"/>
      <c r="C150" s="239"/>
      <c r="D150" s="228" t="s">
        <v>132</v>
      </c>
      <c r="E150" s="240" t="s">
        <v>1</v>
      </c>
      <c r="F150" s="241" t="s">
        <v>134</v>
      </c>
      <c r="G150" s="239"/>
      <c r="H150" s="242">
        <v>29.298000000000002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132</v>
      </c>
      <c r="AU150" s="248" t="s">
        <v>83</v>
      </c>
      <c r="AV150" s="14" t="s">
        <v>130</v>
      </c>
      <c r="AW150" s="14" t="s">
        <v>32</v>
      </c>
      <c r="AX150" s="14" t="s">
        <v>81</v>
      </c>
      <c r="AY150" s="248" t="s">
        <v>124</v>
      </c>
    </row>
    <row r="151" s="2" customFormat="1" ht="33" customHeight="1">
      <c r="A151" s="38"/>
      <c r="B151" s="39"/>
      <c r="C151" s="212" t="s">
        <v>175</v>
      </c>
      <c r="D151" s="212" t="s">
        <v>126</v>
      </c>
      <c r="E151" s="213" t="s">
        <v>176</v>
      </c>
      <c r="F151" s="214" t="s">
        <v>177</v>
      </c>
      <c r="G151" s="215" t="s">
        <v>171</v>
      </c>
      <c r="H151" s="216">
        <v>47.039999999999999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41</v>
      </c>
      <c r="O151" s="91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130</v>
      </c>
      <c r="AT151" s="224" t="s">
        <v>126</v>
      </c>
      <c r="AU151" s="224" t="s">
        <v>83</v>
      </c>
      <c r="AY151" s="17" t="s">
        <v>124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81</v>
      </c>
      <c r="BK151" s="225">
        <f>ROUND(I151*H151,2)</f>
        <v>0</v>
      </c>
      <c r="BL151" s="17" t="s">
        <v>130</v>
      </c>
      <c r="BM151" s="224" t="s">
        <v>178</v>
      </c>
    </row>
    <row r="152" s="13" customFormat="1">
      <c r="A152" s="13"/>
      <c r="B152" s="226"/>
      <c r="C152" s="227"/>
      <c r="D152" s="228" t="s">
        <v>132</v>
      </c>
      <c r="E152" s="229" t="s">
        <v>1</v>
      </c>
      <c r="F152" s="230" t="s">
        <v>179</v>
      </c>
      <c r="G152" s="227"/>
      <c r="H152" s="231">
        <v>47.039999999999999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132</v>
      </c>
      <c r="AU152" s="237" t="s">
        <v>83</v>
      </c>
      <c r="AV152" s="13" t="s">
        <v>83</v>
      </c>
      <c r="AW152" s="13" t="s">
        <v>32</v>
      </c>
      <c r="AX152" s="13" t="s">
        <v>81</v>
      </c>
      <c r="AY152" s="237" t="s">
        <v>124</v>
      </c>
    </row>
    <row r="153" s="2" customFormat="1" ht="33" customHeight="1">
      <c r="A153" s="38"/>
      <c r="B153" s="39"/>
      <c r="C153" s="212" t="s">
        <v>8</v>
      </c>
      <c r="D153" s="212" t="s">
        <v>126</v>
      </c>
      <c r="E153" s="213" t="s">
        <v>180</v>
      </c>
      <c r="F153" s="214" t="s">
        <v>181</v>
      </c>
      <c r="G153" s="215" t="s">
        <v>171</v>
      </c>
      <c r="H153" s="216">
        <v>17.895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41</v>
      </c>
      <c r="O153" s="91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130</v>
      </c>
      <c r="AT153" s="224" t="s">
        <v>126</v>
      </c>
      <c r="AU153" s="224" t="s">
        <v>83</v>
      </c>
      <c r="AY153" s="17" t="s">
        <v>124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81</v>
      </c>
      <c r="BK153" s="225">
        <f>ROUND(I153*H153,2)</f>
        <v>0</v>
      </c>
      <c r="BL153" s="17" t="s">
        <v>130</v>
      </c>
      <c r="BM153" s="224" t="s">
        <v>182</v>
      </c>
    </row>
    <row r="154" s="13" customFormat="1">
      <c r="A154" s="13"/>
      <c r="B154" s="226"/>
      <c r="C154" s="227"/>
      <c r="D154" s="228" t="s">
        <v>132</v>
      </c>
      <c r="E154" s="229" t="s">
        <v>1</v>
      </c>
      <c r="F154" s="230" t="s">
        <v>183</v>
      </c>
      <c r="G154" s="227"/>
      <c r="H154" s="231">
        <v>8.4000000000000004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132</v>
      </c>
      <c r="AU154" s="237" t="s">
        <v>83</v>
      </c>
      <c r="AV154" s="13" t="s">
        <v>83</v>
      </c>
      <c r="AW154" s="13" t="s">
        <v>32</v>
      </c>
      <c r="AX154" s="13" t="s">
        <v>76</v>
      </c>
      <c r="AY154" s="237" t="s">
        <v>124</v>
      </c>
    </row>
    <row r="155" s="13" customFormat="1">
      <c r="A155" s="13"/>
      <c r="B155" s="226"/>
      <c r="C155" s="227"/>
      <c r="D155" s="228" t="s">
        <v>132</v>
      </c>
      <c r="E155" s="229" t="s">
        <v>1</v>
      </c>
      <c r="F155" s="230" t="s">
        <v>184</v>
      </c>
      <c r="G155" s="227"/>
      <c r="H155" s="231">
        <v>9.4949999999999992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132</v>
      </c>
      <c r="AU155" s="237" t="s">
        <v>83</v>
      </c>
      <c r="AV155" s="13" t="s">
        <v>83</v>
      </c>
      <c r="AW155" s="13" t="s">
        <v>32</v>
      </c>
      <c r="AX155" s="13" t="s">
        <v>76</v>
      </c>
      <c r="AY155" s="237" t="s">
        <v>124</v>
      </c>
    </row>
    <row r="156" s="14" customFormat="1">
      <c r="A156" s="14"/>
      <c r="B156" s="238"/>
      <c r="C156" s="239"/>
      <c r="D156" s="228" t="s">
        <v>132</v>
      </c>
      <c r="E156" s="240" t="s">
        <v>1</v>
      </c>
      <c r="F156" s="241" t="s">
        <v>134</v>
      </c>
      <c r="G156" s="239"/>
      <c r="H156" s="242">
        <v>17.895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132</v>
      </c>
      <c r="AU156" s="248" t="s">
        <v>83</v>
      </c>
      <c r="AV156" s="14" t="s">
        <v>130</v>
      </c>
      <c r="AW156" s="14" t="s">
        <v>32</v>
      </c>
      <c r="AX156" s="14" t="s">
        <v>81</v>
      </c>
      <c r="AY156" s="248" t="s">
        <v>124</v>
      </c>
    </row>
    <row r="157" s="2" customFormat="1" ht="37.8" customHeight="1">
      <c r="A157" s="38"/>
      <c r="B157" s="39"/>
      <c r="C157" s="212" t="s">
        <v>185</v>
      </c>
      <c r="D157" s="212" t="s">
        <v>126</v>
      </c>
      <c r="E157" s="213" t="s">
        <v>186</v>
      </c>
      <c r="F157" s="214" t="s">
        <v>187</v>
      </c>
      <c r="G157" s="215" t="s">
        <v>171</v>
      </c>
      <c r="H157" s="216">
        <v>25.800000000000001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41</v>
      </c>
      <c r="O157" s="91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130</v>
      </c>
      <c r="AT157" s="224" t="s">
        <v>126</v>
      </c>
      <c r="AU157" s="224" t="s">
        <v>83</v>
      </c>
      <c r="AY157" s="17" t="s">
        <v>124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81</v>
      </c>
      <c r="BK157" s="225">
        <f>ROUND(I157*H157,2)</f>
        <v>0</v>
      </c>
      <c r="BL157" s="17" t="s">
        <v>130</v>
      </c>
      <c r="BM157" s="224" t="s">
        <v>188</v>
      </c>
    </row>
    <row r="158" s="13" customFormat="1">
      <c r="A158" s="13"/>
      <c r="B158" s="226"/>
      <c r="C158" s="227"/>
      <c r="D158" s="228" t="s">
        <v>132</v>
      </c>
      <c r="E158" s="229" t="s">
        <v>1</v>
      </c>
      <c r="F158" s="230" t="s">
        <v>189</v>
      </c>
      <c r="G158" s="227"/>
      <c r="H158" s="231">
        <v>25.800000000000001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132</v>
      </c>
      <c r="AU158" s="237" t="s">
        <v>83</v>
      </c>
      <c r="AV158" s="13" t="s">
        <v>83</v>
      </c>
      <c r="AW158" s="13" t="s">
        <v>32</v>
      </c>
      <c r="AX158" s="13" t="s">
        <v>76</v>
      </c>
      <c r="AY158" s="237" t="s">
        <v>124</v>
      </c>
    </row>
    <row r="159" s="14" customFormat="1">
      <c r="A159" s="14"/>
      <c r="B159" s="238"/>
      <c r="C159" s="239"/>
      <c r="D159" s="228" t="s">
        <v>132</v>
      </c>
      <c r="E159" s="240" t="s">
        <v>1</v>
      </c>
      <c r="F159" s="241" t="s">
        <v>134</v>
      </c>
      <c r="G159" s="239"/>
      <c r="H159" s="242">
        <v>25.800000000000001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132</v>
      </c>
      <c r="AU159" s="248" t="s">
        <v>83</v>
      </c>
      <c r="AV159" s="14" t="s">
        <v>130</v>
      </c>
      <c r="AW159" s="14" t="s">
        <v>32</v>
      </c>
      <c r="AX159" s="14" t="s">
        <v>81</v>
      </c>
      <c r="AY159" s="248" t="s">
        <v>124</v>
      </c>
    </row>
    <row r="160" s="2" customFormat="1" ht="37.8" customHeight="1">
      <c r="A160" s="38"/>
      <c r="B160" s="39"/>
      <c r="C160" s="212" t="s">
        <v>190</v>
      </c>
      <c r="D160" s="212" t="s">
        <v>126</v>
      </c>
      <c r="E160" s="213" t="s">
        <v>191</v>
      </c>
      <c r="F160" s="214" t="s">
        <v>192</v>
      </c>
      <c r="G160" s="215" t="s">
        <v>171</v>
      </c>
      <c r="H160" s="216">
        <v>47.192999999999998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41</v>
      </c>
      <c r="O160" s="91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130</v>
      </c>
      <c r="AT160" s="224" t="s">
        <v>126</v>
      </c>
      <c r="AU160" s="224" t="s">
        <v>83</v>
      </c>
      <c r="AY160" s="17" t="s">
        <v>124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81</v>
      </c>
      <c r="BK160" s="225">
        <f>ROUND(I160*H160,2)</f>
        <v>0</v>
      </c>
      <c r="BL160" s="17" t="s">
        <v>130</v>
      </c>
      <c r="BM160" s="224" t="s">
        <v>193</v>
      </c>
    </row>
    <row r="161" s="13" customFormat="1">
      <c r="A161" s="13"/>
      <c r="B161" s="226"/>
      <c r="C161" s="227"/>
      <c r="D161" s="228" t="s">
        <v>132</v>
      </c>
      <c r="E161" s="229" t="s">
        <v>1</v>
      </c>
      <c r="F161" s="230" t="s">
        <v>194</v>
      </c>
      <c r="G161" s="227"/>
      <c r="H161" s="231">
        <v>29.297999999999998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132</v>
      </c>
      <c r="AU161" s="237" t="s">
        <v>83</v>
      </c>
      <c r="AV161" s="13" t="s">
        <v>83</v>
      </c>
      <c r="AW161" s="13" t="s">
        <v>32</v>
      </c>
      <c r="AX161" s="13" t="s">
        <v>76</v>
      </c>
      <c r="AY161" s="237" t="s">
        <v>124</v>
      </c>
    </row>
    <row r="162" s="13" customFormat="1">
      <c r="A162" s="13"/>
      <c r="B162" s="226"/>
      <c r="C162" s="227"/>
      <c r="D162" s="228" t="s">
        <v>132</v>
      </c>
      <c r="E162" s="229" t="s">
        <v>1</v>
      </c>
      <c r="F162" s="230" t="s">
        <v>195</v>
      </c>
      <c r="G162" s="227"/>
      <c r="H162" s="231">
        <v>17.895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132</v>
      </c>
      <c r="AU162" s="237" t="s">
        <v>83</v>
      </c>
      <c r="AV162" s="13" t="s">
        <v>83</v>
      </c>
      <c r="AW162" s="13" t="s">
        <v>32</v>
      </c>
      <c r="AX162" s="13" t="s">
        <v>76</v>
      </c>
      <c r="AY162" s="237" t="s">
        <v>124</v>
      </c>
    </row>
    <row r="163" s="14" customFormat="1">
      <c r="A163" s="14"/>
      <c r="B163" s="238"/>
      <c r="C163" s="239"/>
      <c r="D163" s="228" t="s">
        <v>132</v>
      </c>
      <c r="E163" s="240" t="s">
        <v>1</v>
      </c>
      <c r="F163" s="241" t="s">
        <v>134</v>
      </c>
      <c r="G163" s="239"/>
      <c r="H163" s="242">
        <v>47.192999999999998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132</v>
      </c>
      <c r="AU163" s="248" t="s">
        <v>83</v>
      </c>
      <c r="AV163" s="14" t="s">
        <v>130</v>
      </c>
      <c r="AW163" s="14" t="s">
        <v>32</v>
      </c>
      <c r="AX163" s="14" t="s">
        <v>81</v>
      </c>
      <c r="AY163" s="248" t="s">
        <v>124</v>
      </c>
    </row>
    <row r="164" s="2" customFormat="1" ht="37.8" customHeight="1">
      <c r="A164" s="38"/>
      <c r="B164" s="39"/>
      <c r="C164" s="212" t="s">
        <v>196</v>
      </c>
      <c r="D164" s="212" t="s">
        <v>126</v>
      </c>
      <c r="E164" s="213" t="s">
        <v>197</v>
      </c>
      <c r="F164" s="214" t="s">
        <v>198</v>
      </c>
      <c r="G164" s="215" t="s">
        <v>171</v>
      </c>
      <c r="H164" s="216">
        <v>471.93000000000001</v>
      </c>
      <c r="I164" s="217"/>
      <c r="J164" s="218">
        <f>ROUND(I164*H164,2)</f>
        <v>0</v>
      </c>
      <c r="K164" s="219"/>
      <c r="L164" s="44"/>
      <c r="M164" s="220" t="s">
        <v>1</v>
      </c>
      <c r="N164" s="221" t="s">
        <v>41</v>
      </c>
      <c r="O164" s="91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4" t="s">
        <v>130</v>
      </c>
      <c r="AT164" s="224" t="s">
        <v>126</v>
      </c>
      <c r="AU164" s="224" t="s">
        <v>83</v>
      </c>
      <c r="AY164" s="17" t="s">
        <v>124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7" t="s">
        <v>81</v>
      </c>
      <c r="BK164" s="225">
        <f>ROUND(I164*H164,2)</f>
        <v>0</v>
      </c>
      <c r="BL164" s="17" t="s">
        <v>130</v>
      </c>
      <c r="BM164" s="224" t="s">
        <v>199</v>
      </c>
    </row>
    <row r="165" s="13" customFormat="1">
      <c r="A165" s="13"/>
      <c r="B165" s="226"/>
      <c r="C165" s="227"/>
      <c r="D165" s="228" t="s">
        <v>132</v>
      </c>
      <c r="E165" s="229" t="s">
        <v>1</v>
      </c>
      <c r="F165" s="230" t="s">
        <v>200</v>
      </c>
      <c r="G165" s="227"/>
      <c r="H165" s="231">
        <v>471.93000000000001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132</v>
      </c>
      <c r="AU165" s="237" t="s">
        <v>83</v>
      </c>
      <c r="AV165" s="13" t="s">
        <v>83</v>
      </c>
      <c r="AW165" s="13" t="s">
        <v>32</v>
      </c>
      <c r="AX165" s="13" t="s">
        <v>81</v>
      </c>
      <c r="AY165" s="237" t="s">
        <v>124</v>
      </c>
    </row>
    <row r="166" s="2" customFormat="1" ht="37.8" customHeight="1">
      <c r="A166" s="38"/>
      <c r="B166" s="39"/>
      <c r="C166" s="212" t="s">
        <v>201</v>
      </c>
      <c r="D166" s="212" t="s">
        <v>126</v>
      </c>
      <c r="E166" s="213" t="s">
        <v>202</v>
      </c>
      <c r="F166" s="214" t="s">
        <v>203</v>
      </c>
      <c r="G166" s="215" t="s">
        <v>171</v>
      </c>
      <c r="H166" s="216">
        <v>47.039999999999999</v>
      </c>
      <c r="I166" s="217"/>
      <c r="J166" s="218">
        <f>ROUND(I166*H166,2)</f>
        <v>0</v>
      </c>
      <c r="K166" s="219"/>
      <c r="L166" s="44"/>
      <c r="M166" s="220" t="s">
        <v>1</v>
      </c>
      <c r="N166" s="221" t="s">
        <v>41</v>
      </c>
      <c r="O166" s="91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4" t="s">
        <v>130</v>
      </c>
      <c r="AT166" s="224" t="s">
        <v>126</v>
      </c>
      <c r="AU166" s="224" t="s">
        <v>83</v>
      </c>
      <c r="AY166" s="17" t="s">
        <v>124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7" t="s">
        <v>81</v>
      </c>
      <c r="BK166" s="225">
        <f>ROUND(I166*H166,2)</f>
        <v>0</v>
      </c>
      <c r="BL166" s="17" t="s">
        <v>130</v>
      </c>
      <c r="BM166" s="224" t="s">
        <v>204</v>
      </c>
    </row>
    <row r="167" s="2" customFormat="1" ht="37.8" customHeight="1">
      <c r="A167" s="38"/>
      <c r="B167" s="39"/>
      <c r="C167" s="212" t="s">
        <v>205</v>
      </c>
      <c r="D167" s="212" t="s">
        <v>126</v>
      </c>
      <c r="E167" s="213" t="s">
        <v>206</v>
      </c>
      <c r="F167" s="214" t="s">
        <v>207</v>
      </c>
      <c r="G167" s="215" t="s">
        <v>171</v>
      </c>
      <c r="H167" s="216">
        <v>470.39999999999998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41</v>
      </c>
      <c r="O167" s="91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130</v>
      </c>
      <c r="AT167" s="224" t="s">
        <v>126</v>
      </c>
      <c r="AU167" s="224" t="s">
        <v>83</v>
      </c>
      <c r="AY167" s="17" t="s">
        <v>124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81</v>
      </c>
      <c r="BK167" s="225">
        <f>ROUND(I167*H167,2)</f>
        <v>0</v>
      </c>
      <c r="BL167" s="17" t="s">
        <v>130</v>
      </c>
      <c r="BM167" s="224" t="s">
        <v>208</v>
      </c>
    </row>
    <row r="168" s="13" customFormat="1">
      <c r="A168" s="13"/>
      <c r="B168" s="226"/>
      <c r="C168" s="227"/>
      <c r="D168" s="228" t="s">
        <v>132</v>
      </c>
      <c r="E168" s="229" t="s">
        <v>1</v>
      </c>
      <c r="F168" s="230" t="s">
        <v>209</v>
      </c>
      <c r="G168" s="227"/>
      <c r="H168" s="231">
        <v>470.39999999999998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132</v>
      </c>
      <c r="AU168" s="237" t="s">
        <v>83</v>
      </c>
      <c r="AV168" s="13" t="s">
        <v>83</v>
      </c>
      <c r="AW168" s="13" t="s">
        <v>32</v>
      </c>
      <c r="AX168" s="13" t="s">
        <v>81</v>
      </c>
      <c r="AY168" s="237" t="s">
        <v>124</v>
      </c>
    </row>
    <row r="169" s="2" customFormat="1" ht="24.15" customHeight="1">
      <c r="A169" s="38"/>
      <c r="B169" s="39"/>
      <c r="C169" s="212" t="s">
        <v>210</v>
      </c>
      <c r="D169" s="212" t="s">
        <v>126</v>
      </c>
      <c r="E169" s="213" t="s">
        <v>211</v>
      </c>
      <c r="F169" s="214" t="s">
        <v>212</v>
      </c>
      <c r="G169" s="215" t="s">
        <v>171</v>
      </c>
      <c r="H169" s="216">
        <v>12.9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41</v>
      </c>
      <c r="O169" s="91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130</v>
      </c>
      <c r="AT169" s="224" t="s">
        <v>126</v>
      </c>
      <c r="AU169" s="224" t="s">
        <v>83</v>
      </c>
      <c r="AY169" s="17" t="s">
        <v>124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81</v>
      </c>
      <c r="BK169" s="225">
        <f>ROUND(I169*H169,2)</f>
        <v>0</v>
      </c>
      <c r="BL169" s="17" t="s">
        <v>130</v>
      </c>
      <c r="BM169" s="224" t="s">
        <v>213</v>
      </c>
    </row>
    <row r="170" s="13" customFormat="1">
      <c r="A170" s="13"/>
      <c r="B170" s="226"/>
      <c r="C170" s="227"/>
      <c r="D170" s="228" t="s">
        <v>132</v>
      </c>
      <c r="E170" s="229" t="s">
        <v>1</v>
      </c>
      <c r="F170" s="230" t="s">
        <v>214</v>
      </c>
      <c r="G170" s="227"/>
      <c r="H170" s="231">
        <v>12.9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132</v>
      </c>
      <c r="AU170" s="237" t="s">
        <v>83</v>
      </c>
      <c r="AV170" s="13" t="s">
        <v>83</v>
      </c>
      <c r="AW170" s="13" t="s">
        <v>32</v>
      </c>
      <c r="AX170" s="13" t="s">
        <v>76</v>
      </c>
      <c r="AY170" s="237" t="s">
        <v>124</v>
      </c>
    </row>
    <row r="171" s="14" customFormat="1">
      <c r="A171" s="14"/>
      <c r="B171" s="238"/>
      <c r="C171" s="239"/>
      <c r="D171" s="228" t="s">
        <v>132</v>
      </c>
      <c r="E171" s="240" t="s">
        <v>1</v>
      </c>
      <c r="F171" s="241" t="s">
        <v>134</v>
      </c>
      <c r="G171" s="239"/>
      <c r="H171" s="242">
        <v>12.9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132</v>
      </c>
      <c r="AU171" s="248" t="s">
        <v>83</v>
      </c>
      <c r="AV171" s="14" t="s">
        <v>130</v>
      </c>
      <c r="AW171" s="14" t="s">
        <v>32</v>
      </c>
      <c r="AX171" s="14" t="s">
        <v>81</v>
      </c>
      <c r="AY171" s="248" t="s">
        <v>124</v>
      </c>
    </row>
    <row r="172" s="2" customFormat="1" ht="24.15" customHeight="1">
      <c r="A172" s="38"/>
      <c r="B172" s="39"/>
      <c r="C172" s="212" t="s">
        <v>215</v>
      </c>
      <c r="D172" s="212" t="s">
        <v>126</v>
      </c>
      <c r="E172" s="213" t="s">
        <v>216</v>
      </c>
      <c r="F172" s="214" t="s">
        <v>217</v>
      </c>
      <c r="G172" s="215" t="s">
        <v>218</v>
      </c>
      <c r="H172" s="216">
        <v>169.619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41</v>
      </c>
      <c r="O172" s="91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130</v>
      </c>
      <c r="AT172" s="224" t="s">
        <v>126</v>
      </c>
      <c r="AU172" s="224" t="s">
        <v>83</v>
      </c>
      <c r="AY172" s="17" t="s">
        <v>124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81</v>
      </c>
      <c r="BK172" s="225">
        <f>ROUND(I172*H172,2)</f>
        <v>0</v>
      </c>
      <c r="BL172" s="17" t="s">
        <v>130</v>
      </c>
      <c r="BM172" s="224" t="s">
        <v>219</v>
      </c>
    </row>
    <row r="173" s="13" customFormat="1">
      <c r="A173" s="13"/>
      <c r="B173" s="226"/>
      <c r="C173" s="227"/>
      <c r="D173" s="228" t="s">
        <v>132</v>
      </c>
      <c r="E173" s="229" t="s">
        <v>1</v>
      </c>
      <c r="F173" s="230" t="s">
        <v>220</v>
      </c>
      <c r="G173" s="227"/>
      <c r="H173" s="231">
        <v>169.619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132</v>
      </c>
      <c r="AU173" s="237" t="s">
        <v>83</v>
      </c>
      <c r="AV173" s="13" t="s">
        <v>83</v>
      </c>
      <c r="AW173" s="13" t="s">
        <v>32</v>
      </c>
      <c r="AX173" s="13" t="s">
        <v>81</v>
      </c>
      <c r="AY173" s="237" t="s">
        <v>124</v>
      </c>
    </row>
    <row r="174" s="2" customFormat="1" ht="16.5" customHeight="1">
      <c r="A174" s="38"/>
      <c r="B174" s="39"/>
      <c r="C174" s="212" t="s">
        <v>221</v>
      </c>
      <c r="D174" s="212" t="s">
        <v>126</v>
      </c>
      <c r="E174" s="213" t="s">
        <v>222</v>
      </c>
      <c r="F174" s="214" t="s">
        <v>223</v>
      </c>
      <c r="G174" s="215" t="s">
        <v>171</v>
      </c>
      <c r="H174" s="216">
        <v>107.133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41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130</v>
      </c>
      <c r="AT174" s="224" t="s">
        <v>126</v>
      </c>
      <c r="AU174" s="224" t="s">
        <v>83</v>
      </c>
      <c r="AY174" s="17" t="s">
        <v>124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81</v>
      </c>
      <c r="BK174" s="225">
        <f>ROUND(I174*H174,2)</f>
        <v>0</v>
      </c>
      <c r="BL174" s="17" t="s">
        <v>130</v>
      </c>
      <c r="BM174" s="224" t="s">
        <v>224</v>
      </c>
    </row>
    <row r="175" s="13" customFormat="1">
      <c r="A175" s="13"/>
      <c r="B175" s="226"/>
      <c r="C175" s="227"/>
      <c r="D175" s="228" t="s">
        <v>132</v>
      </c>
      <c r="E175" s="229" t="s">
        <v>1</v>
      </c>
      <c r="F175" s="230" t="s">
        <v>225</v>
      </c>
      <c r="G175" s="227"/>
      <c r="H175" s="231">
        <v>94.233000000000004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132</v>
      </c>
      <c r="AU175" s="237" t="s">
        <v>83</v>
      </c>
      <c r="AV175" s="13" t="s">
        <v>83</v>
      </c>
      <c r="AW175" s="13" t="s">
        <v>32</v>
      </c>
      <c r="AX175" s="13" t="s">
        <v>76</v>
      </c>
      <c r="AY175" s="237" t="s">
        <v>124</v>
      </c>
    </row>
    <row r="176" s="13" customFormat="1">
      <c r="A176" s="13"/>
      <c r="B176" s="226"/>
      <c r="C176" s="227"/>
      <c r="D176" s="228" t="s">
        <v>132</v>
      </c>
      <c r="E176" s="229" t="s">
        <v>1</v>
      </c>
      <c r="F176" s="230" t="s">
        <v>226</v>
      </c>
      <c r="G176" s="227"/>
      <c r="H176" s="231">
        <v>12.9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132</v>
      </c>
      <c r="AU176" s="237" t="s">
        <v>83</v>
      </c>
      <c r="AV176" s="13" t="s">
        <v>83</v>
      </c>
      <c r="AW176" s="13" t="s">
        <v>32</v>
      </c>
      <c r="AX176" s="13" t="s">
        <v>76</v>
      </c>
      <c r="AY176" s="237" t="s">
        <v>124</v>
      </c>
    </row>
    <row r="177" s="14" customFormat="1">
      <c r="A177" s="14"/>
      <c r="B177" s="238"/>
      <c r="C177" s="239"/>
      <c r="D177" s="228" t="s">
        <v>132</v>
      </c>
      <c r="E177" s="240" t="s">
        <v>1</v>
      </c>
      <c r="F177" s="241" t="s">
        <v>134</v>
      </c>
      <c r="G177" s="239"/>
      <c r="H177" s="242">
        <v>107.13300000000001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132</v>
      </c>
      <c r="AU177" s="248" t="s">
        <v>83</v>
      </c>
      <c r="AV177" s="14" t="s">
        <v>130</v>
      </c>
      <c r="AW177" s="14" t="s">
        <v>32</v>
      </c>
      <c r="AX177" s="14" t="s">
        <v>81</v>
      </c>
      <c r="AY177" s="248" t="s">
        <v>124</v>
      </c>
    </row>
    <row r="178" s="2" customFormat="1" ht="44.25" customHeight="1">
      <c r="A178" s="38"/>
      <c r="B178" s="39"/>
      <c r="C178" s="212" t="s">
        <v>7</v>
      </c>
      <c r="D178" s="212" t="s">
        <v>126</v>
      </c>
      <c r="E178" s="213" t="s">
        <v>227</v>
      </c>
      <c r="F178" s="214" t="s">
        <v>228</v>
      </c>
      <c r="G178" s="215" t="s">
        <v>129</v>
      </c>
      <c r="H178" s="216">
        <v>64.5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41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130</v>
      </c>
      <c r="AT178" s="224" t="s">
        <v>126</v>
      </c>
      <c r="AU178" s="224" t="s">
        <v>83</v>
      </c>
      <c r="AY178" s="17" t="s">
        <v>124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81</v>
      </c>
      <c r="BK178" s="225">
        <f>ROUND(I178*H178,2)</f>
        <v>0</v>
      </c>
      <c r="BL178" s="17" t="s">
        <v>130</v>
      </c>
      <c r="BM178" s="224" t="s">
        <v>229</v>
      </c>
    </row>
    <row r="179" s="13" customFormat="1">
      <c r="A179" s="13"/>
      <c r="B179" s="226"/>
      <c r="C179" s="227"/>
      <c r="D179" s="228" t="s">
        <v>132</v>
      </c>
      <c r="E179" s="229" t="s">
        <v>1</v>
      </c>
      <c r="F179" s="230" t="s">
        <v>167</v>
      </c>
      <c r="G179" s="227"/>
      <c r="H179" s="231">
        <v>64.5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132</v>
      </c>
      <c r="AU179" s="237" t="s">
        <v>83</v>
      </c>
      <c r="AV179" s="13" t="s">
        <v>83</v>
      </c>
      <c r="AW179" s="13" t="s">
        <v>32</v>
      </c>
      <c r="AX179" s="13" t="s">
        <v>81</v>
      </c>
      <c r="AY179" s="237" t="s">
        <v>124</v>
      </c>
    </row>
    <row r="180" s="2" customFormat="1" ht="24.15" customHeight="1">
      <c r="A180" s="38"/>
      <c r="B180" s="39"/>
      <c r="C180" s="212" t="s">
        <v>230</v>
      </c>
      <c r="D180" s="212" t="s">
        <v>126</v>
      </c>
      <c r="E180" s="213" t="s">
        <v>231</v>
      </c>
      <c r="F180" s="214" t="s">
        <v>232</v>
      </c>
      <c r="G180" s="215" t="s">
        <v>129</v>
      </c>
      <c r="H180" s="216">
        <v>63.799999999999997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41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130</v>
      </c>
      <c r="AT180" s="224" t="s">
        <v>126</v>
      </c>
      <c r="AU180" s="224" t="s">
        <v>83</v>
      </c>
      <c r="AY180" s="17" t="s">
        <v>124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81</v>
      </c>
      <c r="BK180" s="225">
        <f>ROUND(I180*H180,2)</f>
        <v>0</v>
      </c>
      <c r="BL180" s="17" t="s">
        <v>130</v>
      </c>
      <c r="BM180" s="224" t="s">
        <v>233</v>
      </c>
    </row>
    <row r="181" s="13" customFormat="1">
      <c r="A181" s="13"/>
      <c r="B181" s="226"/>
      <c r="C181" s="227"/>
      <c r="D181" s="228" t="s">
        <v>132</v>
      </c>
      <c r="E181" s="229" t="s">
        <v>1</v>
      </c>
      <c r="F181" s="230" t="s">
        <v>234</v>
      </c>
      <c r="G181" s="227"/>
      <c r="H181" s="231">
        <v>63.799999999999997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132</v>
      </c>
      <c r="AU181" s="237" t="s">
        <v>83</v>
      </c>
      <c r="AV181" s="13" t="s">
        <v>83</v>
      </c>
      <c r="AW181" s="13" t="s">
        <v>32</v>
      </c>
      <c r="AX181" s="13" t="s">
        <v>81</v>
      </c>
      <c r="AY181" s="237" t="s">
        <v>124</v>
      </c>
    </row>
    <row r="182" s="2" customFormat="1" ht="16.5" customHeight="1">
      <c r="A182" s="38"/>
      <c r="B182" s="39"/>
      <c r="C182" s="249" t="s">
        <v>235</v>
      </c>
      <c r="D182" s="249" t="s">
        <v>236</v>
      </c>
      <c r="E182" s="250" t="s">
        <v>237</v>
      </c>
      <c r="F182" s="251" t="s">
        <v>238</v>
      </c>
      <c r="G182" s="252" t="s">
        <v>171</v>
      </c>
      <c r="H182" s="253">
        <v>3.3500000000000001</v>
      </c>
      <c r="I182" s="254"/>
      <c r="J182" s="255">
        <f>ROUND(I182*H182,2)</f>
        <v>0</v>
      </c>
      <c r="K182" s="256"/>
      <c r="L182" s="257"/>
      <c r="M182" s="258" t="s">
        <v>1</v>
      </c>
      <c r="N182" s="259" t="s">
        <v>41</v>
      </c>
      <c r="O182" s="91"/>
      <c r="P182" s="222">
        <f>O182*H182</f>
        <v>0</v>
      </c>
      <c r="Q182" s="222">
        <v>0.20999999999999999</v>
      </c>
      <c r="R182" s="222">
        <f>Q182*H182</f>
        <v>0.70350000000000001</v>
      </c>
      <c r="S182" s="222">
        <v>0</v>
      </c>
      <c r="T182" s="22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158</v>
      </c>
      <c r="AT182" s="224" t="s">
        <v>236</v>
      </c>
      <c r="AU182" s="224" t="s">
        <v>83</v>
      </c>
      <c r="AY182" s="17" t="s">
        <v>124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81</v>
      </c>
      <c r="BK182" s="225">
        <f>ROUND(I182*H182,2)</f>
        <v>0</v>
      </c>
      <c r="BL182" s="17" t="s">
        <v>130</v>
      </c>
      <c r="BM182" s="224" t="s">
        <v>239</v>
      </c>
    </row>
    <row r="183" s="13" customFormat="1">
      <c r="A183" s="13"/>
      <c r="B183" s="226"/>
      <c r="C183" s="227"/>
      <c r="D183" s="228" t="s">
        <v>132</v>
      </c>
      <c r="E183" s="229" t="s">
        <v>1</v>
      </c>
      <c r="F183" s="230" t="s">
        <v>240</v>
      </c>
      <c r="G183" s="227"/>
      <c r="H183" s="231">
        <v>3.3500000000000001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132</v>
      </c>
      <c r="AU183" s="237" t="s">
        <v>83</v>
      </c>
      <c r="AV183" s="13" t="s">
        <v>83</v>
      </c>
      <c r="AW183" s="13" t="s">
        <v>32</v>
      </c>
      <c r="AX183" s="13" t="s">
        <v>81</v>
      </c>
      <c r="AY183" s="237" t="s">
        <v>124</v>
      </c>
    </row>
    <row r="184" s="2" customFormat="1" ht="37.8" customHeight="1">
      <c r="A184" s="38"/>
      <c r="B184" s="39"/>
      <c r="C184" s="212" t="s">
        <v>241</v>
      </c>
      <c r="D184" s="212" t="s">
        <v>126</v>
      </c>
      <c r="E184" s="213" t="s">
        <v>242</v>
      </c>
      <c r="F184" s="214" t="s">
        <v>243</v>
      </c>
      <c r="G184" s="215" t="s">
        <v>129</v>
      </c>
      <c r="H184" s="216">
        <v>63.799999999999997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41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130</v>
      </c>
      <c r="AT184" s="224" t="s">
        <v>126</v>
      </c>
      <c r="AU184" s="224" t="s">
        <v>83</v>
      </c>
      <c r="AY184" s="17" t="s">
        <v>124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81</v>
      </c>
      <c r="BK184" s="225">
        <f>ROUND(I184*H184,2)</f>
        <v>0</v>
      </c>
      <c r="BL184" s="17" t="s">
        <v>130</v>
      </c>
      <c r="BM184" s="224" t="s">
        <v>244</v>
      </c>
    </row>
    <row r="185" s="13" customFormat="1">
      <c r="A185" s="13"/>
      <c r="B185" s="226"/>
      <c r="C185" s="227"/>
      <c r="D185" s="228" t="s">
        <v>132</v>
      </c>
      <c r="E185" s="229" t="s">
        <v>1</v>
      </c>
      <c r="F185" s="230" t="s">
        <v>245</v>
      </c>
      <c r="G185" s="227"/>
      <c r="H185" s="231">
        <v>63.799999999999997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132</v>
      </c>
      <c r="AU185" s="237" t="s">
        <v>83</v>
      </c>
      <c r="AV185" s="13" t="s">
        <v>83</v>
      </c>
      <c r="AW185" s="13" t="s">
        <v>32</v>
      </c>
      <c r="AX185" s="13" t="s">
        <v>76</v>
      </c>
      <c r="AY185" s="237" t="s">
        <v>124</v>
      </c>
    </row>
    <row r="186" s="14" customFormat="1">
      <c r="A186" s="14"/>
      <c r="B186" s="238"/>
      <c r="C186" s="239"/>
      <c r="D186" s="228" t="s">
        <v>132</v>
      </c>
      <c r="E186" s="240" t="s">
        <v>1</v>
      </c>
      <c r="F186" s="241" t="s">
        <v>134</v>
      </c>
      <c r="G186" s="239"/>
      <c r="H186" s="242">
        <v>63.799999999999997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132</v>
      </c>
      <c r="AU186" s="248" t="s">
        <v>83</v>
      </c>
      <c r="AV186" s="14" t="s">
        <v>130</v>
      </c>
      <c r="AW186" s="14" t="s">
        <v>32</v>
      </c>
      <c r="AX186" s="14" t="s">
        <v>81</v>
      </c>
      <c r="AY186" s="248" t="s">
        <v>124</v>
      </c>
    </row>
    <row r="187" s="2" customFormat="1" ht="16.5" customHeight="1">
      <c r="A187" s="38"/>
      <c r="B187" s="39"/>
      <c r="C187" s="249" t="s">
        <v>246</v>
      </c>
      <c r="D187" s="249" t="s">
        <v>236</v>
      </c>
      <c r="E187" s="250" t="s">
        <v>247</v>
      </c>
      <c r="F187" s="251" t="s">
        <v>248</v>
      </c>
      <c r="G187" s="252" t="s">
        <v>249</v>
      </c>
      <c r="H187" s="253">
        <v>1.9139999999999999</v>
      </c>
      <c r="I187" s="254"/>
      <c r="J187" s="255">
        <f>ROUND(I187*H187,2)</f>
        <v>0</v>
      </c>
      <c r="K187" s="256"/>
      <c r="L187" s="257"/>
      <c r="M187" s="258" t="s">
        <v>1</v>
      </c>
      <c r="N187" s="259" t="s">
        <v>41</v>
      </c>
      <c r="O187" s="91"/>
      <c r="P187" s="222">
        <f>O187*H187</f>
        <v>0</v>
      </c>
      <c r="Q187" s="222">
        <v>0.001</v>
      </c>
      <c r="R187" s="222">
        <f>Q187*H187</f>
        <v>0.0019139999999999999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158</v>
      </c>
      <c r="AT187" s="224" t="s">
        <v>236</v>
      </c>
      <c r="AU187" s="224" t="s">
        <v>83</v>
      </c>
      <c r="AY187" s="17" t="s">
        <v>124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81</v>
      </c>
      <c r="BK187" s="225">
        <f>ROUND(I187*H187,2)</f>
        <v>0</v>
      </c>
      <c r="BL187" s="17" t="s">
        <v>130</v>
      </c>
      <c r="BM187" s="224" t="s">
        <v>250</v>
      </c>
    </row>
    <row r="188" s="13" customFormat="1">
      <c r="A188" s="13"/>
      <c r="B188" s="226"/>
      <c r="C188" s="227"/>
      <c r="D188" s="228" t="s">
        <v>132</v>
      </c>
      <c r="E188" s="229" t="s">
        <v>1</v>
      </c>
      <c r="F188" s="230" t="s">
        <v>251</v>
      </c>
      <c r="G188" s="227"/>
      <c r="H188" s="231">
        <v>63.799999999999997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132</v>
      </c>
      <c r="AU188" s="237" t="s">
        <v>83</v>
      </c>
      <c r="AV188" s="13" t="s">
        <v>83</v>
      </c>
      <c r="AW188" s="13" t="s">
        <v>32</v>
      </c>
      <c r="AX188" s="13" t="s">
        <v>81</v>
      </c>
      <c r="AY188" s="237" t="s">
        <v>124</v>
      </c>
    </row>
    <row r="189" s="13" customFormat="1">
      <c r="A189" s="13"/>
      <c r="B189" s="226"/>
      <c r="C189" s="227"/>
      <c r="D189" s="228" t="s">
        <v>132</v>
      </c>
      <c r="E189" s="227"/>
      <c r="F189" s="230" t="s">
        <v>252</v>
      </c>
      <c r="G189" s="227"/>
      <c r="H189" s="231">
        <v>1.9139999999999999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132</v>
      </c>
      <c r="AU189" s="237" t="s">
        <v>83</v>
      </c>
      <c r="AV189" s="13" t="s">
        <v>83</v>
      </c>
      <c r="AW189" s="13" t="s">
        <v>4</v>
      </c>
      <c r="AX189" s="13" t="s">
        <v>81</v>
      </c>
      <c r="AY189" s="237" t="s">
        <v>124</v>
      </c>
    </row>
    <row r="190" s="2" customFormat="1" ht="37.8" customHeight="1">
      <c r="A190" s="38"/>
      <c r="B190" s="39"/>
      <c r="C190" s="212" t="s">
        <v>253</v>
      </c>
      <c r="D190" s="212" t="s">
        <v>126</v>
      </c>
      <c r="E190" s="213" t="s">
        <v>254</v>
      </c>
      <c r="F190" s="214" t="s">
        <v>255</v>
      </c>
      <c r="G190" s="215" t="s">
        <v>129</v>
      </c>
      <c r="H190" s="216">
        <v>542.21000000000004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41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130</v>
      </c>
      <c r="AT190" s="224" t="s">
        <v>126</v>
      </c>
      <c r="AU190" s="224" t="s">
        <v>83</v>
      </c>
      <c r="AY190" s="17" t="s">
        <v>124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81</v>
      </c>
      <c r="BK190" s="225">
        <f>ROUND(I190*H190,2)</f>
        <v>0</v>
      </c>
      <c r="BL190" s="17" t="s">
        <v>130</v>
      </c>
      <c r="BM190" s="224" t="s">
        <v>256</v>
      </c>
    </row>
    <row r="191" s="13" customFormat="1">
      <c r="A191" s="13"/>
      <c r="B191" s="226"/>
      <c r="C191" s="227"/>
      <c r="D191" s="228" t="s">
        <v>132</v>
      </c>
      <c r="E191" s="229" t="s">
        <v>1</v>
      </c>
      <c r="F191" s="230" t="s">
        <v>257</v>
      </c>
      <c r="G191" s="227"/>
      <c r="H191" s="231">
        <v>63.799999999999997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132</v>
      </c>
      <c r="AU191" s="237" t="s">
        <v>83</v>
      </c>
      <c r="AV191" s="13" t="s">
        <v>83</v>
      </c>
      <c r="AW191" s="13" t="s">
        <v>32</v>
      </c>
      <c r="AX191" s="13" t="s">
        <v>76</v>
      </c>
      <c r="AY191" s="237" t="s">
        <v>124</v>
      </c>
    </row>
    <row r="192" s="13" customFormat="1">
      <c r="A192" s="13"/>
      <c r="B192" s="226"/>
      <c r="C192" s="227"/>
      <c r="D192" s="228" t="s">
        <v>132</v>
      </c>
      <c r="E192" s="229" t="s">
        <v>1</v>
      </c>
      <c r="F192" s="230" t="s">
        <v>258</v>
      </c>
      <c r="G192" s="227"/>
      <c r="H192" s="231">
        <v>478.41000000000002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132</v>
      </c>
      <c r="AU192" s="237" t="s">
        <v>83</v>
      </c>
      <c r="AV192" s="13" t="s">
        <v>83</v>
      </c>
      <c r="AW192" s="13" t="s">
        <v>32</v>
      </c>
      <c r="AX192" s="13" t="s">
        <v>76</v>
      </c>
      <c r="AY192" s="237" t="s">
        <v>124</v>
      </c>
    </row>
    <row r="193" s="14" customFormat="1">
      <c r="A193" s="14"/>
      <c r="B193" s="238"/>
      <c r="C193" s="239"/>
      <c r="D193" s="228" t="s">
        <v>132</v>
      </c>
      <c r="E193" s="240" t="s">
        <v>1</v>
      </c>
      <c r="F193" s="241" t="s">
        <v>134</v>
      </c>
      <c r="G193" s="239"/>
      <c r="H193" s="242">
        <v>542.21000000000004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132</v>
      </c>
      <c r="AU193" s="248" t="s">
        <v>83</v>
      </c>
      <c r="AV193" s="14" t="s">
        <v>130</v>
      </c>
      <c r="AW193" s="14" t="s">
        <v>32</v>
      </c>
      <c r="AX193" s="14" t="s">
        <v>81</v>
      </c>
      <c r="AY193" s="248" t="s">
        <v>124</v>
      </c>
    </row>
    <row r="194" s="2" customFormat="1" ht="33" customHeight="1">
      <c r="A194" s="38"/>
      <c r="B194" s="39"/>
      <c r="C194" s="212" t="s">
        <v>259</v>
      </c>
      <c r="D194" s="212" t="s">
        <v>126</v>
      </c>
      <c r="E194" s="213" t="s">
        <v>260</v>
      </c>
      <c r="F194" s="214" t="s">
        <v>261</v>
      </c>
      <c r="G194" s="215" t="s">
        <v>129</v>
      </c>
      <c r="H194" s="216">
        <v>63.799999999999997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41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130</v>
      </c>
      <c r="AT194" s="224" t="s">
        <v>126</v>
      </c>
      <c r="AU194" s="224" t="s">
        <v>83</v>
      </c>
      <c r="AY194" s="17" t="s">
        <v>124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81</v>
      </c>
      <c r="BK194" s="225">
        <f>ROUND(I194*H194,2)</f>
        <v>0</v>
      </c>
      <c r="BL194" s="17" t="s">
        <v>130</v>
      </c>
      <c r="BM194" s="224" t="s">
        <v>262</v>
      </c>
    </row>
    <row r="195" s="13" customFormat="1">
      <c r="A195" s="13"/>
      <c r="B195" s="226"/>
      <c r="C195" s="227"/>
      <c r="D195" s="228" t="s">
        <v>132</v>
      </c>
      <c r="E195" s="229" t="s">
        <v>1</v>
      </c>
      <c r="F195" s="230" t="s">
        <v>251</v>
      </c>
      <c r="G195" s="227"/>
      <c r="H195" s="231">
        <v>63.799999999999997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132</v>
      </c>
      <c r="AU195" s="237" t="s">
        <v>83</v>
      </c>
      <c r="AV195" s="13" t="s">
        <v>83</v>
      </c>
      <c r="AW195" s="13" t="s">
        <v>32</v>
      </c>
      <c r="AX195" s="13" t="s">
        <v>81</v>
      </c>
      <c r="AY195" s="237" t="s">
        <v>124</v>
      </c>
    </row>
    <row r="196" s="2" customFormat="1" ht="24.15" customHeight="1">
      <c r="A196" s="38"/>
      <c r="B196" s="39"/>
      <c r="C196" s="212" t="s">
        <v>263</v>
      </c>
      <c r="D196" s="212" t="s">
        <v>126</v>
      </c>
      <c r="E196" s="213" t="s">
        <v>264</v>
      </c>
      <c r="F196" s="214" t="s">
        <v>265</v>
      </c>
      <c r="G196" s="215" t="s">
        <v>218</v>
      </c>
      <c r="H196" s="216">
        <v>0.002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41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130</v>
      </c>
      <c r="AT196" s="224" t="s">
        <v>126</v>
      </c>
      <c r="AU196" s="224" t="s">
        <v>83</v>
      </c>
      <c r="AY196" s="17" t="s">
        <v>124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81</v>
      </c>
      <c r="BK196" s="225">
        <f>ROUND(I196*H196,2)</f>
        <v>0</v>
      </c>
      <c r="BL196" s="17" t="s">
        <v>130</v>
      </c>
      <c r="BM196" s="224" t="s">
        <v>266</v>
      </c>
    </row>
    <row r="197" s="13" customFormat="1">
      <c r="A197" s="13"/>
      <c r="B197" s="226"/>
      <c r="C197" s="227"/>
      <c r="D197" s="228" t="s">
        <v>132</v>
      </c>
      <c r="E197" s="229" t="s">
        <v>1</v>
      </c>
      <c r="F197" s="230" t="s">
        <v>267</v>
      </c>
      <c r="G197" s="227"/>
      <c r="H197" s="231">
        <v>0.002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132</v>
      </c>
      <c r="AU197" s="237" t="s">
        <v>83</v>
      </c>
      <c r="AV197" s="13" t="s">
        <v>83</v>
      </c>
      <c r="AW197" s="13" t="s">
        <v>32</v>
      </c>
      <c r="AX197" s="13" t="s">
        <v>81</v>
      </c>
      <c r="AY197" s="237" t="s">
        <v>124</v>
      </c>
    </row>
    <row r="198" s="2" customFormat="1" ht="16.5" customHeight="1">
      <c r="A198" s="38"/>
      <c r="B198" s="39"/>
      <c r="C198" s="249" t="s">
        <v>268</v>
      </c>
      <c r="D198" s="249" t="s">
        <v>236</v>
      </c>
      <c r="E198" s="250" t="s">
        <v>269</v>
      </c>
      <c r="F198" s="251" t="s">
        <v>270</v>
      </c>
      <c r="G198" s="252" t="s">
        <v>249</v>
      </c>
      <c r="H198" s="253">
        <v>2</v>
      </c>
      <c r="I198" s="254"/>
      <c r="J198" s="255">
        <f>ROUND(I198*H198,2)</f>
        <v>0</v>
      </c>
      <c r="K198" s="256"/>
      <c r="L198" s="257"/>
      <c r="M198" s="258" t="s">
        <v>1</v>
      </c>
      <c r="N198" s="259" t="s">
        <v>41</v>
      </c>
      <c r="O198" s="91"/>
      <c r="P198" s="222">
        <f>O198*H198</f>
        <v>0</v>
      </c>
      <c r="Q198" s="222">
        <v>0.001</v>
      </c>
      <c r="R198" s="222">
        <f>Q198*H198</f>
        <v>0.002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158</v>
      </c>
      <c r="AT198" s="224" t="s">
        <v>236</v>
      </c>
      <c r="AU198" s="224" t="s">
        <v>83</v>
      </c>
      <c r="AY198" s="17" t="s">
        <v>124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81</v>
      </c>
      <c r="BK198" s="225">
        <f>ROUND(I198*H198,2)</f>
        <v>0</v>
      </c>
      <c r="BL198" s="17" t="s">
        <v>130</v>
      </c>
      <c r="BM198" s="224" t="s">
        <v>271</v>
      </c>
    </row>
    <row r="199" s="13" customFormat="1">
      <c r="A199" s="13"/>
      <c r="B199" s="226"/>
      <c r="C199" s="227"/>
      <c r="D199" s="228" t="s">
        <v>132</v>
      </c>
      <c r="E199" s="227"/>
      <c r="F199" s="230" t="s">
        <v>272</v>
      </c>
      <c r="G199" s="227"/>
      <c r="H199" s="231">
        <v>2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132</v>
      </c>
      <c r="AU199" s="237" t="s">
        <v>83</v>
      </c>
      <c r="AV199" s="13" t="s">
        <v>83</v>
      </c>
      <c r="AW199" s="13" t="s">
        <v>4</v>
      </c>
      <c r="AX199" s="13" t="s">
        <v>81</v>
      </c>
      <c r="AY199" s="237" t="s">
        <v>124</v>
      </c>
    </row>
    <row r="200" s="2" customFormat="1" ht="16.5" customHeight="1">
      <c r="A200" s="38"/>
      <c r="B200" s="39"/>
      <c r="C200" s="212" t="s">
        <v>273</v>
      </c>
      <c r="D200" s="212" t="s">
        <v>126</v>
      </c>
      <c r="E200" s="213" t="s">
        <v>274</v>
      </c>
      <c r="F200" s="214" t="s">
        <v>275</v>
      </c>
      <c r="G200" s="215" t="s">
        <v>171</v>
      </c>
      <c r="H200" s="216">
        <v>0.128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41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130</v>
      </c>
      <c r="AT200" s="224" t="s">
        <v>126</v>
      </c>
      <c r="AU200" s="224" t="s">
        <v>83</v>
      </c>
      <c r="AY200" s="17" t="s">
        <v>124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81</v>
      </c>
      <c r="BK200" s="225">
        <f>ROUND(I200*H200,2)</f>
        <v>0</v>
      </c>
      <c r="BL200" s="17" t="s">
        <v>130</v>
      </c>
      <c r="BM200" s="224" t="s">
        <v>276</v>
      </c>
    </row>
    <row r="201" s="13" customFormat="1">
      <c r="A201" s="13"/>
      <c r="B201" s="226"/>
      <c r="C201" s="227"/>
      <c r="D201" s="228" t="s">
        <v>132</v>
      </c>
      <c r="E201" s="229" t="s">
        <v>1</v>
      </c>
      <c r="F201" s="230" t="s">
        <v>277</v>
      </c>
      <c r="G201" s="227"/>
      <c r="H201" s="231">
        <v>0.128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132</v>
      </c>
      <c r="AU201" s="237" t="s">
        <v>83</v>
      </c>
      <c r="AV201" s="13" t="s">
        <v>83</v>
      </c>
      <c r="AW201" s="13" t="s">
        <v>32</v>
      </c>
      <c r="AX201" s="13" t="s">
        <v>81</v>
      </c>
      <c r="AY201" s="237" t="s">
        <v>124</v>
      </c>
    </row>
    <row r="202" s="2" customFormat="1" ht="21.75" customHeight="1">
      <c r="A202" s="38"/>
      <c r="B202" s="39"/>
      <c r="C202" s="212" t="s">
        <v>278</v>
      </c>
      <c r="D202" s="212" t="s">
        <v>126</v>
      </c>
      <c r="E202" s="213" t="s">
        <v>279</v>
      </c>
      <c r="F202" s="214" t="s">
        <v>280</v>
      </c>
      <c r="G202" s="215" t="s">
        <v>171</v>
      </c>
      <c r="H202" s="216">
        <v>0.128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41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130</v>
      </c>
      <c r="AT202" s="224" t="s">
        <v>126</v>
      </c>
      <c r="AU202" s="224" t="s">
        <v>83</v>
      </c>
      <c r="AY202" s="17" t="s">
        <v>124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81</v>
      </c>
      <c r="BK202" s="225">
        <f>ROUND(I202*H202,2)</f>
        <v>0</v>
      </c>
      <c r="BL202" s="17" t="s">
        <v>130</v>
      </c>
      <c r="BM202" s="224" t="s">
        <v>281</v>
      </c>
    </row>
    <row r="203" s="13" customFormat="1">
      <c r="A203" s="13"/>
      <c r="B203" s="226"/>
      <c r="C203" s="227"/>
      <c r="D203" s="228" t="s">
        <v>132</v>
      </c>
      <c r="E203" s="229" t="s">
        <v>1</v>
      </c>
      <c r="F203" s="230" t="s">
        <v>277</v>
      </c>
      <c r="G203" s="227"/>
      <c r="H203" s="231">
        <v>0.128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132</v>
      </c>
      <c r="AU203" s="237" t="s">
        <v>83</v>
      </c>
      <c r="AV203" s="13" t="s">
        <v>83</v>
      </c>
      <c r="AW203" s="13" t="s">
        <v>32</v>
      </c>
      <c r="AX203" s="13" t="s">
        <v>76</v>
      </c>
      <c r="AY203" s="237" t="s">
        <v>124</v>
      </c>
    </row>
    <row r="204" s="14" customFormat="1">
      <c r="A204" s="14"/>
      <c r="B204" s="238"/>
      <c r="C204" s="239"/>
      <c r="D204" s="228" t="s">
        <v>132</v>
      </c>
      <c r="E204" s="240" t="s">
        <v>1</v>
      </c>
      <c r="F204" s="241" t="s">
        <v>134</v>
      </c>
      <c r="G204" s="239"/>
      <c r="H204" s="242">
        <v>0.128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132</v>
      </c>
      <c r="AU204" s="248" t="s">
        <v>83</v>
      </c>
      <c r="AV204" s="14" t="s">
        <v>130</v>
      </c>
      <c r="AW204" s="14" t="s">
        <v>32</v>
      </c>
      <c r="AX204" s="14" t="s">
        <v>81</v>
      </c>
      <c r="AY204" s="248" t="s">
        <v>124</v>
      </c>
    </row>
    <row r="205" s="12" customFormat="1" ht="22.8" customHeight="1">
      <c r="A205" s="12"/>
      <c r="B205" s="196"/>
      <c r="C205" s="197"/>
      <c r="D205" s="198" t="s">
        <v>75</v>
      </c>
      <c r="E205" s="210" t="s">
        <v>83</v>
      </c>
      <c r="F205" s="210" t="s">
        <v>282</v>
      </c>
      <c r="G205" s="197"/>
      <c r="H205" s="197"/>
      <c r="I205" s="200"/>
      <c r="J205" s="211">
        <f>BK205</f>
        <v>0</v>
      </c>
      <c r="K205" s="197"/>
      <c r="L205" s="202"/>
      <c r="M205" s="203"/>
      <c r="N205" s="204"/>
      <c r="O205" s="204"/>
      <c r="P205" s="205">
        <f>SUM(P206:P220)</f>
        <v>0</v>
      </c>
      <c r="Q205" s="204"/>
      <c r="R205" s="205">
        <f>SUM(R206:R220)</f>
        <v>175.45788364999999</v>
      </c>
      <c r="S205" s="204"/>
      <c r="T205" s="206">
        <f>SUM(T206:T220)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7" t="s">
        <v>81</v>
      </c>
      <c r="AT205" s="208" t="s">
        <v>75</v>
      </c>
      <c r="AU205" s="208" t="s">
        <v>81</v>
      </c>
      <c r="AY205" s="207" t="s">
        <v>124</v>
      </c>
      <c r="BK205" s="209">
        <f>SUM(BK206:BK220)</f>
        <v>0</v>
      </c>
    </row>
    <row r="206" s="2" customFormat="1" ht="24.15" customHeight="1">
      <c r="A206" s="38"/>
      <c r="B206" s="39"/>
      <c r="C206" s="212" t="s">
        <v>283</v>
      </c>
      <c r="D206" s="212" t="s">
        <v>126</v>
      </c>
      <c r="E206" s="213" t="s">
        <v>284</v>
      </c>
      <c r="F206" s="214" t="s">
        <v>285</v>
      </c>
      <c r="G206" s="215" t="s">
        <v>171</v>
      </c>
      <c r="H206" s="216">
        <v>47.039999999999999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41</v>
      </c>
      <c r="O206" s="91"/>
      <c r="P206" s="222">
        <f>O206*H206</f>
        <v>0</v>
      </c>
      <c r="Q206" s="222">
        <v>1.6299999999999999</v>
      </c>
      <c r="R206" s="222">
        <f>Q206*H206</f>
        <v>76.67519999999999</v>
      </c>
      <c r="S206" s="222">
        <v>0</v>
      </c>
      <c r="T206" s="22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130</v>
      </c>
      <c r="AT206" s="224" t="s">
        <v>126</v>
      </c>
      <c r="AU206" s="224" t="s">
        <v>83</v>
      </c>
      <c r="AY206" s="17" t="s">
        <v>124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81</v>
      </c>
      <c r="BK206" s="225">
        <f>ROUND(I206*H206,2)</f>
        <v>0</v>
      </c>
      <c r="BL206" s="17" t="s">
        <v>130</v>
      </c>
      <c r="BM206" s="224" t="s">
        <v>286</v>
      </c>
    </row>
    <row r="207" s="15" customFormat="1">
      <c r="A207" s="15"/>
      <c r="B207" s="260"/>
      <c r="C207" s="261"/>
      <c r="D207" s="228" t="s">
        <v>132</v>
      </c>
      <c r="E207" s="262" t="s">
        <v>1</v>
      </c>
      <c r="F207" s="263" t="s">
        <v>287</v>
      </c>
      <c r="G207" s="261"/>
      <c r="H207" s="262" t="s">
        <v>1</v>
      </c>
      <c r="I207" s="264"/>
      <c r="J207" s="261"/>
      <c r="K207" s="261"/>
      <c r="L207" s="265"/>
      <c r="M207" s="266"/>
      <c r="N207" s="267"/>
      <c r="O207" s="267"/>
      <c r="P207" s="267"/>
      <c r="Q207" s="267"/>
      <c r="R207" s="267"/>
      <c r="S207" s="267"/>
      <c r="T207" s="26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9" t="s">
        <v>132</v>
      </c>
      <c r="AU207" s="269" t="s">
        <v>83</v>
      </c>
      <c r="AV207" s="15" t="s">
        <v>81</v>
      </c>
      <c r="AW207" s="15" t="s">
        <v>32</v>
      </c>
      <c r="AX207" s="15" t="s">
        <v>76</v>
      </c>
      <c r="AY207" s="269" t="s">
        <v>124</v>
      </c>
    </row>
    <row r="208" s="13" customFormat="1">
      <c r="A208" s="13"/>
      <c r="B208" s="226"/>
      <c r="C208" s="227"/>
      <c r="D208" s="228" t="s">
        <v>132</v>
      </c>
      <c r="E208" s="229" t="s">
        <v>1</v>
      </c>
      <c r="F208" s="230" t="s">
        <v>288</v>
      </c>
      <c r="G208" s="227"/>
      <c r="H208" s="231">
        <v>47.039999999999999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132</v>
      </c>
      <c r="AU208" s="237" t="s">
        <v>83</v>
      </c>
      <c r="AV208" s="13" t="s">
        <v>83</v>
      </c>
      <c r="AW208" s="13" t="s">
        <v>32</v>
      </c>
      <c r="AX208" s="13" t="s">
        <v>81</v>
      </c>
      <c r="AY208" s="237" t="s">
        <v>124</v>
      </c>
    </row>
    <row r="209" s="2" customFormat="1" ht="24.15" customHeight="1">
      <c r="A209" s="38"/>
      <c r="B209" s="39"/>
      <c r="C209" s="212" t="s">
        <v>289</v>
      </c>
      <c r="D209" s="212" t="s">
        <v>126</v>
      </c>
      <c r="E209" s="213" t="s">
        <v>290</v>
      </c>
      <c r="F209" s="214" t="s">
        <v>291</v>
      </c>
      <c r="G209" s="215" t="s">
        <v>129</v>
      </c>
      <c r="H209" s="216">
        <v>392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41</v>
      </c>
      <c r="O209" s="91"/>
      <c r="P209" s="222">
        <f>O209*H209</f>
        <v>0</v>
      </c>
      <c r="Q209" s="222">
        <v>0.00027</v>
      </c>
      <c r="R209" s="222">
        <f>Q209*H209</f>
        <v>0.10584</v>
      </c>
      <c r="S209" s="222">
        <v>0</v>
      </c>
      <c r="T209" s="223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130</v>
      </c>
      <c r="AT209" s="224" t="s">
        <v>126</v>
      </c>
      <c r="AU209" s="224" t="s">
        <v>83</v>
      </c>
      <c r="AY209" s="17" t="s">
        <v>124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81</v>
      </c>
      <c r="BK209" s="225">
        <f>ROUND(I209*H209,2)</f>
        <v>0</v>
      </c>
      <c r="BL209" s="17" t="s">
        <v>130</v>
      </c>
      <c r="BM209" s="224" t="s">
        <v>292</v>
      </c>
    </row>
    <row r="210" s="13" customFormat="1">
      <c r="A210" s="13"/>
      <c r="B210" s="226"/>
      <c r="C210" s="227"/>
      <c r="D210" s="228" t="s">
        <v>132</v>
      </c>
      <c r="E210" s="229" t="s">
        <v>1</v>
      </c>
      <c r="F210" s="230" t="s">
        <v>293</v>
      </c>
      <c r="G210" s="227"/>
      <c r="H210" s="231">
        <v>392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132</v>
      </c>
      <c r="AU210" s="237" t="s">
        <v>83</v>
      </c>
      <c r="AV210" s="13" t="s">
        <v>83</v>
      </c>
      <c r="AW210" s="13" t="s">
        <v>32</v>
      </c>
      <c r="AX210" s="13" t="s">
        <v>76</v>
      </c>
      <c r="AY210" s="237" t="s">
        <v>124</v>
      </c>
    </row>
    <row r="211" s="14" customFormat="1">
      <c r="A211" s="14"/>
      <c r="B211" s="238"/>
      <c r="C211" s="239"/>
      <c r="D211" s="228" t="s">
        <v>132</v>
      </c>
      <c r="E211" s="240" t="s">
        <v>1</v>
      </c>
      <c r="F211" s="241" t="s">
        <v>134</v>
      </c>
      <c r="G211" s="239"/>
      <c r="H211" s="242">
        <v>392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8" t="s">
        <v>132</v>
      </c>
      <c r="AU211" s="248" t="s">
        <v>83</v>
      </c>
      <c r="AV211" s="14" t="s">
        <v>130</v>
      </c>
      <c r="AW211" s="14" t="s">
        <v>32</v>
      </c>
      <c r="AX211" s="14" t="s">
        <v>81</v>
      </c>
      <c r="AY211" s="248" t="s">
        <v>124</v>
      </c>
    </row>
    <row r="212" s="2" customFormat="1" ht="24.15" customHeight="1">
      <c r="A212" s="38"/>
      <c r="B212" s="39"/>
      <c r="C212" s="249" t="s">
        <v>294</v>
      </c>
      <c r="D212" s="249" t="s">
        <v>236</v>
      </c>
      <c r="E212" s="250" t="s">
        <v>295</v>
      </c>
      <c r="F212" s="251" t="s">
        <v>296</v>
      </c>
      <c r="G212" s="252" t="s">
        <v>129</v>
      </c>
      <c r="H212" s="253">
        <v>450.80000000000001</v>
      </c>
      <c r="I212" s="254"/>
      <c r="J212" s="255">
        <f>ROUND(I212*H212,2)</f>
        <v>0</v>
      </c>
      <c r="K212" s="256"/>
      <c r="L212" s="257"/>
      <c r="M212" s="258" t="s">
        <v>1</v>
      </c>
      <c r="N212" s="259" t="s">
        <v>41</v>
      </c>
      <c r="O212" s="91"/>
      <c r="P212" s="222">
        <f>O212*H212</f>
        <v>0</v>
      </c>
      <c r="Q212" s="222">
        <v>0.00040000000000000002</v>
      </c>
      <c r="R212" s="222">
        <f>Q212*H212</f>
        <v>0.18032000000000001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158</v>
      </c>
      <c r="AT212" s="224" t="s">
        <v>236</v>
      </c>
      <c r="AU212" s="224" t="s">
        <v>83</v>
      </c>
      <c r="AY212" s="17" t="s">
        <v>124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81</v>
      </c>
      <c r="BK212" s="225">
        <f>ROUND(I212*H212,2)</f>
        <v>0</v>
      </c>
      <c r="BL212" s="17" t="s">
        <v>130</v>
      </c>
      <c r="BM212" s="224" t="s">
        <v>297</v>
      </c>
    </row>
    <row r="213" s="13" customFormat="1">
      <c r="A213" s="13"/>
      <c r="B213" s="226"/>
      <c r="C213" s="227"/>
      <c r="D213" s="228" t="s">
        <v>132</v>
      </c>
      <c r="E213" s="227"/>
      <c r="F213" s="230" t="s">
        <v>298</v>
      </c>
      <c r="G213" s="227"/>
      <c r="H213" s="231">
        <v>450.80000000000001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132</v>
      </c>
      <c r="AU213" s="237" t="s">
        <v>83</v>
      </c>
      <c r="AV213" s="13" t="s">
        <v>83</v>
      </c>
      <c r="AW213" s="13" t="s">
        <v>4</v>
      </c>
      <c r="AX213" s="13" t="s">
        <v>81</v>
      </c>
      <c r="AY213" s="237" t="s">
        <v>124</v>
      </c>
    </row>
    <row r="214" s="2" customFormat="1" ht="33" customHeight="1">
      <c r="A214" s="38"/>
      <c r="B214" s="39"/>
      <c r="C214" s="212" t="s">
        <v>299</v>
      </c>
      <c r="D214" s="212" t="s">
        <v>126</v>
      </c>
      <c r="E214" s="213" t="s">
        <v>300</v>
      </c>
      <c r="F214" s="214" t="s">
        <v>301</v>
      </c>
      <c r="G214" s="215" t="s">
        <v>161</v>
      </c>
      <c r="H214" s="216">
        <v>196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41</v>
      </c>
      <c r="O214" s="91"/>
      <c r="P214" s="222">
        <f>O214*H214</f>
        <v>0</v>
      </c>
      <c r="Q214" s="222">
        <v>0.27411000000000002</v>
      </c>
      <c r="R214" s="222">
        <f>Q214*H214</f>
        <v>53.725560000000002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130</v>
      </c>
      <c r="AT214" s="224" t="s">
        <v>126</v>
      </c>
      <c r="AU214" s="224" t="s">
        <v>83</v>
      </c>
      <c r="AY214" s="17" t="s">
        <v>124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81</v>
      </c>
      <c r="BK214" s="225">
        <f>ROUND(I214*H214,2)</f>
        <v>0</v>
      </c>
      <c r="BL214" s="17" t="s">
        <v>130</v>
      </c>
      <c r="BM214" s="224" t="s">
        <v>302</v>
      </c>
    </row>
    <row r="215" s="13" customFormat="1">
      <c r="A215" s="13"/>
      <c r="B215" s="226"/>
      <c r="C215" s="227"/>
      <c r="D215" s="228" t="s">
        <v>132</v>
      </c>
      <c r="E215" s="229" t="s">
        <v>1</v>
      </c>
      <c r="F215" s="230" t="s">
        <v>303</v>
      </c>
      <c r="G215" s="227"/>
      <c r="H215" s="231">
        <v>196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132</v>
      </c>
      <c r="AU215" s="237" t="s">
        <v>83</v>
      </c>
      <c r="AV215" s="13" t="s">
        <v>83</v>
      </c>
      <c r="AW215" s="13" t="s">
        <v>32</v>
      </c>
      <c r="AX215" s="13" t="s">
        <v>81</v>
      </c>
      <c r="AY215" s="237" t="s">
        <v>124</v>
      </c>
    </row>
    <row r="216" s="2" customFormat="1" ht="16.5" customHeight="1">
      <c r="A216" s="38"/>
      <c r="B216" s="39"/>
      <c r="C216" s="212" t="s">
        <v>304</v>
      </c>
      <c r="D216" s="212" t="s">
        <v>126</v>
      </c>
      <c r="E216" s="213" t="s">
        <v>305</v>
      </c>
      <c r="F216" s="214" t="s">
        <v>306</v>
      </c>
      <c r="G216" s="215" t="s">
        <v>307</v>
      </c>
      <c r="H216" s="216">
        <v>1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41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130</v>
      </c>
      <c r="AT216" s="224" t="s">
        <v>126</v>
      </c>
      <c r="AU216" s="224" t="s">
        <v>83</v>
      </c>
      <c r="AY216" s="17" t="s">
        <v>124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81</v>
      </c>
      <c r="BK216" s="225">
        <f>ROUND(I216*H216,2)</f>
        <v>0</v>
      </c>
      <c r="BL216" s="17" t="s">
        <v>130</v>
      </c>
      <c r="BM216" s="224" t="s">
        <v>308</v>
      </c>
    </row>
    <row r="217" s="2" customFormat="1" ht="16.5" customHeight="1">
      <c r="A217" s="38"/>
      <c r="B217" s="39"/>
      <c r="C217" s="212" t="s">
        <v>309</v>
      </c>
      <c r="D217" s="212" t="s">
        <v>126</v>
      </c>
      <c r="E217" s="213" t="s">
        <v>310</v>
      </c>
      <c r="F217" s="214" t="s">
        <v>311</v>
      </c>
      <c r="G217" s="215" t="s">
        <v>171</v>
      </c>
      <c r="H217" s="216">
        <v>17.895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41</v>
      </c>
      <c r="O217" s="91"/>
      <c r="P217" s="222">
        <f>O217*H217</f>
        <v>0</v>
      </c>
      <c r="Q217" s="222">
        <v>2.5018699999999998</v>
      </c>
      <c r="R217" s="222">
        <f>Q217*H217</f>
        <v>44.770963649999999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130</v>
      </c>
      <c r="AT217" s="224" t="s">
        <v>126</v>
      </c>
      <c r="AU217" s="224" t="s">
        <v>83</v>
      </c>
      <c r="AY217" s="17" t="s">
        <v>124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81</v>
      </c>
      <c r="BK217" s="225">
        <f>ROUND(I217*H217,2)</f>
        <v>0</v>
      </c>
      <c r="BL217" s="17" t="s">
        <v>130</v>
      </c>
      <c r="BM217" s="224" t="s">
        <v>312</v>
      </c>
    </row>
    <row r="218" s="13" customFormat="1">
      <c r="A218" s="13"/>
      <c r="B218" s="226"/>
      <c r="C218" s="227"/>
      <c r="D218" s="228" t="s">
        <v>132</v>
      </c>
      <c r="E218" s="229" t="s">
        <v>1</v>
      </c>
      <c r="F218" s="230" t="s">
        <v>183</v>
      </c>
      <c r="G218" s="227"/>
      <c r="H218" s="231">
        <v>8.4000000000000004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132</v>
      </c>
      <c r="AU218" s="237" t="s">
        <v>83</v>
      </c>
      <c r="AV218" s="13" t="s">
        <v>83</v>
      </c>
      <c r="AW218" s="13" t="s">
        <v>32</v>
      </c>
      <c r="AX218" s="13" t="s">
        <v>76</v>
      </c>
      <c r="AY218" s="237" t="s">
        <v>124</v>
      </c>
    </row>
    <row r="219" s="13" customFormat="1">
      <c r="A219" s="13"/>
      <c r="B219" s="226"/>
      <c r="C219" s="227"/>
      <c r="D219" s="228" t="s">
        <v>132</v>
      </c>
      <c r="E219" s="229" t="s">
        <v>1</v>
      </c>
      <c r="F219" s="230" t="s">
        <v>184</v>
      </c>
      <c r="G219" s="227"/>
      <c r="H219" s="231">
        <v>9.4949999999999992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132</v>
      </c>
      <c r="AU219" s="237" t="s">
        <v>83</v>
      </c>
      <c r="AV219" s="13" t="s">
        <v>83</v>
      </c>
      <c r="AW219" s="13" t="s">
        <v>32</v>
      </c>
      <c r="AX219" s="13" t="s">
        <v>76</v>
      </c>
      <c r="AY219" s="237" t="s">
        <v>124</v>
      </c>
    </row>
    <row r="220" s="14" customFormat="1">
      <c r="A220" s="14"/>
      <c r="B220" s="238"/>
      <c r="C220" s="239"/>
      <c r="D220" s="228" t="s">
        <v>132</v>
      </c>
      <c r="E220" s="240" t="s">
        <v>1</v>
      </c>
      <c r="F220" s="241" t="s">
        <v>134</v>
      </c>
      <c r="G220" s="239"/>
      <c r="H220" s="242">
        <v>17.895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8" t="s">
        <v>132</v>
      </c>
      <c r="AU220" s="248" t="s">
        <v>83</v>
      </c>
      <c r="AV220" s="14" t="s">
        <v>130</v>
      </c>
      <c r="AW220" s="14" t="s">
        <v>32</v>
      </c>
      <c r="AX220" s="14" t="s">
        <v>81</v>
      </c>
      <c r="AY220" s="248" t="s">
        <v>124</v>
      </c>
    </row>
    <row r="221" s="12" customFormat="1" ht="22.8" customHeight="1">
      <c r="A221" s="12"/>
      <c r="B221" s="196"/>
      <c r="C221" s="197"/>
      <c r="D221" s="198" t="s">
        <v>75</v>
      </c>
      <c r="E221" s="210" t="s">
        <v>138</v>
      </c>
      <c r="F221" s="210" t="s">
        <v>313</v>
      </c>
      <c r="G221" s="197"/>
      <c r="H221" s="197"/>
      <c r="I221" s="200"/>
      <c r="J221" s="211">
        <f>BK221</f>
        <v>0</v>
      </c>
      <c r="K221" s="197"/>
      <c r="L221" s="202"/>
      <c r="M221" s="203"/>
      <c r="N221" s="204"/>
      <c r="O221" s="204"/>
      <c r="P221" s="205">
        <f>SUM(P222:P224)</f>
        <v>0</v>
      </c>
      <c r="Q221" s="204"/>
      <c r="R221" s="205">
        <f>SUM(R222:R224)</f>
        <v>0.016</v>
      </c>
      <c r="S221" s="204"/>
      <c r="T221" s="206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7" t="s">
        <v>81</v>
      </c>
      <c r="AT221" s="208" t="s">
        <v>75</v>
      </c>
      <c r="AU221" s="208" t="s">
        <v>81</v>
      </c>
      <c r="AY221" s="207" t="s">
        <v>124</v>
      </c>
      <c r="BK221" s="209">
        <f>SUM(BK222:BK224)</f>
        <v>0</v>
      </c>
    </row>
    <row r="222" s="2" customFormat="1" ht="16.5" customHeight="1">
      <c r="A222" s="38"/>
      <c r="B222" s="39"/>
      <c r="C222" s="212" t="s">
        <v>314</v>
      </c>
      <c r="D222" s="212" t="s">
        <v>126</v>
      </c>
      <c r="E222" s="213" t="s">
        <v>315</v>
      </c>
      <c r="F222" s="214" t="s">
        <v>316</v>
      </c>
      <c r="G222" s="215" t="s">
        <v>317</v>
      </c>
      <c r="H222" s="216">
        <v>64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41</v>
      </c>
      <c r="O222" s="91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130</v>
      </c>
      <c r="AT222" s="224" t="s">
        <v>126</v>
      </c>
      <c r="AU222" s="224" t="s">
        <v>83</v>
      </c>
      <c r="AY222" s="17" t="s">
        <v>124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81</v>
      </c>
      <c r="BK222" s="225">
        <f>ROUND(I222*H222,2)</f>
        <v>0</v>
      </c>
      <c r="BL222" s="17" t="s">
        <v>130</v>
      </c>
      <c r="BM222" s="224" t="s">
        <v>318</v>
      </c>
    </row>
    <row r="223" s="2" customFormat="1" ht="21.75" customHeight="1">
      <c r="A223" s="38"/>
      <c r="B223" s="39"/>
      <c r="C223" s="212" t="s">
        <v>319</v>
      </c>
      <c r="D223" s="212" t="s">
        <v>126</v>
      </c>
      <c r="E223" s="213" t="s">
        <v>320</v>
      </c>
      <c r="F223" s="214" t="s">
        <v>321</v>
      </c>
      <c r="G223" s="215" t="s">
        <v>161</v>
      </c>
      <c r="H223" s="216">
        <v>160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41</v>
      </c>
      <c r="O223" s="91"/>
      <c r="P223" s="222">
        <f>O223*H223</f>
        <v>0</v>
      </c>
      <c r="Q223" s="222">
        <v>0.00010000000000000001</v>
      </c>
      <c r="R223" s="222">
        <f>Q223*H223</f>
        <v>0.016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130</v>
      </c>
      <c r="AT223" s="224" t="s">
        <v>126</v>
      </c>
      <c r="AU223" s="224" t="s">
        <v>83</v>
      </c>
      <c r="AY223" s="17" t="s">
        <v>124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81</v>
      </c>
      <c r="BK223" s="225">
        <f>ROUND(I223*H223,2)</f>
        <v>0</v>
      </c>
      <c r="BL223" s="17" t="s">
        <v>130</v>
      </c>
      <c r="BM223" s="224" t="s">
        <v>322</v>
      </c>
    </row>
    <row r="224" s="13" customFormat="1">
      <c r="A224" s="13"/>
      <c r="B224" s="226"/>
      <c r="C224" s="227"/>
      <c r="D224" s="228" t="s">
        <v>132</v>
      </c>
      <c r="E224" s="229" t="s">
        <v>1</v>
      </c>
      <c r="F224" s="230" t="s">
        <v>323</v>
      </c>
      <c r="G224" s="227"/>
      <c r="H224" s="231">
        <v>160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132</v>
      </c>
      <c r="AU224" s="237" t="s">
        <v>83</v>
      </c>
      <c r="AV224" s="13" t="s">
        <v>83</v>
      </c>
      <c r="AW224" s="13" t="s">
        <v>32</v>
      </c>
      <c r="AX224" s="13" t="s">
        <v>81</v>
      </c>
      <c r="AY224" s="237" t="s">
        <v>124</v>
      </c>
    </row>
    <row r="225" s="12" customFormat="1" ht="22.8" customHeight="1">
      <c r="A225" s="12"/>
      <c r="B225" s="196"/>
      <c r="C225" s="197"/>
      <c r="D225" s="198" t="s">
        <v>75</v>
      </c>
      <c r="E225" s="210" t="s">
        <v>146</v>
      </c>
      <c r="F225" s="210" t="s">
        <v>324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SUM(P226:P247)</f>
        <v>0</v>
      </c>
      <c r="Q225" s="204"/>
      <c r="R225" s="205">
        <f>SUM(R226:R247)</f>
        <v>367.95086860000004</v>
      </c>
      <c r="S225" s="204"/>
      <c r="T225" s="206">
        <f>SUM(T226:T247)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81</v>
      </c>
      <c r="AT225" s="208" t="s">
        <v>75</v>
      </c>
      <c r="AU225" s="208" t="s">
        <v>81</v>
      </c>
      <c r="AY225" s="207" t="s">
        <v>124</v>
      </c>
      <c r="BK225" s="209">
        <f>SUM(BK226:BK247)</f>
        <v>0</v>
      </c>
    </row>
    <row r="226" s="2" customFormat="1" ht="21.75" customHeight="1">
      <c r="A226" s="38"/>
      <c r="B226" s="39"/>
      <c r="C226" s="212" t="s">
        <v>325</v>
      </c>
      <c r="D226" s="212" t="s">
        <v>126</v>
      </c>
      <c r="E226" s="213" t="s">
        <v>326</v>
      </c>
      <c r="F226" s="214" t="s">
        <v>327</v>
      </c>
      <c r="G226" s="215" t="s">
        <v>129</v>
      </c>
      <c r="H226" s="216">
        <v>22.440000000000001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41</v>
      </c>
      <c r="O226" s="91"/>
      <c r="P226" s="222">
        <f>O226*H226</f>
        <v>0</v>
      </c>
      <c r="Q226" s="222">
        <v>0.46000000000000002</v>
      </c>
      <c r="R226" s="222">
        <f>Q226*H226</f>
        <v>10.322400000000002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130</v>
      </c>
      <c r="AT226" s="224" t="s">
        <v>126</v>
      </c>
      <c r="AU226" s="224" t="s">
        <v>83</v>
      </c>
      <c r="AY226" s="17" t="s">
        <v>124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81</v>
      </c>
      <c r="BK226" s="225">
        <f>ROUND(I226*H226,2)</f>
        <v>0</v>
      </c>
      <c r="BL226" s="17" t="s">
        <v>130</v>
      </c>
      <c r="BM226" s="224" t="s">
        <v>328</v>
      </c>
    </row>
    <row r="227" s="13" customFormat="1">
      <c r="A227" s="13"/>
      <c r="B227" s="226"/>
      <c r="C227" s="227"/>
      <c r="D227" s="228" t="s">
        <v>132</v>
      </c>
      <c r="E227" s="229" t="s">
        <v>1</v>
      </c>
      <c r="F227" s="230" t="s">
        <v>329</v>
      </c>
      <c r="G227" s="227"/>
      <c r="H227" s="231">
        <v>22.440000000000001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132</v>
      </c>
      <c r="AU227" s="237" t="s">
        <v>83</v>
      </c>
      <c r="AV227" s="13" t="s">
        <v>83</v>
      </c>
      <c r="AW227" s="13" t="s">
        <v>32</v>
      </c>
      <c r="AX227" s="13" t="s">
        <v>81</v>
      </c>
      <c r="AY227" s="237" t="s">
        <v>124</v>
      </c>
    </row>
    <row r="228" s="2" customFormat="1" ht="24.15" customHeight="1">
      <c r="A228" s="38"/>
      <c r="B228" s="39"/>
      <c r="C228" s="212" t="s">
        <v>330</v>
      </c>
      <c r="D228" s="212" t="s">
        <v>126</v>
      </c>
      <c r="E228" s="213" t="s">
        <v>331</v>
      </c>
      <c r="F228" s="214" t="s">
        <v>332</v>
      </c>
      <c r="G228" s="215" t="s">
        <v>129</v>
      </c>
      <c r="H228" s="216">
        <v>300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41</v>
      </c>
      <c r="O228" s="91"/>
      <c r="P228" s="222">
        <f>O228*H228</f>
        <v>0</v>
      </c>
      <c r="Q228" s="222">
        <v>0.46000000000000002</v>
      </c>
      <c r="R228" s="222">
        <f>Q228*H228</f>
        <v>138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130</v>
      </c>
      <c r="AT228" s="224" t="s">
        <v>126</v>
      </c>
      <c r="AU228" s="224" t="s">
        <v>83</v>
      </c>
      <c r="AY228" s="17" t="s">
        <v>124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81</v>
      </c>
      <c r="BK228" s="225">
        <f>ROUND(I228*H228,2)</f>
        <v>0</v>
      </c>
      <c r="BL228" s="17" t="s">
        <v>130</v>
      </c>
      <c r="BM228" s="224" t="s">
        <v>333</v>
      </c>
    </row>
    <row r="229" s="2" customFormat="1" ht="21.75" customHeight="1">
      <c r="A229" s="38"/>
      <c r="B229" s="39"/>
      <c r="C229" s="212" t="s">
        <v>334</v>
      </c>
      <c r="D229" s="212" t="s">
        <v>126</v>
      </c>
      <c r="E229" s="213" t="s">
        <v>335</v>
      </c>
      <c r="F229" s="214" t="s">
        <v>336</v>
      </c>
      <c r="G229" s="215" t="s">
        <v>129</v>
      </c>
      <c r="H229" s="216">
        <v>478.41000000000002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41</v>
      </c>
      <c r="O229" s="91"/>
      <c r="P229" s="222">
        <f>O229*H229</f>
        <v>0</v>
      </c>
      <c r="Q229" s="222">
        <v>0.00051000000000000004</v>
      </c>
      <c r="R229" s="222">
        <f>Q229*H229</f>
        <v>0.24398910000000004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130</v>
      </c>
      <c r="AT229" s="224" t="s">
        <v>126</v>
      </c>
      <c r="AU229" s="224" t="s">
        <v>83</v>
      </c>
      <c r="AY229" s="17" t="s">
        <v>124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81</v>
      </c>
      <c r="BK229" s="225">
        <f>ROUND(I229*H229,2)</f>
        <v>0</v>
      </c>
      <c r="BL229" s="17" t="s">
        <v>130</v>
      </c>
      <c r="BM229" s="224" t="s">
        <v>337</v>
      </c>
    </row>
    <row r="230" s="2" customFormat="1" ht="24.15" customHeight="1">
      <c r="A230" s="38"/>
      <c r="B230" s="39"/>
      <c r="C230" s="212" t="s">
        <v>338</v>
      </c>
      <c r="D230" s="212" t="s">
        <v>126</v>
      </c>
      <c r="E230" s="213" t="s">
        <v>339</v>
      </c>
      <c r="F230" s="214" t="s">
        <v>340</v>
      </c>
      <c r="G230" s="215" t="s">
        <v>129</v>
      </c>
      <c r="H230" s="216">
        <v>478.41000000000002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41</v>
      </c>
      <c r="O230" s="91"/>
      <c r="P230" s="222">
        <f>O230*H230</f>
        <v>0</v>
      </c>
      <c r="Q230" s="222">
        <v>0.092799999999999994</v>
      </c>
      <c r="R230" s="222">
        <f>Q230*H230</f>
        <v>44.396447999999999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130</v>
      </c>
      <c r="AT230" s="224" t="s">
        <v>126</v>
      </c>
      <c r="AU230" s="224" t="s">
        <v>83</v>
      </c>
      <c r="AY230" s="17" t="s">
        <v>124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81</v>
      </c>
      <c r="BK230" s="225">
        <f>ROUND(I230*H230,2)</f>
        <v>0</v>
      </c>
      <c r="BL230" s="17" t="s">
        <v>130</v>
      </c>
      <c r="BM230" s="224" t="s">
        <v>341</v>
      </c>
    </row>
    <row r="231" s="2" customFormat="1" ht="24.15" customHeight="1">
      <c r="A231" s="38"/>
      <c r="B231" s="39"/>
      <c r="C231" s="212" t="s">
        <v>342</v>
      </c>
      <c r="D231" s="212" t="s">
        <v>126</v>
      </c>
      <c r="E231" s="213" t="s">
        <v>343</v>
      </c>
      <c r="F231" s="214" t="s">
        <v>344</v>
      </c>
      <c r="G231" s="215" t="s">
        <v>129</v>
      </c>
      <c r="H231" s="216">
        <v>15.199999999999999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41</v>
      </c>
      <c r="O231" s="91"/>
      <c r="P231" s="222">
        <f>O231*H231</f>
        <v>0</v>
      </c>
      <c r="Q231" s="222">
        <v>0.092799999999999994</v>
      </c>
      <c r="R231" s="222">
        <f>Q231*H231</f>
        <v>1.4105599999999998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130</v>
      </c>
      <c r="AT231" s="224" t="s">
        <v>126</v>
      </c>
      <c r="AU231" s="224" t="s">
        <v>83</v>
      </c>
      <c r="AY231" s="17" t="s">
        <v>124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81</v>
      </c>
      <c r="BK231" s="225">
        <f>ROUND(I231*H231,2)</f>
        <v>0</v>
      </c>
      <c r="BL231" s="17" t="s">
        <v>130</v>
      </c>
      <c r="BM231" s="224" t="s">
        <v>345</v>
      </c>
    </row>
    <row r="232" s="13" customFormat="1">
      <c r="A232" s="13"/>
      <c r="B232" s="226"/>
      <c r="C232" s="227"/>
      <c r="D232" s="228" t="s">
        <v>132</v>
      </c>
      <c r="E232" s="229" t="s">
        <v>1</v>
      </c>
      <c r="F232" s="230" t="s">
        <v>346</v>
      </c>
      <c r="G232" s="227"/>
      <c r="H232" s="231">
        <v>15.199999999999999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132</v>
      </c>
      <c r="AU232" s="237" t="s">
        <v>83</v>
      </c>
      <c r="AV232" s="13" t="s">
        <v>83</v>
      </c>
      <c r="AW232" s="13" t="s">
        <v>32</v>
      </c>
      <c r="AX232" s="13" t="s">
        <v>81</v>
      </c>
      <c r="AY232" s="237" t="s">
        <v>124</v>
      </c>
    </row>
    <row r="233" s="2" customFormat="1" ht="24.15" customHeight="1">
      <c r="A233" s="38"/>
      <c r="B233" s="39"/>
      <c r="C233" s="212" t="s">
        <v>347</v>
      </c>
      <c r="D233" s="212" t="s">
        <v>126</v>
      </c>
      <c r="E233" s="213" t="s">
        <v>348</v>
      </c>
      <c r="F233" s="214" t="s">
        <v>349</v>
      </c>
      <c r="G233" s="215" t="s">
        <v>129</v>
      </c>
      <c r="H233" s="216">
        <v>15.199999999999999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41</v>
      </c>
      <c r="O233" s="91"/>
      <c r="P233" s="222">
        <f>O233*H233</f>
        <v>0</v>
      </c>
      <c r="Q233" s="222">
        <v>0.11600000000000001</v>
      </c>
      <c r="R233" s="222">
        <f>Q233*H233</f>
        <v>1.7632000000000001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130</v>
      </c>
      <c r="AT233" s="224" t="s">
        <v>126</v>
      </c>
      <c r="AU233" s="224" t="s">
        <v>83</v>
      </c>
      <c r="AY233" s="17" t="s">
        <v>124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81</v>
      </c>
      <c r="BK233" s="225">
        <f>ROUND(I233*H233,2)</f>
        <v>0</v>
      </c>
      <c r="BL233" s="17" t="s">
        <v>130</v>
      </c>
      <c r="BM233" s="224" t="s">
        <v>350</v>
      </c>
    </row>
    <row r="234" s="2" customFormat="1" ht="16.5" customHeight="1">
      <c r="A234" s="38"/>
      <c r="B234" s="39"/>
      <c r="C234" s="212" t="s">
        <v>351</v>
      </c>
      <c r="D234" s="212" t="s">
        <v>126</v>
      </c>
      <c r="E234" s="213" t="s">
        <v>352</v>
      </c>
      <c r="F234" s="214" t="s">
        <v>353</v>
      </c>
      <c r="G234" s="215" t="s">
        <v>129</v>
      </c>
      <c r="H234" s="216">
        <v>478.41000000000002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41</v>
      </c>
      <c r="O234" s="91"/>
      <c r="P234" s="222">
        <f>O234*H234</f>
        <v>0</v>
      </c>
      <c r="Q234" s="222">
        <v>0.24535000000000001</v>
      </c>
      <c r="R234" s="222">
        <f>Q234*H234</f>
        <v>117.37789350000001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130</v>
      </c>
      <c r="AT234" s="224" t="s">
        <v>126</v>
      </c>
      <c r="AU234" s="224" t="s">
        <v>83</v>
      </c>
      <c r="AY234" s="17" t="s">
        <v>124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81</v>
      </c>
      <c r="BK234" s="225">
        <f>ROUND(I234*H234,2)</f>
        <v>0</v>
      </c>
      <c r="BL234" s="17" t="s">
        <v>130</v>
      </c>
      <c r="BM234" s="224" t="s">
        <v>354</v>
      </c>
    </row>
    <row r="235" s="2" customFormat="1" ht="21.75" customHeight="1">
      <c r="A235" s="38"/>
      <c r="B235" s="39"/>
      <c r="C235" s="212" t="s">
        <v>355</v>
      </c>
      <c r="D235" s="212" t="s">
        <v>126</v>
      </c>
      <c r="E235" s="213" t="s">
        <v>356</v>
      </c>
      <c r="F235" s="214" t="s">
        <v>357</v>
      </c>
      <c r="G235" s="215" t="s">
        <v>129</v>
      </c>
      <c r="H235" s="216">
        <v>15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41</v>
      </c>
      <c r="O235" s="91"/>
      <c r="P235" s="222">
        <f>O235*H235</f>
        <v>0</v>
      </c>
      <c r="Q235" s="222">
        <v>0.49819999999999998</v>
      </c>
      <c r="R235" s="222">
        <f>Q235*H235</f>
        <v>7.4729999999999999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130</v>
      </c>
      <c r="AT235" s="224" t="s">
        <v>126</v>
      </c>
      <c r="AU235" s="224" t="s">
        <v>83</v>
      </c>
      <c r="AY235" s="17" t="s">
        <v>124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81</v>
      </c>
      <c r="BK235" s="225">
        <f>ROUND(I235*H235,2)</f>
        <v>0</v>
      </c>
      <c r="BL235" s="17" t="s">
        <v>130</v>
      </c>
      <c r="BM235" s="224" t="s">
        <v>358</v>
      </c>
    </row>
    <row r="236" s="13" customFormat="1">
      <c r="A236" s="13"/>
      <c r="B236" s="226"/>
      <c r="C236" s="227"/>
      <c r="D236" s="228" t="s">
        <v>132</v>
      </c>
      <c r="E236" s="229" t="s">
        <v>1</v>
      </c>
      <c r="F236" s="230" t="s">
        <v>359</v>
      </c>
      <c r="G236" s="227"/>
      <c r="H236" s="231">
        <v>15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132</v>
      </c>
      <c r="AU236" s="237" t="s">
        <v>83</v>
      </c>
      <c r="AV236" s="13" t="s">
        <v>83</v>
      </c>
      <c r="AW236" s="13" t="s">
        <v>32</v>
      </c>
      <c r="AX236" s="13" t="s">
        <v>81</v>
      </c>
      <c r="AY236" s="237" t="s">
        <v>124</v>
      </c>
    </row>
    <row r="237" s="2" customFormat="1" ht="21.75" customHeight="1">
      <c r="A237" s="38"/>
      <c r="B237" s="39"/>
      <c r="C237" s="212" t="s">
        <v>360</v>
      </c>
      <c r="D237" s="212" t="s">
        <v>126</v>
      </c>
      <c r="E237" s="213" t="s">
        <v>361</v>
      </c>
      <c r="F237" s="214" t="s">
        <v>362</v>
      </c>
      <c r="G237" s="215" t="s">
        <v>129</v>
      </c>
      <c r="H237" s="216">
        <v>1581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41</v>
      </c>
      <c r="O237" s="91"/>
      <c r="P237" s="222">
        <f>O237*H237</f>
        <v>0</v>
      </c>
      <c r="Q237" s="222">
        <v>0.026790000000000001</v>
      </c>
      <c r="R237" s="222">
        <f>Q237*H237</f>
        <v>42.354990000000001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130</v>
      </c>
      <c r="AT237" s="224" t="s">
        <v>126</v>
      </c>
      <c r="AU237" s="224" t="s">
        <v>83</v>
      </c>
      <c r="AY237" s="17" t="s">
        <v>124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81</v>
      </c>
      <c r="BK237" s="225">
        <f>ROUND(I237*H237,2)</f>
        <v>0</v>
      </c>
      <c r="BL237" s="17" t="s">
        <v>130</v>
      </c>
      <c r="BM237" s="224" t="s">
        <v>363</v>
      </c>
    </row>
    <row r="238" s="2" customFormat="1" ht="24.15" customHeight="1">
      <c r="A238" s="38"/>
      <c r="B238" s="39"/>
      <c r="C238" s="212" t="s">
        <v>364</v>
      </c>
      <c r="D238" s="212" t="s">
        <v>126</v>
      </c>
      <c r="E238" s="213" t="s">
        <v>365</v>
      </c>
      <c r="F238" s="214" t="s">
        <v>366</v>
      </c>
      <c r="G238" s="215" t="s">
        <v>129</v>
      </c>
      <c r="H238" s="216">
        <v>16.100000000000001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41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130</v>
      </c>
      <c r="AT238" s="224" t="s">
        <v>126</v>
      </c>
      <c r="AU238" s="224" t="s">
        <v>83</v>
      </c>
      <c r="AY238" s="17" t="s">
        <v>124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81</v>
      </c>
      <c r="BK238" s="225">
        <f>ROUND(I238*H238,2)</f>
        <v>0</v>
      </c>
      <c r="BL238" s="17" t="s">
        <v>130</v>
      </c>
      <c r="BM238" s="224" t="s">
        <v>367</v>
      </c>
    </row>
    <row r="239" s="13" customFormat="1">
      <c r="A239" s="13"/>
      <c r="B239" s="226"/>
      <c r="C239" s="227"/>
      <c r="D239" s="228" t="s">
        <v>132</v>
      </c>
      <c r="E239" s="229" t="s">
        <v>1</v>
      </c>
      <c r="F239" s="230" t="s">
        <v>368</v>
      </c>
      <c r="G239" s="227"/>
      <c r="H239" s="231">
        <v>16.100000000000001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132</v>
      </c>
      <c r="AU239" s="237" t="s">
        <v>83</v>
      </c>
      <c r="AV239" s="13" t="s">
        <v>83</v>
      </c>
      <c r="AW239" s="13" t="s">
        <v>32</v>
      </c>
      <c r="AX239" s="13" t="s">
        <v>81</v>
      </c>
      <c r="AY239" s="237" t="s">
        <v>124</v>
      </c>
    </row>
    <row r="240" s="2" customFormat="1" ht="21.75" customHeight="1">
      <c r="A240" s="38"/>
      <c r="B240" s="39"/>
      <c r="C240" s="249" t="s">
        <v>369</v>
      </c>
      <c r="D240" s="249" t="s">
        <v>236</v>
      </c>
      <c r="E240" s="250" t="s">
        <v>370</v>
      </c>
      <c r="F240" s="251" t="s">
        <v>371</v>
      </c>
      <c r="G240" s="252" t="s">
        <v>129</v>
      </c>
      <c r="H240" s="253">
        <v>1.6579999999999999</v>
      </c>
      <c r="I240" s="254"/>
      <c r="J240" s="255">
        <f>ROUND(I240*H240,2)</f>
        <v>0</v>
      </c>
      <c r="K240" s="256"/>
      <c r="L240" s="257"/>
      <c r="M240" s="258" t="s">
        <v>1</v>
      </c>
      <c r="N240" s="259" t="s">
        <v>41</v>
      </c>
      <c r="O240" s="91"/>
      <c r="P240" s="222">
        <f>O240*H240</f>
        <v>0</v>
      </c>
      <c r="Q240" s="222">
        <v>0.13100000000000001</v>
      </c>
      <c r="R240" s="222">
        <f>Q240*H240</f>
        <v>0.217198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158</v>
      </c>
      <c r="AT240" s="224" t="s">
        <v>236</v>
      </c>
      <c r="AU240" s="224" t="s">
        <v>83</v>
      </c>
      <c r="AY240" s="17" t="s">
        <v>124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81</v>
      </c>
      <c r="BK240" s="225">
        <f>ROUND(I240*H240,2)</f>
        <v>0</v>
      </c>
      <c r="BL240" s="17" t="s">
        <v>130</v>
      </c>
      <c r="BM240" s="224" t="s">
        <v>372</v>
      </c>
    </row>
    <row r="241" s="13" customFormat="1">
      <c r="A241" s="13"/>
      <c r="B241" s="226"/>
      <c r="C241" s="227"/>
      <c r="D241" s="228" t="s">
        <v>132</v>
      </c>
      <c r="E241" s="229" t="s">
        <v>1</v>
      </c>
      <c r="F241" s="230" t="s">
        <v>373</v>
      </c>
      <c r="G241" s="227"/>
      <c r="H241" s="231">
        <v>1.6100000000000001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132</v>
      </c>
      <c r="AU241" s="237" t="s">
        <v>83</v>
      </c>
      <c r="AV241" s="13" t="s">
        <v>83</v>
      </c>
      <c r="AW241" s="13" t="s">
        <v>32</v>
      </c>
      <c r="AX241" s="13" t="s">
        <v>76</v>
      </c>
      <c r="AY241" s="237" t="s">
        <v>124</v>
      </c>
    </row>
    <row r="242" s="14" customFormat="1">
      <c r="A242" s="14"/>
      <c r="B242" s="238"/>
      <c r="C242" s="239"/>
      <c r="D242" s="228" t="s">
        <v>132</v>
      </c>
      <c r="E242" s="240" t="s">
        <v>1</v>
      </c>
      <c r="F242" s="241" t="s">
        <v>134</v>
      </c>
      <c r="G242" s="239"/>
      <c r="H242" s="242">
        <v>1.6100000000000001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8" t="s">
        <v>132</v>
      </c>
      <c r="AU242" s="248" t="s">
        <v>83</v>
      </c>
      <c r="AV242" s="14" t="s">
        <v>130</v>
      </c>
      <c r="AW242" s="14" t="s">
        <v>32</v>
      </c>
      <c r="AX242" s="14" t="s">
        <v>81</v>
      </c>
      <c r="AY242" s="248" t="s">
        <v>124</v>
      </c>
    </row>
    <row r="243" s="13" customFormat="1">
      <c r="A243" s="13"/>
      <c r="B243" s="226"/>
      <c r="C243" s="227"/>
      <c r="D243" s="228" t="s">
        <v>132</v>
      </c>
      <c r="E243" s="227"/>
      <c r="F243" s="230" t="s">
        <v>374</v>
      </c>
      <c r="G243" s="227"/>
      <c r="H243" s="231">
        <v>1.6579999999999999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132</v>
      </c>
      <c r="AU243" s="237" t="s">
        <v>83</v>
      </c>
      <c r="AV243" s="13" t="s">
        <v>83</v>
      </c>
      <c r="AW243" s="13" t="s">
        <v>4</v>
      </c>
      <c r="AX243" s="13" t="s">
        <v>81</v>
      </c>
      <c r="AY243" s="237" t="s">
        <v>124</v>
      </c>
    </row>
    <row r="244" s="2" customFormat="1" ht="33" customHeight="1">
      <c r="A244" s="38"/>
      <c r="B244" s="39"/>
      <c r="C244" s="212" t="s">
        <v>375</v>
      </c>
      <c r="D244" s="212" t="s">
        <v>126</v>
      </c>
      <c r="E244" s="213" t="s">
        <v>376</v>
      </c>
      <c r="F244" s="214" t="s">
        <v>377</v>
      </c>
      <c r="G244" s="215" t="s">
        <v>129</v>
      </c>
      <c r="H244" s="216">
        <v>22.440000000000001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41</v>
      </c>
      <c r="O244" s="91"/>
      <c r="P244" s="222">
        <f>O244*H244</f>
        <v>0</v>
      </c>
      <c r="Q244" s="222">
        <v>0.10100000000000001</v>
      </c>
      <c r="R244" s="222">
        <f>Q244*H244</f>
        <v>2.2664400000000002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130</v>
      </c>
      <c r="AT244" s="224" t="s">
        <v>126</v>
      </c>
      <c r="AU244" s="224" t="s">
        <v>83</v>
      </c>
      <c r="AY244" s="17" t="s">
        <v>124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81</v>
      </c>
      <c r="BK244" s="225">
        <f>ROUND(I244*H244,2)</f>
        <v>0</v>
      </c>
      <c r="BL244" s="17" t="s">
        <v>130</v>
      </c>
      <c r="BM244" s="224" t="s">
        <v>378</v>
      </c>
    </row>
    <row r="245" s="13" customFormat="1">
      <c r="A245" s="13"/>
      <c r="B245" s="226"/>
      <c r="C245" s="227"/>
      <c r="D245" s="228" t="s">
        <v>132</v>
      </c>
      <c r="E245" s="229" t="s">
        <v>1</v>
      </c>
      <c r="F245" s="230" t="s">
        <v>329</v>
      </c>
      <c r="G245" s="227"/>
      <c r="H245" s="231">
        <v>22.440000000000001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132</v>
      </c>
      <c r="AU245" s="237" t="s">
        <v>83</v>
      </c>
      <c r="AV245" s="13" t="s">
        <v>83</v>
      </c>
      <c r="AW245" s="13" t="s">
        <v>32</v>
      </c>
      <c r="AX245" s="13" t="s">
        <v>81</v>
      </c>
      <c r="AY245" s="237" t="s">
        <v>124</v>
      </c>
    </row>
    <row r="246" s="2" customFormat="1" ht="16.5" customHeight="1">
      <c r="A246" s="38"/>
      <c r="B246" s="39"/>
      <c r="C246" s="249" t="s">
        <v>379</v>
      </c>
      <c r="D246" s="249" t="s">
        <v>236</v>
      </c>
      <c r="E246" s="250" t="s">
        <v>380</v>
      </c>
      <c r="F246" s="251" t="s">
        <v>381</v>
      </c>
      <c r="G246" s="252" t="s">
        <v>129</v>
      </c>
      <c r="H246" s="253">
        <v>22.664000000000001</v>
      </c>
      <c r="I246" s="254"/>
      <c r="J246" s="255">
        <f>ROUND(I246*H246,2)</f>
        <v>0</v>
      </c>
      <c r="K246" s="256"/>
      <c r="L246" s="257"/>
      <c r="M246" s="258" t="s">
        <v>1</v>
      </c>
      <c r="N246" s="259" t="s">
        <v>41</v>
      </c>
      <c r="O246" s="91"/>
      <c r="P246" s="222">
        <f>O246*H246</f>
        <v>0</v>
      </c>
      <c r="Q246" s="222">
        <v>0.09375</v>
      </c>
      <c r="R246" s="222">
        <f>Q246*H246</f>
        <v>2.1247500000000001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158</v>
      </c>
      <c r="AT246" s="224" t="s">
        <v>236</v>
      </c>
      <c r="AU246" s="224" t="s">
        <v>83</v>
      </c>
      <c r="AY246" s="17" t="s">
        <v>124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81</v>
      </c>
      <c r="BK246" s="225">
        <f>ROUND(I246*H246,2)</f>
        <v>0</v>
      </c>
      <c r="BL246" s="17" t="s">
        <v>130</v>
      </c>
      <c r="BM246" s="224" t="s">
        <v>382</v>
      </c>
    </row>
    <row r="247" s="13" customFormat="1">
      <c r="A247" s="13"/>
      <c r="B247" s="226"/>
      <c r="C247" s="227"/>
      <c r="D247" s="228" t="s">
        <v>132</v>
      </c>
      <c r="E247" s="227"/>
      <c r="F247" s="230" t="s">
        <v>383</v>
      </c>
      <c r="G247" s="227"/>
      <c r="H247" s="231">
        <v>22.664000000000001</v>
      </c>
      <c r="I247" s="232"/>
      <c r="J247" s="227"/>
      <c r="K247" s="227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132</v>
      </c>
      <c r="AU247" s="237" t="s">
        <v>83</v>
      </c>
      <c r="AV247" s="13" t="s">
        <v>83</v>
      </c>
      <c r="AW247" s="13" t="s">
        <v>4</v>
      </c>
      <c r="AX247" s="13" t="s">
        <v>81</v>
      </c>
      <c r="AY247" s="237" t="s">
        <v>124</v>
      </c>
    </row>
    <row r="248" s="12" customFormat="1" ht="22.8" customHeight="1">
      <c r="A248" s="12"/>
      <c r="B248" s="196"/>
      <c r="C248" s="197"/>
      <c r="D248" s="198" t="s">
        <v>75</v>
      </c>
      <c r="E248" s="210" t="s">
        <v>158</v>
      </c>
      <c r="F248" s="210" t="s">
        <v>384</v>
      </c>
      <c r="G248" s="197"/>
      <c r="H248" s="197"/>
      <c r="I248" s="200"/>
      <c r="J248" s="211">
        <f>BK248</f>
        <v>0</v>
      </c>
      <c r="K248" s="197"/>
      <c r="L248" s="202"/>
      <c r="M248" s="203"/>
      <c r="N248" s="204"/>
      <c r="O248" s="204"/>
      <c r="P248" s="205">
        <f>SUM(P249:P250)</f>
        <v>0</v>
      </c>
      <c r="Q248" s="204"/>
      <c r="R248" s="205">
        <f>SUM(R249:R250)</f>
        <v>0</v>
      </c>
      <c r="S248" s="204"/>
      <c r="T248" s="206">
        <f>SUM(T249:T250)</f>
        <v>2.9399999999999999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7" t="s">
        <v>81</v>
      </c>
      <c r="AT248" s="208" t="s">
        <v>75</v>
      </c>
      <c r="AU248" s="208" t="s">
        <v>81</v>
      </c>
      <c r="AY248" s="207" t="s">
        <v>124</v>
      </c>
      <c r="BK248" s="209">
        <f>SUM(BK249:BK250)</f>
        <v>0</v>
      </c>
    </row>
    <row r="249" s="2" customFormat="1" ht="24.15" customHeight="1">
      <c r="A249" s="38"/>
      <c r="B249" s="39"/>
      <c r="C249" s="212" t="s">
        <v>385</v>
      </c>
      <c r="D249" s="212" t="s">
        <v>126</v>
      </c>
      <c r="E249" s="213" t="s">
        <v>386</v>
      </c>
      <c r="F249" s="214" t="s">
        <v>387</v>
      </c>
      <c r="G249" s="215" t="s">
        <v>161</v>
      </c>
      <c r="H249" s="216">
        <v>196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41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0.014999999999999999</v>
      </c>
      <c r="T249" s="223">
        <f>S249*H249</f>
        <v>2.9399999999999999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130</v>
      </c>
      <c r="AT249" s="224" t="s">
        <v>126</v>
      </c>
      <c r="AU249" s="224" t="s">
        <v>83</v>
      </c>
      <c r="AY249" s="17" t="s">
        <v>124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81</v>
      </c>
      <c r="BK249" s="225">
        <f>ROUND(I249*H249,2)</f>
        <v>0</v>
      </c>
      <c r="BL249" s="17" t="s">
        <v>130</v>
      </c>
      <c r="BM249" s="224" t="s">
        <v>388</v>
      </c>
    </row>
    <row r="250" s="13" customFormat="1">
      <c r="A250" s="13"/>
      <c r="B250" s="226"/>
      <c r="C250" s="227"/>
      <c r="D250" s="228" t="s">
        <v>132</v>
      </c>
      <c r="E250" s="229" t="s">
        <v>1</v>
      </c>
      <c r="F250" s="230" t="s">
        <v>303</v>
      </c>
      <c r="G250" s="227"/>
      <c r="H250" s="231">
        <v>196</v>
      </c>
      <c r="I250" s="232"/>
      <c r="J250" s="227"/>
      <c r="K250" s="227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132</v>
      </c>
      <c r="AU250" s="237" t="s">
        <v>83</v>
      </c>
      <c r="AV250" s="13" t="s">
        <v>83</v>
      </c>
      <c r="AW250" s="13" t="s">
        <v>32</v>
      </c>
      <c r="AX250" s="13" t="s">
        <v>81</v>
      </c>
      <c r="AY250" s="237" t="s">
        <v>124</v>
      </c>
    </row>
    <row r="251" s="12" customFormat="1" ht="22.8" customHeight="1">
      <c r="A251" s="12"/>
      <c r="B251" s="196"/>
      <c r="C251" s="197"/>
      <c r="D251" s="198" t="s">
        <v>75</v>
      </c>
      <c r="E251" s="210" t="s">
        <v>163</v>
      </c>
      <c r="F251" s="210" t="s">
        <v>389</v>
      </c>
      <c r="G251" s="197"/>
      <c r="H251" s="197"/>
      <c r="I251" s="200"/>
      <c r="J251" s="211">
        <f>BK251</f>
        <v>0</v>
      </c>
      <c r="K251" s="197"/>
      <c r="L251" s="202"/>
      <c r="M251" s="203"/>
      <c r="N251" s="204"/>
      <c r="O251" s="204"/>
      <c r="P251" s="205">
        <f>SUM(P252:P304)</f>
        <v>0</v>
      </c>
      <c r="Q251" s="204"/>
      <c r="R251" s="205">
        <f>SUM(R252:R304)</f>
        <v>130.01774716</v>
      </c>
      <c r="S251" s="204"/>
      <c r="T251" s="206">
        <f>SUM(T252:T304)</f>
        <v>173.16415000000001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7" t="s">
        <v>81</v>
      </c>
      <c r="AT251" s="208" t="s">
        <v>75</v>
      </c>
      <c r="AU251" s="208" t="s">
        <v>81</v>
      </c>
      <c r="AY251" s="207" t="s">
        <v>124</v>
      </c>
      <c r="BK251" s="209">
        <f>SUM(BK252:BK304)</f>
        <v>0</v>
      </c>
    </row>
    <row r="252" s="2" customFormat="1" ht="24.15" customHeight="1">
      <c r="A252" s="38"/>
      <c r="B252" s="39"/>
      <c r="C252" s="212" t="s">
        <v>390</v>
      </c>
      <c r="D252" s="212" t="s">
        <v>126</v>
      </c>
      <c r="E252" s="213" t="s">
        <v>391</v>
      </c>
      <c r="F252" s="214" t="s">
        <v>392</v>
      </c>
      <c r="G252" s="215" t="s">
        <v>161</v>
      </c>
      <c r="H252" s="216">
        <v>112.2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41</v>
      </c>
      <c r="O252" s="91"/>
      <c r="P252" s="222">
        <f>O252*H252</f>
        <v>0</v>
      </c>
      <c r="Q252" s="222">
        <v>0.10095</v>
      </c>
      <c r="R252" s="222">
        <f>Q252*H252</f>
        <v>11.32659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130</v>
      </c>
      <c r="AT252" s="224" t="s">
        <v>126</v>
      </c>
      <c r="AU252" s="224" t="s">
        <v>83</v>
      </c>
      <c r="AY252" s="17" t="s">
        <v>124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81</v>
      </c>
      <c r="BK252" s="225">
        <f>ROUND(I252*H252,2)</f>
        <v>0</v>
      </c>
      <c r="BL252" s="17" t="s">
        <v>130</v>
      </c>
      <c r="BM252" s="224" t="s">
        <v>393</v>
      </c>
    </row>
    <row r="253" s="13" customFormat="1">
      <c r="A253" s="13"/>
      <c r="B253" s="226"/>
      <c r="C253" s="227"/>
      <c r="D253" s="228" t="s">
        <v>132</v>
      </c>
      <c r="E253" s="229" t="s">
        <v>1</v>
      </c>
      <c r="F253" s="230" t="s">
        <v>394</v>
      </c>
      <c r="G253" s="227"/>
      <c r="H253" s="231">
        <v>112.2</v>
      </c>
      <c r="I253" s="232"/>
      <c r="J253" s="227"/>
      <c r="K253" s="227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132</v>
      </c>
      <c r="AU253" s="237" t="s">
        <v>83</v>
      </c>
      <c r="AV253" s="13" t="s">
        <v>83</v>
      </c>
      <c r="AW253" s="13" t="s">
        <v>32</v>
      </c>
      <c r="AX253" s="13" t="s">
        <v>81</v>
      </c>
      <c r="AY253" s="237" t="s">
        <v>124</v>
      </c>
    </row>
    <row r="254" s="2" customFormat="1" ht="16.5" customHeight="1">
      <c r="A254" s="38"/>
      <c r="B254" s="39"/>
      <c r="C254" s="249" t="s">
        <v>395</v>
      </c>
      <c r="D254" s="249" t="s">
        <v>236</v>
      </c>
      <c r="E254" s="250" t="s">
        <v>396</v>
      </c>
      <c r="F254" s="251" t="s">
        <v>397</v>
      </c>
      <c r="G254" s="252" t="s">
        <v>161</v>
      </c>
      <c r="H254" s="253">
        <v>115.566</v>
      </c>
      <c r="I254" s="254"/>
      <c r="J254" s="255">
        <f>ROUND(I254*H254,2)</f>
        <v>0</v>
      </c>
      <c r="K254" s="256"/>
      <c r="L254" s="257"/>
      <c r="M254" s="258" t="s">
        <v>1</v>
      </c>
      <c r="N254" s="259" t="s">
        <v>41</v>
      </c>
      <c r="O254" s="91"/>
      <c r="P254" s="222">
        <f>O254*H254</f>
        <v>0</v>
      </c>
      <c r="Q254" s="222">
        <v>0.028000000000000001</v>
      </c>
      <c r="R254" s="222">
        <f>Q254*H254</f>
        <v>3.2358480000000003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158</v>
      </c>
      <c r="AT254" s="224" t="s">
        <v>236</v>
      </c>
      <c r="AU254" s="224" t="s">
        <v>83</v>
      </c>
      <c r="AY254" s="17" t="s">
        <v>124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81</v>
      </c>
      <c r="BK254" s="225">
        <f>ROUND(I254*H254,2)</f>
        <v>0</v>
      </c>
      <c r="BL254" s="17" t="s">
        <v>130</v>
      </c>
      <c r="BM254" s="224" t="s">
        <v>398</v>
      </c>
    </row>
    <row r="255" s="13" customFormat="1">
      <c r="A255" s="13"/>
      <c r="B255" s="226"/>
      <c r="C255" s="227"/>
      <c r="D255" s="228" t="s">
        <v>132</v>
      </c>
      <c r="E255" s="229" t="s">
        <v>1</v>
      </c>
      <c r="F255" s="230" t="s">
        <v>394</v>
      </c>
      <c r="G255" s="227"/>
      <c r="H255" s="231">
        <v>112.2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132</v>
      </c>
      <c r="AU255" s="237" t="s">
        <v>83</v>
      </c>
      <c r="AV255" s="13" t="s">
        <v>83</v>
      </c>
      <c r="AW255" s="13" t="s">
        <v>32</v>
      </c>
      <c r="AX255" s="13" t="s">
        <v>81</v>
      </c>
      <c r="AY255" s="237" t="s">
        <v>124</v>
      </c>
    </row>
    <row r="256" s="13" customFormat="1">
      <c r="A256" s="13"/>
      <c r="B256" s="226"/>
      <c r="C256" s="227"/>
      <c r="D256" s="228" t="s">
        <v>132</v>
      </c>
      <c r="E256" s="227"/>
      <c r="F256" s="230" t="s">
        <v>399</v>
      </c>
      <c r="G256" s="227"/>
      <c r="H256" s="231">
        <v>115.566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132</v>
      </c>
      <c r="AU256" s="237" t="s">
        <v>83</v>
      </c>
      <c r="AV256" s="13" t="s">
        <v>83</v>
      </c>
      <c r="AW256" s="13" t="s">
        <v>4</v>
      </c>
      <c r="AX256" s="13" t="s">
        <v>81</v>
      </c>
      <c r="AY256" s="237" t="s">
        <v>124</v>
      </c>
    </row>
    <row r="257" s="2" customFormat="1" ht="16.5" customHeight="1">
      <c r="A257" s="38"/>
      <c r="B257" s="39"/>
      <c r="C257" s="212" t="s">
        <v>400</v>
      </c>
      <c r="D257" s="212" t="s">
        <v>126</v>
      </c>
      <c r="E257" s="213" t="s">
        <v>401</v>
      </c>
      <c r="F257" s="214" t="s">
        <v>402</v>
      </c>
      <c r="G257" s="215" t="s">
        <v>171</v>
      </c>
      <c r="H257" s="216">
        <v>29.297999999999998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41</v>
      </c>
      <c r="O257" s="91"/>
      <c r="P257" s="222">
        <f>O257*H257</f>
        <v>0</v>
      </c>
      <c r="Q257" s="222">
        <v>2.2563399999999998</v>
      </c>
      <c r="R257" s="222">
        <f>Q257*H257</f>
        <v>66.106249319999989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130</v>
      </c>
      <c r="AT257" s="224" t="s">
        <v>126</v>
      </c>
      <c r="AU257" s="224" t="s">
        <v>83</v>
      </c>
      <c r="AY257" s="17" t="s">
        <v>124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81</v>
      </c>
      <c r="BK257" s="225">
        <f>ROUND(I257*H257,2)</f>
        <v>0</v>
      </c>
      <c r="BL257" s="17" t="s">
        <v>130</v>
      </c>
      <c r="BM257" s="224" t="s">
        <v>403</v>
      </c>
    </row>
    <row r="258" s="13" customFormat="1">
      <c r="A258" s="13"/>
      <c r="B258" s="226"/>
      <c r="C258" s="227"/>
      <c r="D258" s="228" t="s">
        <v>132</v>
      </c>
      <c r="E258" s="229" t="s">
        <v>1</v>
      </c>
      <c r="F258" s="230" t="s">
        <v>173</v>
      </c>
      <c r="G258" s="227"/>
      <c r="H258" s="231">
        <v>10.098000000000001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132</v>
      </c>
      <c r="AU258" s="237" t="s">
        <v>83</v>
      </c>
      <c r="AV258" s="13" t="s">
        <v>83</v>
      </c>
      <c r="AW258" s="13" t="s">
        <v>32</v>
      </c>
      <c r="AX258" s="13" t="s">
        <v>76</v>
      </c>
      <c r="AY258" s="237" t="s">
        <v>124</v>
      </c>
    </row>
    <row r="259" s="13" customFormat="1">
      <c r="A259" s="13"/>
      <c r="B259" s="226"/>
      <c r="C259" s="227"/>
      <c r="D259" s="228" t="s">
        <v>132</v>
      </c>
      <c r="E259" s="229" t="s">
        <v>1</v>
      </c>
      <c r="F259" s="230" t="s">
        <v>174</v>
      </c>
      <c r="G259" s="227"/>
      <c r="H259" s="231">
        <v>19.199999999999999</v>
      </c>
      <c r="I259" s="232"/>
      <c r="J259" s="227"/>
      <c r="K259" s="227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132</v>
      </c>
      <c r="AU259" s="237" t="s">
        <v>83</v>
      </c>
      <c r="AV259" s="13" t="s">
        <v>83</v>
      </c>
      <c r="AW259" s="13" t="s">
        <v>32</v>
      </c>
      <c r="AX259" s="13" t="s">
        <v>76</v>
      </c>
      <c r="AY259" s="237" t="s">
        <v>124</v>
      </c>
    </row>
    <row r="260" s="14" customFormat="1">
      <c r="A260" s="14"/>
      <c r="B260" s="238"/>
      <c r="C260" s="239"/>
      <c r="D260" s="228" t="s">
        <v>132</v>
      </c>
      <c r="E260" s="240" t="s">
        <v>1</v>
      </c>
      <c r="F260" s="241" t="s">
        <v>134</v>
      </c>
      <c r="G260" s="239"/>
      <c r="H260" s="242">
        <v>29.298000000000002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8" t="s">
        <v>132</v>
      </c>
      <c r="AU260" s="248" t="s">
        <v>83</v>
      </c>
      <c r="AV260" s="14" t="s">
        <v>130</v>
      </c>
      <c r="AW260" s="14" t="s">
        <v>32</v>
      </c>
      <c r="AX260" s="14" t="s">
        <v>81</v>
      </c>
      <c r="AY260" s="248" t="s">
        <v>124</v>
      </c>
    </row>
    <row r="261" s="2" customFormat="1" ht="16.5" customHeight="1">
      <c r="A261" s="38"/>
      <c r="B261" s="39"/>
      <c r="C261" s="212" t="s">
        <v>404</v>
      </c>
      <c r="D261" s="212" t="s">
        <v>126</v>
      </c>
      <c r="E261" s="213" t="s">
        <v>405</v>
      </c>
      <c r="F261" s="214" t="s">
        <v>406</v>
      </c>
      <c r="G261" s="215" t="s">
        <v>161</v>
      </c>
      <c r="H261" s="216">
        <v>509.72800000000001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41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130</v>
      </c>
      <c r="AT261" s="224" t="s">
        <v>126</v>
      </c>
      <c r="AU261" s="224" t="s">
        <v>83</v>
      </c>
      <c r="AY261" s="17" t="s">
        <v>124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81</v>
      </c>
      <c r="BK261" s="225">
        <f>ROUND(I261*H261,2)</f>
        <v>0</v>
      </c>
      <c r="BL261" s="17" t="s">
        <v>130</v>
      </c>
      <c r="BM261" s="224" t="s">
        <v>407</v>
      </c>
    </row>
    <row r="262" s="13" customFormat="1">
      <c r="A262" s="13"/>
      <c r="B262" s="226"/>
      <c r="C262" s="227"/>
      <c r="D262" s="228" t="s">
        <v>132</v>
      </c>
      <c r="E262" s="229" t="s">
        <v>1</v>
      </c>
      <c r="F262" s="230" t="s">
        <v>408</v>
      </c>
      <c r="G262" s="227"/>
      <c r="H262" s="231">
        <v>148</v>
      </c>
      <c r="I262" s="232"/>
      <c r="J262" s="227"/>
      <c r="K262" s="227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132</v>
      </c>
      <c r="AU262" s="237" t="s">
        <v>83</v>
      </c>
      <c r="AV262" s="13" t="s">
        <v>83</v>
      </c>
      <c r="AW262" s="13" t="s">
        <v>32</v>
      </c>
      <c r="AX262" s="13" t="s">
        <v>76</v>
      </c>
      <c r="AY262" s="237" t="s">
        <v>124</v>
      </c>
    </row>
    <row r="263" s="13" customFormat="1">
      <c r="A263" s="13"/>
      <c r="B263" s="226"/>
      <c r="C263" s="227"/>
      <c r="D263" s="228" t="s">
        <v>132</v>
      </c>
      <c r="E263" s="229" t="s">
        <v>1</v>
      </c>
      <c r="F263" s="230" t="s">
        <v>409</v>
      </c>
      <c r="G263" s="227"/>
      <c r="H263" s="231">
        <v>361.72800000000001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132</v>
      </c>
      <c r="AU263" s="237" t="s">
        <v>83</v>
      </c>
      <c r="AV263" s="13" t="s">
        <v>83</v>
      </c>
      <c r="AW263" s="13" t="s">
        <v>32</v>
      </c>
      <c r="AX263" s="13" t="s">
        <v>76</v>
      </c>
      <c r="AY263" s="237" t="s">
        <v>124</v>
      </c>
    </row>
    <row r="264" s="14" customFormat="1">
      <c r="A264" s="14"/>
      <c r="B264" s="238"/>
      <c r="C264" s="239"/>
      <c r="D264" s="228" t="s">
        <v>132</v>
      </c>
      <c r="E264" s="240" t="s">
        <v>1</v>
      </c>
      <c r="F264" s="241" t="s">
        <v>134</v>
      </c>
      <c r="G264" s="239"/>
      <c r="H264" s="242">
        <v>509.72800000000001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8" t="s">
        <v>132</v>
      </c>
      <c r="AU264" s="248" t="s">
        <v>83</v>
      </c>
      <c r="AV264" s="14" t="s">
        <v>130</v>
      </c>
      <c r="AW264" s="14" t="s">
        <v>32</v>
      </c>
      <c r="AX264" s="14" t="s">
        <v>81</v>
      </c>
      <c r="AY264" s="248" t="s">
        <v>124</v>
      </c>
    </row>
    <row r="265" s="2" customFormat="1" ht="24.15" customHeight="1">
      <c r="A265" s="38"/>
      <c r="B265" s="39"/>
      <c r="C265" s="212" t="s">
        <v>410</v>
      </c>
      <c r="D265" s="212" t="s">
        <v>126</v>
      </c>
      <c r="E265" s="213" t="s">
        <v>411</v>
      </c>
      <c r="F265" s="214" t="s">
        <v>412</v>
      </c>
      <c r="G265" s="215" t="s">
        <v>161</v>
      </c>
      <c r="H265" s="216">
        <v>29.800000000000001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41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130</v>
      </c>
      <c r="AT265" s="224" t="s">
        <v>126</v>
      </c>
      <c r="AU265" s="224" t="s">
        <v>83</v>
      </c>
      <c r="AY265" s="17" t="s">
        <v>124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81</v>
      </c>
      <c r="BK265" s="225">
        <f>ROUND(I265*H265,2)</f>
        <v>0</v>
      </c>
      <c r="BL265" s="17" t="s">
        <v>130</v>
      </c>
      <c r="BM265" s="224" t="s">
        <v>413</v>
      </c>
    </row>
    <row r="266" s="2" customFormat="1" ht="24.15" customHeight="1">
      <c r="A266" s="38"/>
      <c r="B266" s="39"/>
      <c r="C266" s="212" t="s">
        <v>414</v>
      </c>
      <c r="D266" s="212" t="s">
        <v>126</v>
      </c>
      <c r="E266" s="213" t="s">
        <v>415</v>
      </c>
      <c r="F266" s="214" t="s">
        <v>416</v>
      </c>
      <c r="G266" s="215" t="s">
        <v>161</v>
      </c>
      <c r="H266" s="216">
        <v>29.899999999999999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41</v>
      </c>
      <c r="O266" s="91"/>
      <c r="P266" s="222">
        <f>O266*H266</f>
        <v>0</v>
      </c>
      <c r="Q266" s="222">
        <v>2.0000000000000002E-05</v>
      </c>
      <c r="R266" s="222">
        <f>Q266*H266</f>
        <v>0.00059800000000000001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130</v>
      </c>
      <c r="AT266" s="224" t="s">
        <v>126</v>
      </c>
      <c r="AU266" s="224" t="s">
        <v>83</v>
      </c>
      <c r="AY266" s="17" t="s">
        <v>124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81</v>
      </c>
      <c r="BK266" s="225">
        <f>ROUND(I266*H266,2)</f>
        <v>0</v>
      </c>
      <c r="BL266" s="17" t="s">
        <v>130</v>
      </c>
      <c r="BM266" s="224" t="s">
        <v>417</v>
      </c>
    </row>
    <row r="267" s="13" customFormat="1">
      <c r="A267" s="13"/>
      <c r="B267" s="226"/>
      <c r="C267" s="227"/>
      <c r="D267" s="228" t="s">
        <v>132</v>
      </c>
      <c r="E267" s="229" t="s">
        <v>1</v>
      </c>
      <c r="F267" s="230" t="s">
        <v>418</v>
      </c>
      <c r="G267" s="227"/>
      <c r="H267" s="231">
        <v>29.899999999999999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132</v>
      </c>
      <c r="AU267" s="237" t="s">
        <v>83</v>
      </c>
      <c r="AV267" s="13" t="s">
        <v>83</v>
      </c>
      <c r="AW267" s="13" t="s">
        <v>32</v>
      </c>
      <c r="AX267" s="13" t="s">
        <v>81</v>
      </c>
      <c r="AY267" s="237" t="s">
        <v>124</v>
      </c>
    </row>
    <row r="268" s="2" customFormat="1" ht="24.15" customHeight="1">
      <c r="A268" s="38"/>
      <c r="B268" s="39"/>
      <c r="C268" s="212" t="s">
        <v>419</v>
      </c>
      <c r="D268" s="212" t="s">
        <v>126</v>
      </c>
      <c r="E268" s="213" t="s">
        <v>420</v>
      </c>
      <c r="F268" s="214" t="s">
        <v>421</v>
      </c>
      <c r="G268" s="215" t="s">
        <v>161</v>
      </c>
      <c r="H268" s="216">
        <v>509.72800000000001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41</v>
      </c>
      <c r="O268" s="91"/>
      <c r="P268" s="222">
        <f>O268*H268</f>
        <v>0</v>
      </c>
      <c r="Q268" s="222">
        <v>3.0000000000000001E-05</v>
      </c>
      <c r="R268" s="222">
        <f>Q268*H268</f>
        <v>0.015291840000000001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130</v>
      </c>
      <c r="AT268" s="224" t="s">
        <v>126</v>
      </c>
      <c r="AU268" s="224" t="s">
        <v>83</v>
      </c>
      <c r="AY268" s="17" t="s">
        <v>124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81</v>
      </c>
      <c r="BK268" s="225">
        <f>ROUND(I268*H268,2)</f>
        <v>0</v>
      </c>
      <c r="BL268" s="17" t="s">
        <v>130</v>
      </c>
      <c r="BM268" s="224" t="s">
        <v>422</v>
      </c>
    </row>
    <row r="269" s="13" customFormat="1">
      <c r="A269" s="13"/>
      <c r="B269" s="226"/>
      <c r="C269" s="227"/>
      <c r="D269" s="228" t="s">
        <v>132</v>
      </c>
      <c r="E269" s="229" t="s">
        <v>1</v>
      </c>
      <c r="F269" s="230" t="s">
        <v>408</v>
      </c>
      <c r="G269" s="227"/>
      <c r="H269" s="231">
        <v>148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132</v>
      </c>
      <c r="AU269" s="237" t="s">
        <v>83</v>
      </c>
      <c r="AV269" s="13" t="s">
        <v>83</v>
      </c>
      <c r="AW269" s="13" t="s">
        <v>32</v>
      </c>
      <c r="AX269" s="13" t="s">
        <v>76</v>
      </c>
      <c r="AY269" s="237" t="s">
        <v>124</v>
      </c>
    </row>
    <row r="270" s="13" customFormat="1">
      <c r="A270" s="13"/>
      <c r="B270" s="226"/>
      <c r="C270" s="227"/>
      <c r="D270" s="228" t="s">
        <v>132</v>
      </c>
      <c r="E270" s="229" t="s">
        <v>1</v>
      </c>
      <c r="F270" s="230" t="s">
        <v>409</v>
      </c>
      <c r="G270" s="227"/>
      <c r="H270" s="231">
        <v>361.72800000000001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132</v>
      </c>
      <c r="AU270" s="237" t="s">
        <v>83</v>
      </c>
      <c r="AV270" s="13" t="s">
        <v>83</v>
      </c>
      <c r="AW270" s="13" t="s">
        <v>32</v>
      </c>
      <c r="AX270" s="13" t="s">
        <v>76</v>
      </c>
      <c r="AY270" s="237" t="s">
        <v>124</v>
      </c>
    </row>
    <row r="271" s="14" customFormat="1">
      <c r="A271" s="14"/>
      <c r="B271" s="238"/>
      <c r="C271" s="239"/>
      <c r="D271" s="228" t="s">
        <v>132</v>
      </c>
      <c r="E271" s="240" t="s">
        <v>1</v>
      </c>
      <c r="F271" s="241" t="s">
        <v>134</v>
      </c>
      <c r="G271" s="239"/>
      <c r="H271" s="242">
        <v>509.72800000000001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8" t="s">
        <v>132</v>
      </c>
      <c r="AU271" s="248" t="s">
        <v>83</v>
      </c>
      <c r="AV271" s="14" t="s">
        <v>130</v>
      </c>
      <c r="AW271" s="14" t="s">
        <v>32</v>
      </c>
      <c r="AX271" s="14" t="s">
        <v>81</v>
      </c>
      <c r="AY271" s="248" t="s">
        <v>124</v>
      </c>
    </row>
    <row r="272" s="2" customFormat="1" ht="24.15" customHeight="1">
      <c r="A272" s="38"/>
      <c r="B272" s="39"/>
      <c r="C272" s="212" t="s">
        <v>423</v>
      </c>
      <c r="D272" s="212" t="s">
        <v>126</v>
      </c>
      <c r="E272" s="213" t="s">
        <v>424</v>
      </c>
      <c r="F272" s="214" t="s">
        <v>425</v>
      </c>
      <c r="G272" s="215" t="s">
        <v>161</v>
      </c>
      <c r="H272" s="216">
        <v>160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41</v>
      </c>
      <c r="O272" s="91"/>
      <c r="P272" s="222">
        <f>O272*H272</f>
        <v>0</v>
      </c>
      <c r="Q272" s="222">
        <v>0.29221000000000003</v>
      </c>
      <c r="R272" s="222">
        <f>Q272*H272</f>
        <v>46.753600000000006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130</v>
      </c>
      <c r="AT272" s="224" t="s">
        <v>126</v>
      </c>
      <c r="AU272" s="224" t="s">
        <v>83</v>
      </c>
      <c r="AY272" s="17" t="s">
        <v>124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81</v>
      </c>
      <c r="BK272" s="225">
        <f>ROUND(I272*H272,2)</f>
        <v>0</v>
      </c>
      <c r="BL272" s="17" t="s">
        <v>130</v>
      </c>
      <c r="BM272" s="224" t="s">
        <v>426</v>
      </c>
    </row>
    <row r="273" s="13" customFormat="1">
      <c r="A273" s="13"/>
      <c r="B273" s="226"/>
      <c r="C273" s="227"/>
      <c r="D273" s="228" t="s">
        <v>132</v>
      </c>
      <c r="E273" s="229" t="s">
        <v>1</v>
      </c>
      <c r="F273" s="230" t="s">
        <v>323</v>
      </c>
      <c r="G273" s="227"/>
      <c r="H273" s="231">
        <v>160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132</v>
      </c>
      <c r="AU273" s="237" t="s">
        <v>83</v>
      </c>
      <c r="AV273" s="13" t="s">
        <v>83</v>
      </c>
      <c r="AW273" s="13" t="s">
        <v>32</v>
      </c>
      <c r="AX273" s="13" t="s">
        <v>81</v>
      </c>
      <c r="AY273" s="237" t="s">
        <v>124</v>
      </c>
    </row>
    <row r="274" s="2" customFormat="1" ht="24.15" customHeight="1">
      <c r="A274" s="38"/>
      <c r="B274" s="39"/>
      <c r="C274" s="249" t="s">
        <v>427</v>
      </c>
      <c r="D274" s="249" t="s">
        <v>236</v>
      </c>
      <c r="E274" s="250" t="s">
        <v>428</v>
      </c>
      <c r="F274" s="251" t="s">
        <v>429</v>
      </c>
      <c r="G274" s="252" t="s">
        <v>161</v>
      </c>
      <c r="H274" s="253">
        <v>160</v>
      </c>
      <c r="I274" s="254"/>
      <c r="J274" s="255">
        <f>ROUND(I274*H274,2)</f>
        <v>0</v>
      </c>
      <c r="K274" s="256"/>
      <c r="L274" s="257"/>
      <c r="M274" s="258" t="s">
        <v>1</v>
      </c>
      <c r="N274" s="259" t="s">
        <v>41</v>
      </c>
      <c r="O274" s="91"/>
      <c r="P274" s="222">
        <f>O274*H274</f>
        <v>0</v>
      </c>
      <c r="Q274" s="222">
        <v>0.016</v>
      </c>
      <c r="R274" s="222">
        <f>Q274*H274</f>
        <v>2.5600000000000001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158</v>
      </c>
      <c r="AT274" s="224" t="s">
        <v>236</v>
      </c>
      <c r="AU274" s="224" t="s">
        <v>83</v>
      </c>
      <c r="AY274" s="17" t="s">
        <v>124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81</v>
      </c>
      <c r="BK274" s="225">
        <f>ROUND(I274*H274,2)</f>
        <v>0</v>
      </c>
      <c r="BL274" s="17" t="s">
        <v>130</v>
      </c>
      <c r="BM274" s="224" t="s">
        <v>430</v>
      </c>
    </row>
    <row r="275" s="2" customFormat="1" ht="33" customHeight="1">
      <c r="A275" s="38"/>
      <c r="B275" s="39"/>
      <c r="C275" s="212" t="s">
        <v>431</v>
      </c>
      <c r="D275" s="212" t="s">
        <v>126</v>
      </c>
      <c r="E275" s="213" t="s">
        <v>432</v>
      </c>
      <c r="F275" s="214" t="s">
        <v>433</v>
      </c>
      <c r="G275" s="215" t="s">
        <v>129</v>
      </c>
      <c r="H275" s="216">
        <v>720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41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130</v>
      </c>
      <c r="AT275" s="224" t="s">
        <v>126</v>
      </c>
      <c r="AU275" s="224" t="s">
        <v>83</v>
      </c>
      <c r="AY275" s="17" t="s">
        <v>124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81</v>
      </c>
      <c r="BK275" s="225">
        <f>ROUND(I275*H275,2)</f>
        <v>0</v>
      </c>
      <c r="BL275" s="17" t="s">
        <v>130</v>
      </c>
      <c r="BM275" s="224" t="s">
        <v>434</v>
      </c>
    </row>
    <row r="276" s="13" customFormat="1">
      <c r="A276" s="13"/>
      <c r="B276" s="226"/>
      <c r="C276" s="227"/>
      <c r="D276" s="228" t="s">
        <v>132</v>
      </c>
      <c r="E276" s="229" t="s">
        <v>1</v>
      </c>
      <c r="F276" s="230" t="s">
        <v>435</v>
      </c>
      <c r="G276" s="227"/>
      <c r="H276" s="231">
        <v>720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132</v>
      </c>
      <c r="AU276" s="237" t="s">
        <v>83</v>
      </c>
      <c r="AV276" s="13" t="s">
        <v>83</v>
      </c>
      <c r="AW276" s="13" t="s">
        <v>32</v>
      </c>
      <c r="AX276" s="13" t="s">
        <v>81</v>
      </c>
      <c r="AY276" s="237" t="s">
        <v>124</v>
      </c>
    </row>
    <row r="277" s="2" customFormat="1" ht="37.8" customHeight="1">
      <c r="A277" s="38"/>
      <c r="B277" s="39"/>
      <c r="C277" s="212" t="s">
        <v>436</v>
      </c>
      <c r="D277" s="212" t="s">
        <v>126</v>
      </c>
      <c r="E277" s="213" t="s">
        <v>437</v>
      </c>
      <c r="F277" s="214" t="s">
        <v>438</v>
      </c>
      <c r="G277" s="215" t="s">
        <v>129</v>
      </c>
      <c r="H277" s="216">
        <v>43200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41</v>
      </c>
      <c r="O277" s="91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130</v>
      </c>
      <c r="AT277" s="224" t="s">
        <v>126</v>
      </c>
      <c r="AU277" s="224" t="s">
        <v>83</v>
      </c>
      <c r="AY277" s="17" t="s">
        <v>124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81</v>
      </c>
      <c r="BK277" s="225">
        <f>ROUND(I277*H277,2)</f>
        <v>0</v>
      </c>
      <c r="BL277" s="17" t="s">
        <v>130</v>
      </c>
      <c r="BM277" s="224" t="s">
        <v>439</v>
      </c>
    </row>
    <row r="278" s="13" customFormat="1">
      <c r="A278" s="13"/>
      <c r="B278" s="226"/>
      <c r="C278" s="227"/>
      <c r="D278" s="228" t="s">
        <v>132</v>
      </c>
      <c r="E278" s="229" t="s">
        <v>1</v>
      </c>
      <c r="F278" s="230" t="s">
        <v>440</v>
      </c>
      <c r="G278" s="227"/>
      <c r="H278" s="231">
        <v>43200</v>
      </c>
      <c r="I278" s="232"/>
      <c r="J278" s="227"/>
      <c r="K278" s="227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132</v>
      </c>
      <c r="AU278" s="237" t="s">
        <v>83</v>
      </c>
      <c r="AV278" s="13" t="s">
        <v>83</v>
      </c>
      <c r="AW278" s="13" t="s">
        <v>32</v>
      </c>
      <c r="AX278" s="13" t="s">
        <v>81</v>
      </c>
      <c r="AY278" s="237" t="s">
        <v>124</v>
      </c>
    </row>
    <row r="279" s="2" customFormat="1" ht="33" customHeight="1">
      <c r="A279" s="38"/>
      <c r="B279" s="39"/>
      <c r="C279" s="212" t="s">
        <v>441</v>
      </c>
      <c r="D279" s="212" t="s">
        <v>126</v>
      </c>
      <c r="E279" s="213" t="s">
        <v>442</v>
      </c>
      <c r="F279" s="214" t="s">
        <v>443</v>
      </c>
      <c r="G279" s="215" t="s">
        <v>129</v>
      </c>
      <c r="H279" s="216">
        <v>720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41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130</v>
      </c>
      <c r="AT279" s="224" t="s">
        <v>126</v>
      </c>
      <c r="AU279" s="224" t="s">
        <v>83</v>
      </c>
      <c r="AY279" s="17" t="s">
        <v>124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81</v>
      </c>
      <c r="BK279" s="225">
        <f>ROUND(I279*H279,2)</f>
        <v>0</v>
      </c>
      <c r="BL279" s="17" t="s">
        <v>130</v>
      </c>
      <c r="BM279" s="224" t="s">
        <v>444</v>
      </c>
    </row>
    <row r="280" s="2" customFormat="1" ht="21.75" customHeight="1">
      <c r="A280" s="38"/>
      <c r="B280" s="39"/>
      <c r="C280" s="212" t="s">
        <v>445</v>
      </c>
      <c r="D280" s="212" t="s">
        <v>126</v>
      </c>
      <c r="E280" s="213" t="s">
        <v>446</v>
      </c>
      <c r="F280" s="214" t="s">
        <v>447</v>
      </c>
      <c r="G280" s="215" t="s">
        <v>129</v>
      </c>
      <c r="H280" s="216">
        <v>94.400000000000006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41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130</v>
      </c>
      <c r="AT280" s="224" t="s">
        <v>126</v>
      </c>
      <c r="AU280" s="224" t="s">
        <v>83</v>
      </c>
      <c r="AY280" s="17" t="s">
        <v>124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81</v>
      </c>
      <c r="BK280" s="225">
        <f>ROUND(I280*H280,2)</f>
        <v>0</v>
      </c>
      <c r="BL280" s="17" t="s">
        <v>130</v>
      </c>
      <c r="BM280" s="224" t="s">
        <v>448</v>
      </c>
    </row>
    <row r="281" s="13" customFormat="1">
      <c r="A281" s="13"/>
      <c r="B281" s="226"/>
      <c r="C281" s="227"/>
      <c r="D281" s="228" t="s">
        <v>132</v>
      </c>
      <c r="E281" s="229" t="s">
        <v>1</v>
      </c>
      <c r="F281" s="230" t="s">
        <v>449</v>
      </c>
      <c r="G281" s="227"/>
      <c r="H281" s="231">
        <v>94.400000000000006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132</v>
      </c>
      <c r="AU281" s="237" t="s">
        <v>83</v>
      </c>
      <c r="AV281" s="13" t="s">
        <v>83</v>
      </c>
      <c r="AW281" s="13" t="s">
        <v>32</v>
      </c>
      <c r="AX281" s="13" t="s">
        <v>81</v>
      </c>
      <c r="AY281" s="237" t="s">
        <v>124</v>
      </c>
    </row>
    <row r="282" s="2" customFormat="1" ht="33" customHeight="1">
      <c r="A282" s="38"/>
      <c r="B282" s="39"/>
      <c r="C282" s="212" t="s">
        <v>450</v>
      </c>
      <c r="D282" s="212" t="s">
        <v>126</v>
      </c>
      <c r="E282" s="213" t="s">
        <v>451</v>
      </c>
      <c r="F282" s="214" t="s">
        <v>452</v>
      </c>
      <c r="G282" s="215" t="s">
        <v>129</v>
      </c>
      <c r="H282" s="216">
        <v>41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41</v>
      </c>
      <c r="O282" s="91"/>
      <c r="P282" s="222">
        <f>O282*H282</f>
        <v>0</v>
      </c>
      <c r="Q282" s="222">
        <v>0.00012999999999999999</v>
      </c>
      <c r="R282" s="222">
        <f>Q282*H282</f>
        <v>0.0053299999999999997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130</v>
      </c>
      <c r="AT282" s="224" t="s">
        <v>126</v>
      </c>
      <c r="AU282" s="224" t="s">
        <v>83</v>
      </c>
      <c r="AY282" s="17" t="s">
        <v>124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81</v>
      </c>
      <c r="BK282" s="225">
        <f>ROUND(I282*H282,2)</f>
        <v>0</v>
      </c>
      <c r="BL282" s="17" t="s">
        <v>130</v>
      </c>
      <c r="BM282" s="224" t="s">
        <v>453</v>
      </c>
    </row>
    <row r="283" s="13" customFormat="1">
      <c r="A283" s="13"/>
      <c r="B283" s="226"/>
      <c r="C283" s="227"/>
      <c r="D283" s="228" t="s">
        <v>132</v>
      </c>
      <c r="E283" s="229" t="s">
        <v>1</v>
      </c>
      <c r="F283" s="230" t="s">
        <v>454</v>
      </c>
      <c r="G283" s="227"/>
      <c r="H283" s="231">
        <v>41</v>
      </c>
      <c r="I283" s="232"/>
      <c r="J283" s="227"/>
      <c r="K283" s="227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132</v>
      </c>
      <c r="AU283" s="237" t="s">
        <v>83</v>
      </c>
      <c r="AV283" s="13" t="s">
        <v>83</v>
      </c>
      <c r="AW283" s="13" t="s">
        <v>32</v>
      </c>
      <c r="AX283" s="13" t="s">
        <v>81</v>
      </c>
      <c r="AY283" s="237" t="s">
        <v>124</v>
      </c>
    </row>
    <row r="284" s="2" customFormat="1" ht="21.75" customHeight="1">
      <c r="A284" s="38"/>
      <c r="B284" s="39"/>
      <c r="C284" s="212" t="s">
        <v>455</v>
      </c>
      <c r="D284" s="212" t="s">
        <v>126</v>
      </c>
      <c r="E284" s="213" t="s">
        <v>456</v>
      </c>
      <c r="F284" s="214" t="s">
        <v>457</v>
      </c>
      <c r="G284" s="215" t="s">
        <v>129</v>
      </c>
      <c r="H284" s="216">
        <v>1581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41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130</v>
      </c>
      <c r="AT284" s="224" t="s">
        <v>126</v>
      </c>
      <c r="AU284" s="224" t="s">
        <v>83</v>
      </c>
      <c r="AY284" s="17" t="s">
        <v>124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81</v>
      </c>
      <c r="BK284" s="225">
        <f>ROUND(I284*H284,2)</f>
        <v>0</v>
      </c>
      <c r="BL284" s="17" t="s">
        <v>130</v>
      </c>
      <c r="BM284" s="224" t="s">
        <v>458</v>
      </c>
    </row>
    <row r="285" s="13" customFormat="1">
      <c r="A285" s="13"/>
      <c r="B285" s="226"/>
      <c r="C285" s="227"/>
      <c r="D285" s="228" t="s">
        <v>132</v>
      </c>
      <c r="E285" s="229" t="s">
        <v>1</v>
      </c>
      <c r="F285" s="230" t="s">
        <v>459</v>
      </c>
      <c r="G285" s="227"/>
      <c r="H285" s="231">
        <v>1581</v>
      </c>
      <c r="I285" s="232"/>
      <c r="J285" s="227"/>
      <c r="K285" s="227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132</v>
      </c>
      <c r="AU285" s="237" t="s">
        <v>83</v>
      </c>
      <c r="AV285" s="13" t="s">
        <v>83</v>
      </c>
      <c r="AW285" s="13" t="s">
        <v>32</v>
      </c>
      <c r="AX285" s="13" t="s">
        <v>81</v>
      </c>
      <c r="AY285" s="237" t="s">
        <v>124</v>
      </c>
    </row>
    <row r="286" s="2" customFormat="1" ht="16.5" customHeight="1">
      <c r="A286" s="38"/>
      <c r="B286" s="39"/>
      <c r="C286" s="212" t="s">
        <v>460</v>
      </c>
      <c r="D286" s="212" t="s">
        <v>126</v>
      </c>
      <c r="E286" s="213" t="s">
        <v>461</v>
      </c>
      <c r="F286" s="214" t="s">
        <v>462</v>
      </c>
      <c r="G286" s="215" t="s">
        <v>171</v>
      </c>
      <c r="H286" s="216">
        <v>13.32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41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2</v>
      </c>
      <c r="T286" s="223">
        <f>S286*H286</f>
        <v>26.640000000000001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130</v>
      </c>
      <c r="AT286" s="224" t="s">
        <v>126</v>
      </c>
      <c r="AU286" s="224" t="s">
        <v>83</v>
      </c>
      <c r="AY286" s="17" t="s">
        <v>124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81</v>
      </c>
      <c r="BK286" s="225">
        <f>ROUND(I286*H286,2)</f>
        <v>0</v>
      </c>
      <c r="BL286" s="17" t="s">
        <v>130</v>
      </c>
      <c r="BM286" s="224" t="s">
        <v>463</v>
      </c>
    </row>
    <row r="287" s="13" customFormat="1">
      <c r="A287" s="13"/>
      <c r="B287" s="226"/>
      <c r="C287" s="227"/>
      <c r="D287" s="228" t="s">
        <v>132</v>
      </c>
      <c r="E287" s="229" t="s">
        <v>1</v>
      </c>
      <c r="F287" s="230" t="s">
        <v>464</v>
      </c>
      <c r="G287" s="227"/>
      <c r="H287" s="231">
        <v>12.32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132</v>
      </c>
      <c r="AU287" s="237" t="s">
        <v>83</v>
      </c>
      <c r="AV287" s="13" t="s">
        <v>83</v>
      </c>
      <c r="AW287" s="13" t="s">
        <v>32</v>
      </c>
      <c r="AX287" s="13" t="s">
        <v>76</v>
      </c>
      <c r="AY287" s="237" t="s">
        <v>124</v>
      </c>
    </row>
    <row r="288" s="13" customFormat="1">
      <c r="A288" s="13"/>
      <c r="B288" s="226"/>
      <c r="C288" s="227"/>
      <c r="D288" s="228" t="s">
        <v>132</v>
      </c>
      <c r="E288" s="229" t="s">
        <v>1</v>
      </c>
      <c r="F288" s="230" t="s">
        <v>465</v>
      </c>
      <c r="G288" s="227"/>
      <c r="H288" s="231">
        <v>1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132</v>
      </c>
      <c r="AU288" s="237" t="s">
        <v>83</v>
      </c>
      <c r="AV288" s="13" t="s">
        <v>83</v>
      </c>
      <c r="AW288" s="13" t="s">
        <v>32</v>
      </c>
      <c r="AX288" s="13" t="s">
        <v>76</v>
      </c>
      <c r="AY288" s="237" t="s">
        <v>124</v>
      </c>
    </row>
    <row r="289" s="14" customFormat="1">
      <c r="A289" s="14"/>
      <c r="B289" s="238"/>
      <c r="C289" s="239"/>
      <c r="D289" s="228" t="s">
        <v>132</v>
      </c>
      <c r="E289" s="240" t="s">
        <v>1</v>
      </c>
      <c r="F289" s="241" t="s">
        <v>134</v>
      </c>
      <c r="G289" s="239"/>
      <c r="H289" s="242">
        <v>13.32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8" t="s">
        <v>132</v>
      </c>
      <c r="AU289" s="248" t="s">
        <v>83</v>
      </c>
      <c r="AV289" s="14" t="s">
        <v>130</v>
      </c>
      <c r="AW289" s="14" t="s">
        <v>32</v>
      </c>
      <c r="AX289" s="14" t="s">
        <v>81</v>
      </c>
      <c r="AY289" s="248" t="s">
        <v>124</v>
      </c>
    </row>
    <row r="290" s="2" customFormat="1" ht="24.15" customHeight="1">
      <c r="A290" s="38"/>
      <c r="B290" s="39"/>
      <c r="C290" s="212" t="s">
        <v>466</v>
      </c>
      <c r="D290" s="212" t="s">
        <v>126</v>
      </c>
      <c r="E290" s="213" t="s">
        <v>467</v>
      </c>
      <c r="F290" s="214" t="s">
        <v>468</v>
      </c>
      <c r="G290" s="215" t="s">
        <v>161</v>
      </c>
      <c r="H290" s="216">
        <v>160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41</v>
      </c>
      <c r="O290" s="91"/>
      <c r="P290" s="222">
        <f>O290*H290</f>
        <v>0</v>
      </c>
      <c r="Q290" s="222">
        <v>0</v>
      </c>
      <c r="R290" s="222">
        <f>Q290*H290</f>
        <v>0</v>
      </c>
      <c r="S290" s="222">
        <v>0.90000000000000002</v>
      </c>
      <c r="T290" s="223">
        <f>S290*H290</f>
        <v>144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130</v>
      </c>
      <c r="AT290" s="224" t="s">
        <v>126</v>
      </c>
      <c r="AU290" s="224" t="s">
        <v>83</v>
      </c>
      <c r="AY290" s="17" t="s">
        <v>124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81</v>
      </c>
      <c r="BK290" s="225">
        <f>ROUND(I290*H290,2)</f>
        <v>0</v>
      </c>
      <c r="BL290" s="17" t="s">
        <v>130</v>
      </c>
      <c r="BM290" s="224" t="s">
        <v>469</v>
      </c>
    </row>
    <row r="291" s="2" customFormat="1" ht="24.15" customHeight="1">
      <c r="A291" s="38"/>
      <c r="B291" s="39"/>
      <c r="C291" s="212" t="s">
        <v>470</v>
      </c>
      <c r="D291" s="212" t="s">
        <v>126</v>
      </c>
      <c r="E291" s="213" t="s">
        <v>471</v>
      </c>
      <c r="F291" s="214" t="s">
        <v>472</v>
      </c>
      <c r="G291" s="215" t="s">
        <v>473</v>
      </c>
      <c r="H291" s="216">
        <v>28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41</v>
      </c>
      <c r="O291" s="91"/>
      <c r="P291" s="222">
        <f>O291*H291</f>
        <v>0</v>
      </c>
      <c r="Q291" s="222">
        <v>0</v>
      </c>
      <c r="R291" s="222">
        <f>Q291*H291</f>
        <v>0</v>
      </c>
      <c r="S291" s="222">
        <v>0.0080000000000000002</v>
      </c>
      <c r="T291" s="223">
        <f>S291*H291</f>
        <v>0.22400000000000001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130</v>
      </c>
      <c r="AT291" s="224" t="s">
        <v>126</v>
      </c>
      <c r="AU291" s="224" t="s">
        <v>83</v>
      </c>
      <c r="AY291" s="17" t="s">
        <v>124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81</v>
      </c>
      <c r="BK291" s="225">
        <f>ROUND(I291*H291,2)</f>
        <v>0</v>
      </c>
      <c r="BL291" s="17" t="s">
        <v>130</v>
      </c>
      <c r="BM291" s="224" t="s">
        <v>474</v>
      </c>
    </row>
    <row r="292" s="13" customFormat="1">
      <c r="A292" s="13"/>
      <c r="B292" s="226"/>
      <c r="C292" s="227"/>
      <c r="D292" s="228" t="s">
        <v>132</v>
      </c>
      <c r="E292" s="229" t="s">
        <v>1</v>
      </c>
      <c r="F292" s="230" t="s">
        <v>475</v>
      </c>
      <c r="G292" s="227"/>
      <c r="H292" s="231">
        <v>28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132</v>
      </c>
      <c r="AU292" s="237" t="s">
        <v>83</v>
      </c>
      <c r="AV292" s="13" t="s">
        <v>83</v>
      </c>
      <c r="AW292" s="13" t="s">
        <v>32</v>
      </c>
      <c r="AX292" s="13" t="s">
        <v>81</v>
      </c>
      <c r="AY292" s="237" t="s">
        <v>124</v>
      </c>
    </row>
    <row r="293" s="2" customFormat="1" ht="24.15" customHeight="1">
      <c r="A293" s="38"/>
      <c r="B293" s="39"/>
      <c r="C293" s="212" t="s">
        <v>476</v>
      </c>
      <c r="D293" s="212" t="s">
        <v>126</v>
      </c>
      <c r="E293" s="213" t="s">
        <v>477</v>
      </c>
      <c r="F293" s="214" t="s">
        <v>478</v>
      </c>
      <c r="G293" s="215" t="s">
        <v>473</v>
      </c>
      <c r="H293" s="216">
        <v>22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41</v>
      </c>
      <c r="O293" s="91"/>
      <c r="P293" s="222">
        <f>O293*H293</f>
        <v>0</v>
      </c>
      <c r="Q293" s="222">
        <v>0</v>
      </c>
      <c r="R293" s="222">
        <f>Q293*H293</f>
        <v>0</v>
      </c>
      <c r="S293" s="222">
        <v>0.0080000000000000002</v>
      </c>
      <c r="T293" s="223">
        <f>S293*H293</f>
        <v>0.17599999999999999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130</v>
      </c>
      <c r="AT293" s="224" t="s">
        <v>126</v>
      </c>
      <c r="AU293" s="224" t="s">
        <v>83</v>
      </c>
      <c r="AY293" s="17" t="s">
        <v>124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81</v>
      </c>
      <c r="BK293" s="225">
        <f>ROUND(I293*H293,2)</f>
        <v>0</v>
      </c>
      <c r="BL293" s="17" t="s">
        <v>130</v>
      </c>
      <c r="BM293" s="224" t="s">
        <v>479</v>
      </c>
    </row>
    <row r="294" s="2" customFormat="1" ht="24.15" customHeight="1">
      <c r="A294" s="38"/>
      <c r="B294" s="39"/>
      <c r="C294" s="212" t="s">
        <v>480</v>
      </c>
      <c r="D294" s="212" t="s">
        <v>126</v>
      </c>
      <c r="E294" s="213" t="s">
        <v>481</v>
      </c>
      <c r="F294" s="214" t="s">
        <v>482</v>
      </c>
      <c r="G294" s="215" t="s">
        <v>473</v>
      </c>
      <c r="H294" s="216">
        <v>27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41</v>
      </c>
      <c r="O294" s="91"/>
      <c r="P294" s="222">
        <f>O294*H294</f>
        <v>0</v>
      </c>
      <c r="Q294" s="222">
        <v>0</v>
      </c>
      <c r="R294" s="222">
        <f>Q294*H294</f>
        <v>0</v>
      </c>
      <c r="S294" s="222">
        <v>0.0080000000000000002</v>
      </c>
      <c r="T294" s="223">
        <f>S294*H294</f>
        <v>0.216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130</v>
      </c>
      <c r="AT294" s="224" t="s">
        <v>126</v>
      </c>
      <c r="AU294" s="224" t="s">
        <v>83</v>
      </c>
      <c r="AY294" s="17" t="s">
        <v>124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81</v>
      </c>
      <c r="BK294" s="225">
        <f>ROUND(I294*H294,2)</f>
        <v>0</v>
      </c>
      <c r="BL294" s="17" t="s">
        <v>130</v>
      </c>
      <c r="BM294" s="224" t="s">
        <v>483</v>
      </c>
    </row>
    <row r="295" s="2" customFormat="1" ht="24.15" customHeight="1">
      <c r="A295" s="38"/>
      <c r="B295" s="39"/>
      <c r="C295" s="212" t="s">
        <v>484</v>
      </c>
      <c r="D295" s="212" t="s">
        <v>126</v>
      </c>
      <c r="E295" s="213" t="s">
        <v>485</v>
      </c>
      <c r="F295" s="214" t="s">
        <v>486</v>
      </c>
      <c r="G295" s="215" t="s">
        <v>161</v>
      </c>
      <c r="H295" s="216">
        <v>167.80000000000001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41</v>
      </c>
      <c r="O295" s="91"/>
      <c r="P295" s="222">
        <f>O295*H295</f>
        <v>0</v>
      </c>
      <c r="Q295" s="222">
        <v>0</v>
      </c>
      <c r="R295" s="222">
        <f>Q295*H295</f>
        <v>0</v>
      </c>
      <c r="S295" s="222">
        <v>0.0092499999999999995</v>
      </c>
      <c r="T295" s="223">
        <f>S295*H295</f>
        <v>1.5521499999999999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130</v>
      </c>
      <c r="AT295" s="224" t="s">
        <v>126</v>
      </c>
      <c r="AU295" s="224" t="s">
        <v>83</v>
      </c>
      <c r="AY295" s="17" t="s">
        <v>124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81</v>
      </c>
      <c r="BK295" s="225">
        <f>ROUND(I295*H295,2)</f>
        <v>0</v>
      </c>
      <c r="BL295" s="17" t="s">
        <v>130</v>
      </c>
      <c r="BM295" s="224" t="s">
        <v>487</v>
      </c>
    </row>
    <row r="296" s="13" customFormat="1">
      <c r="A296" s="13"/>
      <c r="B296" s="226"/>
      <c r="C296" s="227"/>
      <c r="D296" s="228" t="s">
        <v>132</v>
      </c>
      <c r="E296" s="229" t="s">
        <v>1</v>
      </c>
      <c r="F296" s="230" t="s">
        <v>488</v>
      </c>
      <c r="G296" s="227"/>
      <c r="H296" s="231">
        <v>107.3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132</v>
      </c>
      <c r="AU296" s="237" t="s">
        <v>83</v>
      </c>
      <c r="AV296" s="13" t="s">
        <v>83</v>
      </c>
      <c r="AW296" s="13" t="s">
        <v>32</v>
      </c>
      <c r="AX296" s="13" t="s">
        <v>76</v>
      </c>
      <c r="AY296" s="237" t="s">
        <v>124</v>
      </c>
    </row>
    <row r="297" s="13" customFormat="1">
      <c r="A297" s="13"/>
      <c r="B297" s="226"/>
      <c r="C297" s="227"/>
      <c r="D297" s="228" t="s">
        <v>132</v>
      </c>
      <c r="E297" s="229" t="s">
        <v>1</v>
      </c>
      <c r="F297" s="230" t="s">
        <v>489</v>
      </c>
      <c r="G297" s="227"/>
      <c r="H297" s="231">
        <v>34.5</v>
      </c>
      <c r="I297" s="232"/>
      <c r="J297" s="227"/>
      <c r="K297" s="227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132</v>
      </c>
      <c r="AU297" s="237" t="s">
        <v>83</v>
      </c>
      <c r="AV297" s="13" t="s">
        <v>83</v>
      </c>
      <c r="AW297" s="13" t="s">
        <v>32</v>
      </c>
      <c r="AX297" s="13" t="s">
        <v>76</v>
      </c>
      <c r="AY297" s="237" t="s">
        <v>124</v>
      </c>
    </row>
    <row r="298" s="13" customFormat="1">
      <c r="A298" s="13"/>
      <c r="B298" s="226"/>
      <c r="C298" s="227"/>
      <c r="D298" s="228" t="s">
        <v>132</v>
      </c>
      <c r="E298" s="229" t="s">
        <v>1</v>
      </c>
      <c r="F298" s="230" t="s">
        <v>490</v>
      </c>
      <c r="G298" s="227"/>
      <c r="H298" s="231">
        <v>26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132</v>
      </c>
      <c r="AU298" s="237" t="s">
        <v>83</v>
      </c>
      <c r="AV298" s="13" t="s">
        <v>83</v>
      </c>
      <c r="AW298" s="13" t="s">
        <v>32</v>
      </c>
      <c r="AX298" s="13" t="s">
        <v>76</v>
      </c>
      <c r="AY298" s="237" t="s">
        <v>124</v>
      </c>
    </row>
    <row r="299" s="14" customFormat="1">
      <c r="A299" s="14"/>
      <c r="B299" s="238"/>
      <c r="C299" s="239"/>
      <c r="D299" s="228" t="s">
        <v>132</v>
      </c>
      <c r="E299" s="240" t="s">
        <v>1</v>
      </c>
      <c r="F299" s="241" t="s">
        <v>134</v>
      </c>
      <c r="G299" s="239"/>
      <c r="H299" s="242">
        <v>167.80000000000001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8" t="s">
        <v>132</v>
      </c>
      <c r="AU299" s="248" t="s">
        <v>83</v>
      </c>
      <c r="AV299" s="14" t="s">
        <v>130</v>
      </c>
      <c r="AW299" s="14" t="s">
        <v>32</v>
      </c>
      <c r="AX299" s="14" t="s">
        <v>81</v>
      </c>
      <c r="AY299" s="248" t="s">
        <v>124</v>
      </c>
    </row>
    <row r="300" s="2" customFormat="1" ht="24.15" customHeight="1">
      <c r="A300" s="38"/>
      <c r="B300" s="39"/>
      <c r="C300" s="212" t="s">
        <v>491</v>
      </c>
      <c r="D300" s="212" t="s">
        <v>126</v>
      </c>
      <c r="E300" s="213" t="s">
        <v>492</v>
      </c>
      <c r="F300" s="214" t="s">
        <v>493</v>
      </c>
      <c r="G300" s="215" t="s">
        <v>161</v>
      </c>
      <c r="H300" s="216">
        <v>356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41</v>
      </c>
      <c r="O300" s="91"/>
      <c r="P300" s="222">
        <f>O300*H300</f>
        <v>0</v>
      </c>
      <c r="Q300" s="222">
        <v>4.0000000000000003E-05</v>
      </c>
      <c r="R300" s="222">
        <f>Q300*H300</f>
        <v>0.014240000000000001</v>
      </c>
      <c r="S300" s="222">
        <v>0.001</v>
      </c>
      <c r="T300" s="223">
        <f>S300*H300</f>
        <v>0.35599999999999998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130</v>
      </c>
      <c r="AT300" s="224" t="s">
        <v>126</v>
      </c>
      <c r="AU300" s="224" t="s">
        <v>83</v>
      </c>
      <c r="AY300" s="17" t="s">
        <v>124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81</v>
      </c>
      <c r="BK300" s="225">
        <f>ROUND(I300*H300,2)</f>
        <v>0</v>
      </c>
      <c r="BL300" s="17" t="s">
        <v>130</v>
      </c>
      <c r="BM300" s="224" t="s">
        <v>494</v>
      </c>
    </row>
    <row r="301" s="13" customFormat="1">
      <c r="A301" s="13"/>
      <c r="B301" s="226"/>
      <c r="C301" s="227"/>
      <c r="D301" s="228" t="s">
        <v>132</v>
      </c>
      <c r="E301" s="229" t="s">
        <v>1</v>
      </c>
      <c r="F301" s="230" t="s">
        <v>495</v>
      </c>
      <c r="G301" s="227"/>
      <c r="H301" s="231">
        <v>160</v>
      </c>
      <c r="I301" s="232"/>
      <c r="J301" s="227"/>
      <c r="K301" s="227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132</v>
      </c>
      <c r="AU301" s="237" t="s">
        <v>83</v>
      </c>
      <c r="AV301" s="13" t="s">
        <v>83</v>
      </c>
      <c r="AW301" s="13" t="s">
        <v>32</v>
      </c>
      <c r="AX301" s="13" t="s">
        <v>76</v>
      </c>
      <c r="AY301" s="237" t="s">
        <v>124</v>
      </c>
    </row>
    <row r="302" s="13" customFormat="1">
      <c r="A302" s="13"/>
      <c r="B302" s="226"/>
      <c r="C302" s="227"/>
      <c r="D302" s="228" t="s">
        <v>132</v>
      </c>
      <c r="E302" s="229" t="s">
        <v>1</v>
      </c>
      <c r="F302" s="230" t="s">
        <v>496</v>
      </c>
      <c r="G302" s="227"/>
      <c r="H302" s="231">
        <v>196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132</v>
      </c>
      <c r="AU302" s="237" t="s">
        <v>83</v>
      </c>
      <c r="AV302" s="13" t="s">
        <v>83</v>
      </c>
      <c r="AW302" s="13" t="s">
        <v>32</v>
      </c>
      <c r="AX302" s="13" t="s">
        <v>76</v>
      </c>
      <c r="AY302" s="237" t="s">
        <v>124</v>
      </c>
    </row>
    <row r="303" s="14" customFormat="1">
      <c r="A303" s="14"/>
      <c r="B303" s="238"/>
      <c r="C303" s="239"/>
      <c r="D303" s="228" t="s">
        <v>132</v>
      </c>
      <c r="E303" s="240" t="s">
        <v>1</v>
      </c>
      <c r="F303" s="241" t="s">
        <v>134</v>
      </c>
      <c r="G303" s="239"/>
      <c r="H303" s="242">
        <v>356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8" t="s">
        <v>132</v>
      </c>
      <c r="AU303" s="248" t="s">
        <v>83</v>
      </c>
      <c r="AV303" s="14" t="s">
        <v>130</v>
      </c>
      <c r="AW303" s="14" t="s">
        <v>32</v>
      </c>
      <c r="AX303" s="14" t="s">
        <v>81</v>
      </c>
      <c r="AY303" s="248" t="s">
        <v>124</v>
      </c>
    </row>
    <row r="304" s="2" customFormat="1" ht="24.15" customHeight="1">
      <c r="A304" s="38"/>
      <c r="B304" s="39"/>
      <c r="C304" s="212" t="s">
        <v>497</v>
      </c>
      <c r="D304" s="212" t="s">
        <v>126</v>
      </c>
      <c r="E304" s="213" t="s">
        <v>498</v>
      </c>
      <c r="F304" s="214" t="s">
        <v>499</v>
      </c>
      <c r="G304" s="215" t="s">
        <v>129</v>
      </c>
      <c r="H304" s="216">
        <v>720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41</v>
      </c>
      <c r="O304" s="91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130</v>
      </c>
      <c r="AT304" s="224" t="s">
        <v>126</v>
      </c>
      <c r="AU304" s="224" t="s">
        <v>83</v>
      </c>
      <c r="AY304" s="17" t="s">
        <v>124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81</v>
      </c>
      <c r="BK304" s="225">
        <f>ROUND(I304*H304,2)</f>
        <v>0</v>
      </c>
      <c r="BL304" s="17" t="s">
        <v>130</v>
      </c>
      <c r="BM304" s="224" t="s">
        <v>500</v>
      </c>
    </row>
    <row r="305" s="12" customFormat="1" ht="22.8" customHeight="1">
      <c r="A305" s="12"/>
      <c r="B305" s="196"/>
      <c r="C305" s="197"/>
      <c r="D305" s="198" t="s">
        <v>75</v>
      </c>
      <c r="E305" s="210" t="s">
        <v>501</v>
      </c>
      <c r="F305" s="210" t="s">
        <v>502</v>
      </c>
      <c r="G305" s="197"/>
      <c r="H305" s="197"/>
      <c r="I305" s="200"/>
      <c r="J305" s="211">
        <f>BK305</f>
        <v>0</v>
      </c>
      <c r="K305" s="197"/>
      <c r="L305" s="202"/>
      <c r="M305" s="203"/>
      <c r="N305" s="204"/>
      <c r="O305" s="204"/>
      <c r="P305" s="205">
        <f>SUM(P306:P321)</f>
        <v>0</v>
      </c>
      <c r="Q305" s="204"/>
      <c r="R305" s="205">
        <f>SUM(R306:R321)</f>
        <v>0</v>
      </c>
      <c r="S305" s="204"/>
      <c r="T305" s="206">
        <f>SUM(T306:T321)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7" t="s">
        <v>81</v>
      </c>
      <c r="AT305" s="208" t="s">
        <v>75</v>
      </c>
      <c r="AU305" s="208" t="s">
        <v>81</v>
      </c>
      <c r="AY305" s="207" t="s">
        <v>124</v>
      </c>
      <c r="BK305" s="209">
        <f>SUM(BK306:BK321)</f>
        <v>0</v>
      </c>
    </row>
    <row r="306" s="2" customFormat="1" ht="24.15" customHeight="1">
      <c r="A306" s="38"/>
      <c r="B306" s="39"/>
      <c r="C306" s="212" t="s">
        <v>503</v>
      </c>
      <c r="D306" s="212" t="s">
        <v>126</v>
      </c>
      <c r="E306" s="213" t="s">
        <v>504</v>
      </c>
      <c r="F306" s="214" t="s">
        <v>505</v>
      </c>
      <c r="G306" s="215" t="s">
        <v>218</v>
      </c>
      <c r="H306" s="216">
        <v>514.63599999999997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41</v>
      </c>
      <c r="O306" s="91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130</v>
      </c>
      <c r="AT306" s="224" t="s">
        <v>126</v>
      </c>
      <c r="AU306" s="224" t="s">
        <v>83</v>
      </c>
      <c r="AY306" s="17" t="s">
        <v>124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81</v>
      </c>
      <c r="BK306" s="225">
        <f>ROUND(I306*H306,2)</f>
        <v>0</v>
      </c>
      <c r="BL306" s="17" t="s">
        <v>130</v>
      </c>
      <c r="BM306" s="224" t="s">
        <v>506</v>
      </c>
    </row>
    <row r="307" s="2" customFormat="1" ht="33" customHeight="1">
      <c r="A307" s="38"/>
      <c r="B307" s="39"/>
      <c r="C307" s="212" t="s">
        <v>507</v>
      </c>
      <c r="D307" s="212" t="s">
        <v>126</v>
      </c>
      <c r="E307" s="213" t="s">
        <v>508</v>
      </c>
      <c r="F307" s="214" t="s">
        <v>509</v>
      </c>
      <c r="G307" s="215" t="s">
        <v>218</v>
      </c>
      <c r="H307" s="216">
        <v>309.58699999999999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41</v>
      </c>
      <c r="O307" s="91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130</v>
      </c>
      <c r="AT307" s="224" t="s">
        <v>126</v>
      </c>
      <c r="AU307" s="224" t="s">
        <v>83</v>
      </c>
      <c r="AY307" s="17" t="s">
        <v>124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81</v>
      </c>
      <c r="BK307" s="225">
        <f>ROUND(I307*H307,2)</f>
        <v>0</v>
      </c>
      <c r="BL307" s="17" t="s">
        <v>130</v>
      </c>
      <c r="BM307" s="224" t="s">
        <v>510</v>
      </c>
    </row>
    <row r="308" s="13" customFormat="1">
      <c r="A308" s="13"/>
      <c r="B308" s="226"/>
      <c r="C308" s="227"/>
      <c r="D308" s="228" t="s">
        <v>132</v>
      </c>
      <c r="E308" s="229" t="s">
        <v>1</v>
      </c>
      <c r="F308" s="230" t="s">
        <v>511</v>
      </c>
      <c r="G308" s="227"/>
      <c r="H308" s="231">
        <v>309.58699999999999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132</v>
      </c>
      <c r="AU308" s="237" t="s">
        <v>83</v>
      </c>
      <c r="AV308" s="13" t="s">
        <v>83</v>
      </c>
      <c r="AW308" s="13" t="s">
        <v>32</v>
      </c>
      <c r="AX308" s="13" t="s">
        <v>81</v>
      </c>
      <c r="AY308" s="237" t="s">
        <v>124</v>
      </c>
    </row>
    <row r="309" s="2" customFormat="1" ht="33" customHeight="1">
      <c r="A309" s="38"/>
      <c r="B309" s="39"/>
      <c r="C309" s="212" t="s">
        <v>512</v>
      </c>
      <c r="D309" s="212" t="s">
        <v>126</v>
      </c>
      <c r="E309" s="213" t="s">
        <v>513</v>
      </c>
      <c r="F309" s="214" t="s">
        <v>514</v>
      </c>
      <c r="G309" s="215" t="s">
        <v>218</v>
      </c>
      <c r="H309" s="216">
        <v>50.118000000000002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41</v>
      </c>
      <c r="O309" s="91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130</v>
      </c>
      <c r="AT309" s="224" t="s">
        <v>126</v>
      </c>
      <c r="AU309" s="224" t="s">
        <v>83</v>
      </c>
      <c r="AY309" s="17" t="s">
        <v>124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81</v>
      </c>
      <c r="BK309" s="225">
        <f>ROUND(I309*H309,2)</f>
        <v>0</v>
      </c>
      <c r="BL309" s="17" t="s">
        <v>130</v>
      </c>
      <c r="BM309" s="224" t="s">
        <v>515</v>
      </c>
    </row>
    <row r="310" s="13" customFormat="1">
      <c r="A310" s="13"/>
      <c r="B310" s="226"/>
      <c r="C310" s="227"/>
      <c r="D310" s="228" t="s">
        <v>132</v>
      </c>
      <c r="E310" s="229" t="s">
        <v>1</v>
      </c>
      <c r="F310" s="230" t="s">
        <v>516</v>
      </c>
      <c r="G310" s="227"/>
      <c r="H310" s="231">
        <v>50.118000000000002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132</v>
      </c>
      <c r="AU310" s="237" t="s">
        <v>83</v>
      </c>
      <c r="AV310" s="13" t="s">
        <v>83</v>
      </c>
      <c r="AW310" s="13" t="s">
        <v>32</v>
      </c>
      <c r="AX310" s="13" t="s">
        <v>81</v>
      </c>
      <c r="AY310" s="237" t="s">
        <v>124</v>
      </c>
    </row>
    <row r="311" s="2" customFormat="1" ht="24.15" customHeight="1">
      <c r="A311" s="38"/>
      <c r="B311" s="39"/>
      <c r="C311" s="212" t="s">
        <v>517</v>
      </c>
      <c r="D311" s="212" t="s">
        <v>126</v>
      </c>
      <c r="E311" s="213" t="s">
        <v>518</v>
      </c>
      <c r="F311" s="214" t="s">
        <v>217</v>
      </c>
      <c r="G311" s="215" t="s">
        <v>218</v>
      </c>
      <c r="H311" s="216">
        <v>101.67400000000001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41</v>
      </c>
      <c r="O311" s="91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130</v>
      </c>
      <c r="AT311" s="224" t="s">
        <v>126</v>
      </c>
      <c r="AU311" s="224" t="s">
        <v>83</v>
      </c>
      <c r="AY311" s="17" t="s">
        <v>124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81</v>
      </c>
      <c r="BK311" s="225">
        <f>ROUND(I311*H311,2)</f>
        <v>0</v>
      </c>
      <c r="BL311" s="17" t="s">
        <v>130</v>
      </c>
      <c r="BM311" s="224" t="s">
        <v>519</v>
      </c>
    </row>
    <row r="312" s="13" customFormat="1">
      <c r="A312" s="13"/>
      <c r="B312" s="226"/>
      <c r="C312" s="227"/>
      <c r="D312" s="228" t="s">
        <v>132</v>
      </c>
      <c r="E312" s="229" t="s">
        <v>1</v>
      </c>
      <c r="F312" s="230" t="s">
        <v>520</v>
      </c>
      <c r="G312" s="227"/>
      <c r="H312" s="231">
        <v>101.67400000000001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132</v>
      </c>
      <c r="AU312" s="237" t="s">
        <v>83</v>
      </c>
      <c r="AV312" s="13" t="s">
        <v>83</v>
      </c>
      <c r="AW312" s="13" t="s">
        <v>32</v>
      </c>
      <c r="AX312" s="13" t="s">
        <v>81</v>
      </c>
      <c r="AY312" s="237" t="s">
        <v>124</v>
      </c>
    </row>
    <row r="313" s="2" customFormat="1" ht="33" customHeight="1">
      <c r="A313" s="38"/>
      <c r="B313" s="39"/>
      <c r="C313" s="212" t="s">
        <v>521</v>
      </c>
      <c r="D313" s="212" t="s">
        <v>126</v>
      </c>
      <c r="E313" s="213" t="s">
        <v>522</v>
      </c>
      <c r="F313" s="214" t="s">
        <v>523</v>
      </c>
      <c r="G313" s="215" t="s">
        <v>218</v>
      </c>
      <c r="H313" s="216">
        <v>0.27500000000000002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41</v>
      </c>
      <c r="O313" s="91"/>
      <c r="P313" s="222">
        <f>O313*H313</f>
        <v>0</v>
      </c>
      <c r="Q313" s="222">
        <v>0</v>
      </c>
      <c r="R313" s="222">
        <f>Q313*H313</f>
        <v>0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130</v>
      </c>
      <c r="AT313" s="224" t="s">
        <v>126</v>
      </c>
      <c r="AU313" s="224" t="s">
        <v>83</v>
      </c>
      <c r="AY313" s="17" t="s">
        <v>124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81</v>
      </c>
      <c r="BK313" s="225">
        <f>ROUND(I313*H313,2)</f>
        <v>0</v>
      </c>
      <c r="BL313" s="17" t="s">
        <v>130</v>
      </c>
      <c r="BM313" s="224" t="s">
        <v>524</v>
      </c>
    </row>
    <row r="314" s="13" customFormat="1">
      <c r="A314" s="13"/>
      <c r="B314" s="226"/>
      <c r="C314" s="227"/>
      <c r="D314" s="228" t="s">
        <v>132</v>
      </c>
      <c r="E314" s="229" t="s">
        <v>1</v>
      </c>
      <c r="F314" s="230" t="s">
        <v>525</v>
      </c>
      <c r="G314" s="227"/>
      <c r="H314" s="231">
        <v>0.27500000000000002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132</v>
      </c>
      <c r="AU314" s="237" t="s">
        <v>83</v>
      </c>
      <c r="AV314" s="13" t="s">
        <v>83</v>
      </c>
      <c r="AW314" s="13" t="s">
        <v>32</v>
      </c>
      <c r="AX314" s="13" t="s">
        <v>81</v>
      </c>
      <c r="AY314" s="237" t="s">
        <v>124</v>
      </c>
    </row>
    <row r="315" s="2" customFormat="1" ht="37.8" customHeight="1">
      <c r="A315" s="38"/>
      <c r="B315" s="39"/>
      <c r="C315" s="212" t="s">
        <v>526</v>
      </c>
      <c r="D315" s="212" t="s">
        <v>126</v>
      </c>
      <c r="E315" s="213" t="s">
        <v>527</v>
      </c>
      <c r="F315" s="214" t="s">
        <v>528</v>
      </c>
      <c r="G315" s="215" t="s">
        <v>218</v>
      </c>
      <c r="H315" s="216">
        <v>50.340000000000003</v>
      </c>
      <c r="I315" s="217"/>
      <c r="J315" s="218">
        <f>ROUND(I315*H315,2)</f>
        <v>0</v>
      </c>
      <c r="K315" s="219"/>
      <c r="L315" s="44"/>
      <c r="M315" s="220" t="s">
        <v>1</v>
      </c>
      <c r="N315" s="221" t="s">
        <v>41</v>
      </c>
      <c r="O315" s="91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130</v>
      </c>
      <c r="AT315" s="224" t="s">
        <v>126</v>
      </c>
      <c r="AU315" s="224" t="s">
        <v>83</v>
      </c>
      <c r="AY315" s="17" t="s">
        <v>124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81</v>
      </c>
      <c r="BK315" s="225">
        <f>ROUND(I315*H315,2)</f>
        <v>0</v>
      </c>
      <c r="BL315" s="17" t="s">
        <v>130</v>
      </c>
      <c r="BM315" s="224" t="s">
        <v>529</v>
      </c>
    </row>
    <row r="316" s="13" customFormat="1">
      <c r="A316" s="13"/>
      <c r="B316" s="226"/>
      <c r="C316" s="227"/>
      <c r="D316" s="228" t="s">
        <v>132</v>
      </c>
      <c r="E316" s="229" t="s">
        <v>1</v>
      </c>
      <c r="F316" s="230" t="s">
        <v>530</v>
      </c>
      <c r="G316" s="227"/>
      <c r="H316" s="231">
        <v>50.340000000000003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132</v>
      </c>
      <c r="AU316" s="237" t="s">
        <v>83</v>
      </c>
      <c r="AV316" s="13" t="s">
        <v>83</v>
      </c>
      <c r="AW316" s="13" t="s">
        <v>32</v>
      </c>
      <c r="AX316" s="13" t="s">
        <v>81</v>
      </c>
      <c r="AY316" s="237" t="s">
        <v>124</v>
      </c>
    </row>
    <row r="317" s="2" customFormat="1" ht="24.15" customHeight="1">
      <c r="A317" s="38"/>
      <c r="B317" s="39"/>
      <c r="C317" s="212" t="s">
        <v>531</v>
      </c>
      <c r="D317" s="212" t="s">
        <v>126</v>
      </c>
      <c r="E317" s="213" t="s">
        <v>532</v>
      </c>
      <c r="F317" s="214" t="s">
        <v>533</v>
      </c>
      <c r="G317" s="215" t="s">
        <v>218</v>
      </c>
      <c r="H317" s="216">
        <v>2.5409999999999999</v>
      </c>
      <c r="I317" s="217"/>
      <c r="J317" s="218">
        <f>ROUND(I317*H317,2)</f>
        <v>0</v>
      </c>
      <c r="K317" s="219"/>
      <c r="L317" s="44"/>
      <c r="M317" s="220" t="s">
        <v>1</v>
      </c>
      <c r="N317" s="221" t="s">
        <v>41</v>
      </c>
      <c r="O317" s="91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130</v>
      </c>
      <c r="AT317" s="224" t="s">
        <v>126</v>
      </c>
      <c r="AU317" s="224" t="s">
        <v>83</v>
      </c>
      <c r="AY317" s="17" t="s">
        <v>124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81</v>
      </c>
      <c r="BK317" s="225">
        <f>ROUND(I317*H317,2)</f>
        <v>0</v>
      </c>
      <c r="BL317" s="17" t="s">
        <v>130</v>
      </c>
      <c r="BM317" s="224" t="s">
        <v>534</v>
      </c>
    </row>
    <row r="318" s="13" customFormat="1">
      <c r="A318" s="13"/>
      <c r="B318" s="226"/>
      <c r="C318" s="227"/>
      <c r="D318" s="228" t="s">
        <v>132</v>
      </c>
      <c r="E318" s="229" t="s">
        <v>1</v>
      </c>
      <c r="F318" s="230" t="s">
        <v>535</v>
      </c>
      <c r="G318" s="227"/>
      <c r="H318" s="231">
        <v>2.5409999999999999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132</v>
      </c>
      <c r="AU318" s="237" t="s">
        <v>83</v>
      </c>
      <c r="AV318" s="13" t="s">
        <v>83</v>
      </c>
      <c r="AW318" s="13" t="s">
        <v>32</v>
      </c>
      <c r="AX318" s="13" t="s">
        <v>81</v>
      </c>
      <c r="AY318" s="237" t="s">
        <v>124</v>
      </c>
    </row>
    <row r="319" s="2" customFormat="1" ht="16.5" customHeight="1">
      <c r="A319" s="38"/>
      <c r="B319" s="39"/>
      <c r="C319" s="212" t="s">
        <v>536</v>
      </c>
      <c r="D319" s="212" t="s">
        <v>126</v>
      </c>
      <c r="E319" s="213" t="s">
        <v>537</v>
      </c>
      <c r="F319" s="214" t="s">
        <v>538</v>
      </c>
      <c r="G319" s="215" t="s">
        <v>218</v>
      </c>
      <c r="H319" s="216">
        <v>514.63599999999997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41</v>
      </c>
      <c r="O319" s="91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130</v>
      </c>
      <c r="AT319" s="224" t="s">
        <v>126</v>
      </c>
      <c r="AU319" s="224" t="s">
        <v>83</v>
      </c>
      <c r="AY319" s="17" t="s">
        <v>124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81</v>
      </c>
      <c r="BK319" s="225">
        <f>ROUND(I319*H319,2)</f>
        <v>0</v>
      </c>
      <c r="BL319" s="17" t="s">
        <v>130</v>
      </c>
      <c r="BM319" s="224" t="s">
        <v>539</v>
      </c>
    </row>
    <row r="320" s="2" customFormat="1" ht="16.5" customHeight="1">
      <c r="A320" s="38"/>
      <c r="B320" s="39"/>
      <c r="C320" s="212" t="s">
        <v>540</v>
      </c>
      <c r="D320" s="212" t="s">
        <v>126</v>
      </c>
      <c r="E320" s="213" t="s">
        <v>541</v>
      </c>
      <c r="F320" s="214" t="s">
        <v>542</v>
      </c>
      <c r="G320" s="215" t="s">
        <v>218</v>
      </c>
      <c r="H320" s="216">
        <v>9778.0840000000007</v>
      </c>
      <c r="I320" s="217"/>
      <c r="J320" s="218">
        <f>ROUND(I320*H320,2)</f>
        <v>0</v>
      </c>
      <c r="K320" s="219"/>
      <c r="L320" s="44"/>
      <c r="M320" s="220" t="s">
        <v>1</v>
      </c>
      <c r="N320" s="221" t="s">
        <v>41</v>
      </c>
      <c r="O320" s="91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130</v>
      </c>
      <c r="AT320" s="224" t="s">
        <v>126</v>
      </c>
      <c r="AU320" s="224" t="s">
        <v>83</v>
      </c>
      <c r="AY320" s="17" t="s">
        <v>124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81</v>
      </c>
      <c r="BK320" s="225">
        <f>ROUND(I320*H320,2)</f>
        <v>0</v>
      </c>
      <c r="BL320" s="17" t="s">
        <v>130</v>
      </c>
      <c r="BM320" s="224" t="s">
        <v>543</v>
      </c>
    </row>
    <row r="321" s="13" customFormat="1">
      <c r="A321" s="13"/>
      <c r="B321" s="226"/>
      <c r="C321" s="227"/>
      <c r="D321" s="228" t="s">
        <v>132</v>
      </c>
      <c r="E321" s="229" t="s">
        <v>1</v>
      </c>
      <c r="F321" s="230" t="s">
        <v>544</v>
      </c>
      <c r="G321" s="227"/>
      <c r="H321" s="231">
        <v>9778.0840000000007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132</v>
      </c>
      <c r="AU321" s="237" t="s">
        <v>83</v>
      </c>
      <c r="AV321" s="13" t="s">
        <v>83</v>
      </c>
      <c r="AW321" s="13" t="s">
        <v>32</v>
      </c>
      <c r="AX321" s="13" t="s">
        <v>81</v>
      </c>
      <c r="AY321" s="237" t="s">
        <v>124</v>
      </c>
    </row>
    <row r="322" s="12" customFormat="1" ht="22.8" customHeight="1">
      <c r="A322" s="12"/>
      <c r="B322" s="196"/>
      <c r="C322" s="197"/>
      <c r="D322" s="198" t="s">
        <v>75</v>
      </c>
      <c r="E322" s="210" t="s">
        <v>545</v>
      </c>
      <c r="F322" s="210" t="s">
        <v>546</v>
      </c>
      <c r="G322" s="197"/>
      <c r="H322" s="197"/>
      <c r="I322" s="200"/>
      <c r="J322" s="211">
        <f>BK322</f>
        <v>0</v>
      </c>
      <c r="K322" s="197"/>
      <c r="L322" s="202"/>
      <c r="M322" s="203"/>
      <c r="N322" s="204"/>
      <c r="O322" s="204"/>
      <c r="P322" s="205">
        <f>P323</f>
        <v>0</v>
      </c>
      <c r="Q322" s="204"/>
      <c r="R322" s="205">
        <f>R323</f>
        <v>0</v>
      </c>
      <c r="S322" s="204"/>
      <c r="T322" s="206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7" t="s">
        <v>81</v>
      </c>
      <c r="AT322" s="208" t="s">
        <v>75</v>
      </c>
      <c r="AU322" s="208" t="s">
        <v>81</v>
      </c>
      <c r="AY322" s="207" t="s">
        <v>124</v>
      </c>
      <c r="BK322" s="209">
        <f>BK323</f>
        <v>0</v>
      </c>
    </row>
    <row r="323" s="2" customFormat="1" ht="16.5" customHeight="1">
      <c r="A323" s="38"/>
      <c r="B323" s="39"/>
      <c r="C323" s="212" t="s">
        <v>547</v>
      </c>
      <c r="D323" s="212" t="s">
        <v>126</v>
      </c>
      <c r="E323" s="213" t="s">
        <v>548</v>
      </c>
      <c r="F323" s="214" t="s">
        <v>549</v>
      </c>
      <c r="G323" s="215" t="s">
        <v>218</v>
      </c>
      <c r="H323" s="216">
        <v>674.14999999999998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41</v>
      </c>
      <c r="O323" s="91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130</v>
      </c>
      <c r="AT323" s="224" t="s">
        <v>126</v>
      </c>
      <c r="AU323" s="224" t="s">
        <v>83</v>
      </c>
      <c r="AY323" s="17" t="s">
        <v>124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81</v>
      </c>
      <c r="BK323" s="225">
        <f>ROUND(I323*H323,2)</f>
        <v>0</v>
      </c>
      <c r="BL323" s="17" t="s">
        <v>130</v>
      </c>
      <c r="BM323" s="224" t="s">
        <v>550</v>
      </c>
    </row>
    <row r="324" s="12" customFormat="1" ht="25.92" customHeight="1">
      <c r="A324" s="12"/>
      <c r="B324" s="196"/>
      <c r="C324" s="197"/>
      <c r="D324" s="198" t="s">
        <v>75</v>
      </c>
      <c r="E324" s="199" t="s">
        <v>551</v>
      </c>
      <c r="F324" s="199" t="s">
        <v>552</v>
      </c>
      <c r="G324" s="197"/>
      <c r="H324" s="197"/>
      <c r="I324" s="200"/>
      <c r="J324" s="201">
        <f>BK324</f>
        <v>0</v>
      </c>
      <c r="K324" s="197"/>
      <c r="L324" s="202"/>
      <c r="M324" s="203"/>
      <c r="N324" s="204"/>
      <c r="O324" s="204"/>
      <c r="P324" s="205">
        <f>P325+P328+P361+P369</f>
        <v>0</v>
      </c>
      <c r="Q324" s="204"/>
      <c r="R324" s="205">
        <f>R325+R328+R361+R369</f>
        <v>0</v>
      </c>
      <c r="S324" s="204"/>
      <c r="T324" s="206">
        <f>T325+T328+T361+T369</f>
        <v>0.74748000000000014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7" t="s">
        <v>83</v>
      </c>
      <c r="AT324" s="208" t="s">
        <v>75</v>
      </c>
      <c r="AU324" s="208" t="s">
        <v>76</v>
      </c>
      <c r="AY324" s="207" t="s">
        <v>124</v>
      </c>
      <c r="BK324" s="209">
        <f>BK325+BK328+BK361+BK369</f>
        <v>0</v>
      </c>
    </row>
    <row r="325" s="12" customFormat="1" ht="22.8" customHeight="1">
      <c r="A325" s="12"/>
      <c r="B325" s="196"/>
      <c r="C325" s="197"/>
      <c r="D325" s="198" t="s">
        <v>75</v>
      </c>
      <c r="E325" s="210" t="s">
        <v>553</v>
      </c>
      <c r="F325" s="210" t="s">
        <v>554</v>
      </c>
      <c r="G325" s="197"/>
      <c r="H325" s="197"/>
      <c r="I325" s="200"/>
      <c r="J325" s="211">
        <f>BK325</f>
        <v>0</v>
      </c>
      <c r="K325" s="197"/>
      <c r="L325" s="202"/>
      <c r="M325" s="203"/>
      <c r="N325" s="204"/>
      <c r="O325" s="204"/>
      <c r="P325" s="205">
        <f>SUM(P326:P327)</f>
        <v>0</v>
      </c>
      <c r="Q325" s="204"/>
      <c r="R325" s="205">
        <f>SUM(R326:R327)</f>
        <v>0</v>
      </c>
      <c r="S325" s="204"/>
      <c r="T325" s="206">
        <f>SUM(T326:T327)</f>
        <v>0.27468000000000004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7" t="s">
        <v>83</v>
      </c>
      <c r="AT325" s="208" t="s">
        <v>75</v>
      </c>
      <c r="AU325" s="208" t="s">
        <v>81</v>
      </c>
      <c r="AY325" s="207" t="s">
        <v>124</v>
      </c>
      <c r="BK325" s="209">
        <f>SUM(BK326:BK327)</f>
        <v>0</v>
      </c>
    </row>
    <row r="326" s="2" customFormat="1" ht="16.5" customHeight="1">
      <c r="A326" s="38"/>
      <c r="B326" s="39"/>
      <c r="C326" s="212" t="s">
        <v>555</v>
      </c>
      <c r="D326" s="212" t="s">
        <v>126</v>
      </c>
      <c r="E326" s="213" t="s">
        <v>556</v>
      </c>
      <c r="F326" s="214" t="s">
        <v>557</v>
      </c>
      <c r="G326" s="215" t="s">
        <v>129</v>
      </c>
      <c r="H326" s="216">
        <v>91.560000000000002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41</v>
      </c>
      <c r="O326" s="91"/>
      <c r="P326" s="222">
        <f>O326*H326</f>
        <v>0</v>
      </c>
      <c r="Q326" s="222">
        <v>0</v>
      </c>
      <c r="R326" s="222">
        <f>Q326*H326</f>
        <v>0</v>
      </c>
      <c r="S326" s="222">
        <v>0.0030000000000000001</v>
      </c>
      <c r="T326" s="223">
        <f>S326*H326</f>
        <v>0.27468000000000004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201</v>
      </c>
      <c r="AT326" s="224" t="s">
        <v>126</v>
      </c>
      <c r="AU326" s="224" t="s">
        <v>83</v>
      </c>
      <c r="AY326" s="17" t="s">
        <v>124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81</v>
      </c>
      <c r="BK326" s="225">
        <f>ROUND(I326*H326,2)</f>
        <v>0</v>
      </c>
      <c r="BL326" s="17" t="s">
        <v>201</v>
      </c>
      <c r="BM326" s="224" t="s">
        <v>558</v>
      </c>
    </row>
    <row r="327" s="13" customFormat="1">
      <c r="A327" s="13"/>
      <c r="B327" s="226"/>
      <c r="C327" s="227"/>
      <c r="D327" s="228" t="s">
        <v>132</v>
      </c>
      <c r="E327" s="229" t="s">
        <v>1</v>
      </c>
      <c r="F327" s="230" t="s">
        <v>559</v>
      </c>
      <c r="G327" s="227"/>
      <c r="H327" s="231">
        <v>91.560000000000002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132</v>
      </c>
      <c r="AU327" s="237" t="s">
        <v>83</v>
      </c>
      <c r="AV327" s="13" t="s">
        <v>83</v>
      </c>
      <c r="AW327" s="13" t="s">
        <v>32</v>
      </c>
      <c r="AX327" s="13" t="s">
        <v>81</v>
      </c>
      <c r="AY327" s="237" t="s">
        <v>124</v>
      </c>
    </row>
    <row r="328" s="12" customFormat="1" ht="22.8" customHeight="1">
      <c r="A328" s="12"/>
      <c r="B328" s="196"/>
      <c r="C328" s="197"/>
      <c r="D328" s="198" t="s">
        <v>75</v>
      </c>
      <c r="E328" s="210" t="s">
        <v>560</v>
      </c>
      <c r="F328" s="210" t="s">
        <v>561</v>
      </c>
      <c r="G328" s="197"/>
      <c r="H328" s="197"/>
      <c r="I328" s="200"/>
      <c r="J328" s="211">
        <f>BK328</f>
        <v>0</v>
      </c>
      <c r="K328" s="197"/>
      <c r="L328" s="202"/>
      <c r="M328" s="203"/>
      <c r="N328" s="204"/>
      <c r="O328" s="204"/>
      <c r="P328" s="205">
        <f>SUM(P329:P360)</f>
        <v>0</v>
      </c>
      <c r="Q328" s="204"/>
      <c r="R328" s="205">
        <f>SUM(R329:R360)</f>
        <v>0</v>
      </c>
      <c r="S328" s="204"/>
      <c r="T328" s="206">
        <f>SUM(T329:T360)</f>
        <v>0.27280000000000004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7" t="s">
        <v>83</v>
      </c>
      <c r="AT328" s="208" t="s">
        <v>75</v>
      </c>
      <c r="AU328" s="208" t="s">
        <v>81</v>
      </c>
      <c r="AY328" s="207" t="s">
        <v>124</v>
      </c>
      <c r="BK328" s="209">
        <f>SUM(BK329:BK360)</f>
        <v>0</v>
      </c>
    </row>
    <row r="329" s="2" customFormat="1" ht="24.15" customHeight="1">
      <c r="A329" s="38"/>
      <c r="B329" s="39"/>
      <c r="C329" s="212" t="s">
        <v>562</v>
      </c>
      <c r="D329" s="212" t="s">
        <v>126</v>
      </c>
      <c r="E329" s="213" t="s">
        <v>563</v>
      </c>
      <c r="F329" s="214" t="s">
        <v>564</v>
      </c>
      <c r="G329" s="215" t="s">
        <v>317</v>
      </c>
      <c r="H329" s="216">
        <v>12</v>
      </c>
      <c r="I329" s="217"/>
      <c r="J329" s="218">
        <f>ROUND(I329*H329,2)</f>
        <v>0</v>
      </c>
      <c r="K329" s="219"/>
      <c r="L329" s="44"/>
      <c r="M329" s="220" t="s">
        <v>1</v>
      </c>
      <c r="N329" s="221" t="s">
        <v>41</v>
      </c>
      <c r="O329" s="91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201</v>
      </c>
      <c r="AT329" s="224" t="s">
        <v>126</v>
      </c>
      <c r="AU329" s="224" t="s">
        <v>83</v>
      </c>
      <c r="AY329" s="17" t="s">
        <v>124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81</v>
      </c>
      <c r="BK329" s="225">
        <f>ROUND(I329*H329,2)</f>
        <v>0</v>
      </c>
      <c r="BL329" s="17" t="s">
        <v>201</v>
      </c>
      <c r="BM329" s="224" t="s">
        <v>565</v>
      </c>
    </row>
    <row r="330" s="13" customFormat="1">
      <c r="A330" s="13"/>
      <c r="B330" s="226"/>
      <c r="C330" s="227"/>
      <c r="D330" s="228" t="s">
        <v>132</v>
      </c>
      <c r="E330" s="229" t="s">
        <v>1</v>
      </c>
      <c r="F330" s="230" t="s">
        <v>566</v>
      </c>
      <c r="G330" s="227"/>
      <c r="H330" s="231">
        <v>12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132</v>
      </c>
      <c r="AU330" s="237" t="s">
        <v>83</v>
      </c>
      <c r="AV330" s="13" t="s">
        <v>83</v>
      </c>
      <c r="AW330" s="13" t="s">
        <v>32</v>
      </c>
      <c r="AX330" s="13" t="s">
        <v>81</v>
      </c>
      <c r="AY330" s="237" t="s">
        <v>124</v>
      </c>
    </row>
    <row r="331" s="2" customFormat="1" ht="24.15" customHeight="1">
      <c r="A331" s="38"/>
      <c r="B331" s="39"/>
      <c r="C331" s="212" t="s">
        <v>567</v>
      </c>
      <c r="D331" s="212" t="s">
        <v>126</v>
      </c>
      <c r="E331" s="213" t="s">
        <v>568</v>
      </c>
      <c r="F331" s="214" t="s">
        <v>569</v>
      </c>
      <c r="G331" s="215" t="s">
        <v>317</v>
      </c>
      <c r="H331" s="216">
        <v>4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41</v>
      </c>
      <c r="O331" s="91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201</v>
      </c>
      <c r="AT331" s="224" t="s">
        <v>126</v>
      </c>
      <c r="AU331" s="224" t="s">
        <v>83</v>
      </c>
      <c r="AY331" s="17" t="s">
        <v>124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81</v>
      </c>
      <c r="BK331" s="225">
        <f>ROUND(I331*H331,2)</f>
        <v>0</v>
      </c>
      <c r="BL331" s="17" t="s">
        <v>201</v>
      </c>
      <c r="BM331" s="224" t="s">
        <v>570</v>
      </c>
    </row>
    <row r="332" s="13" customFormat="1">
      <c r="A332" s="13"/>
      <c r="B332" s="226"/>
      <c r="C332" s="227"/>
      <c r="D332" s="228" t="s">
        <v>132</v>
      </c>
      <c r="E332" s="229" t="s">
        <v>1</v>
      </c>
      <c r="F332" s="230" t="s">
        <v>571</v>
      </c>
      <c r="G332" s="227"/>
      <c r="H332" s="231">
        <v>4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132</v>
      </c>
      <c r="AU332" s="237" t="s">
        <v>83</v>
      </c>
      <c r="AV332" s="13" t="s">
        <v>83</v>
      </c>
      <c r="AW332" s="13" t="s">
        <v>32</v>
      </c>
      <c r="AX332" s="13" t="s">
        <v>81</v>
      </c>
      <c r="AY332" s="237" t="s">
        <v>124</v>
      </c>
    </row>
    <row r="333" s="2" customFormat="1" ht="24.15" customHeight="1">
      <c r="A333" s="38"/>
      <c r="B333" s="39"/>
      <c r="C333" s="212" t="s">
        <v>572</v>
      </c>
      <c r="D333" s="212" t="s">
        <v>126</v>
      </c>
      <c r="E333" s="213" t="s">
        <v>573</v>
      </c>
      <c r="F333" s="214" t="s">
        <v>574</v>
      </c>
      <c r="G333" s="215" t="s">
        <v>317</v>
      </c>
      <c r="H333" s="216">
        <v>46</v>
      </c>
      <c r="I333" s="217"/>
      <c r="J333" s="218">
        <f>ROUND(I333*H333,2)</f>
        <v>0</v>
      </c>
      <c r="K333" s="219"/>
      <c r="L333" s="44"/>
      <c r="M333" s="220" t="s">
        <v>1</v>
      </c>
      <c r="N333" s="221" t="s">
        <v>41</v>
      </c>
      <c r="O333" s="91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4" t="s">
        <v>201</v>
      </c>
      <c r="AT333" s="224" t="s">
        <v>126</v>
      </c>
      <c r="AU333" s="224" t="s">
        <v>83</v>
      </c>
      <c r="AY333" s="17" t="s">
        <v>124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7" t="s">
        <v>81</v>
      </c>
      <c r="BK333" s="225">
        <f>ROUND(I333*H333,2)</f>
        <v>0</v>
      </c>
      <c r="BL333" s="17" t="s">
        <v>201</v>
      </c>
      <c r="BM333" s="224" t="s">
        <v>575</v>
      </c>
    </row>
    <row r="334" s="13" customFormat="1">
      <c r="A334" s="13"/>
      <c r="B334" s="226"/>
      <c r="C334" s="227"/>
      <c r="D334" s="228" t="s">
        <v>132</v>
      </c>
      <c r="E334" s="229" t="s">
        <v>1</v>
      </c>
      <c r="F334" s="230" t="s">
        <v>576</v>
      </c>
      <c r="G334" s="227"/>
      <c r="H334" s="231">
        <v>4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132</v>
      </c>
      <c r="AU334" s="237" t="s">
        <v>83</v>
      </c>
      <c r="AV334" s="13" t="s">
        <v>83</v>
      </c>
      <c r="AW334" s="13" t="s">
        <v>32</v>
      </c>
      <c r="AX334" s="13" t="s">
        <v>76</v>
      </c>
      <c r="AY334" s="237" t="s">
        <v>124</v>
      </c>
    </row>
    <row r="335" s="13" customFormat="1">
      <c r="A335" s="13"/>
      <c r="B335" s="226"/>
      <c r="C335" s="227"/>
      <c r="D335" s="228" t="s">
        <v>132</v>
      </c>
      <c r="E335" s="229" t="s">
        <v>1</v>
      </c>
      <c r="F335" s="230" t="s">
        <v>577</v>
      </c>
      <c r="G335" s="227"/>
      <c r="H335" s="231">
        <v>16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132</v>
      </c>
      <c r="AU335" s="237" t="s">
        <v>83</v>
      </c>
      <c r="AV335" s="13" t="s">
        <v>83</v>
      </c>
      <c r="AW335" s="13" t="s">
        <v>32</v>
      </c>
      <c r="AX335" s="13" t="s">
        <v>76</v>
      </c>
      <c r="AY335" s="237" t="s">
        <v>124</v>
      </c>
    </row>
    <row r="336" s="13" customFormat="1">
      <c r="A336" s="13"/>
      <c r="B336" s="226"/>
      <c r="C336" s="227"/>
      <c r="D336" s="228" t="s">
        <v>132</v>
      </c>
      <c r="E336" s="229" t="s">
        <v>1</v>
      </c>
      <c r="F336" s="230" t="s">
        <v>578</v>
      </c>
      <c r="G336" s="227"/>
      <c r="H336" s="231">
        <v>13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132</v>
      </c>
      <c r="AU336" s="237" t="s">
        <v>83</v>
      </c>
      <c r="AV336" s="13" t="s">
        <v>83</v>
      </c>
      <c r="AW336" s="13" t="s">
        <v>32</v>
      </c>
      <c r="AX336" s="13" t="s">
        <v>76</v>
      </c>
      <c r="AY336" s="237" t="s">
        <v>124</v>
      </c>
    </row>
    <row r="337" s="13" customFormat="1">
      <c r="A337" s="13"/>
      <c r="B337" s="226"/>
      <c r="C337" s="227"/>
      <c r="D337" s="228" t="s">
        <v>132</v>
      </c>
      <c r="E337" s="229" t="s">
        <v>1</v>
      </c>
      <c r="F337" s="230" t="s">
        <v>579</v>
      </c>
      <c r="G337" s="227"/>
      <c r="H337" s="231">
        <v>13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132</v>
      </c>
      <c r="AU337" s="237" t="s">
        <v>83</v>
      </c>
      <c r="AV337" s="13" t="s">
        <v>83</v>
      </c>
      <c r="AW337" s="13" t="s">
        <v>32</v>
      </c>
      <c r="AX337" s="13" t="s">
        <v>76</v>
      </c>
      <c r="AY337" s="237" t="s">
        <v>124</v>
      </c>
    </row>
    <row r="338" s="14" customFormat="1">
      <c r="A338" s="14"/>
      <c r="B338" s="238"/>
      <c r="C338" s="239"/>
      <c r="D338" s="228" t="s">
        <v>132</v>
      </c>
      <c r="E338" s="240" t="s">
        <v>1</v>
      </c>
      <c r="F338" s="241" t="s">
        <v>134</v>
      </c>
      <c r="G338" s="239"/>
      <c r="H338" s="242">
        <v>46</v>
      </c>
      <c r="I338" s="243"/>
      <c r="J338" s="239"/>
      <c r="K338" s="239"/>
      <c r="L338" s="244"/>
      <c r="M338" s="245"/>
      <c r="N338" s="246"/>
      <c r="O338" s="246"/>
      <c r="P338" s="246"/>
      <c r="Q338" s="246"/>
      <c r="R338" s="246"/>
      <c r="S338" s="246"/>
      <c r="T338" s="24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8" t="s">
        <v>132</v>
      </c>
      <c r="AU338" s="248" t="s">
        <v>83</v>
      </c>
      <c r="AV338" s="14" t="s">
        <v>130</v>
      </c>
      <c r="AW338" s="14" t="s">
        <v>32</v>
      </c>
      <c r="AX338" s="14" t="s">
        <v>81</v>
      </c>
      <c r="AY338" s="248" t="s">
        <v>124</v>
      </c>
    </row>
    <row r="339" s="2" customFormat="1" ht="24.15" customHeight="1">
      <c r="A339" s="38"/>
      <c r="B339" s="39"/>
      <c r="C339" s="212" t="s">
        <v>580</v>
      </c>
      <c r="D339" s="212" t="s">
        <v>126</v>
      </c>
      <c r="E339" s="213" t="s">
        <v>581</v>
      </c>
      <c r="F339" s="214" t="s">
        <v>582</v>
      </c>
      <c r="G339" s="215" t="s">
        <v>161</v>
      </c>
      <c r="H339" s="216">
        <v>418.868</v>
      </c>
      <c r="I339" s="217"/>
      <c r="J339" s="218">
        <f>ROUND(I339*H339,2)</f>
        <v>0</v>
      </c>
      <c r="K339" s="219"/>
      <c r="L339" s="44"/>
      <c r="M339" s="220" t="s">
        <v>1</v>
      </c>
      <c r="N339" s="221" t="s">
        <v>41</v>
      </c>
      <c r="O339" s="91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201</v>
      </c>
      <c r="AT339" s="224" t="s">
        <v>126</v>
      </c>
      <c r="AU339" s="224" t="s">
        <v>83</v>
      </c>
      <c r="AY339" s="17" t="s">
        <v>124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81</v>
      </c>
      <c r="BK339" s="225">
        <f>ROUND(I339*H339,2)</f>
        <v>0</v>
      </c>
      <c r="BL339" s="17" t="s">
        <v>201</v>
      </c>
      <c r="BM339" s="224" t="s">
        <v>583</v>
      </c>
    </row>
    <row r="340" s="13" customFormat="1">
      <c r="A340" s="13"/>
      <c r="B340" s="226"/>
      <c r="C340" s="227"/>
      <c r="D340" s="228" t="s">
        <v>132</v>
      </c>
      <c r="E340" s="229" t="s">
        <v>1</v>
      </c>
      <c r="F340" s="230" t="s">
        <v>584</v>
      </c>
      <c r="G340" s="227"/>
      <c r="H340" s="231">
        <v>96.560000000000002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132</v>
      </c>
      <c r="AU340" s="237" t="s">
        <v>83</v>
      </c>
      <c r="AV340" s="13" t="s">
        <v>83</v>
      </c>
      <c r="AW340" s="13" t="s">
        <v>32</v>
      </c>
      <c r="AX340" s="13" t="s">
        <v>76</v>
      </c>
      <c r="AY340" s="237" t="s">
        <v>124</v>
      </c>
    </row>
    <row r="341" s="13" customFormat="1">
      <c r="A341" s="13"/>
      <c r="B341" s="226"/>
      <c r="C341" s="227"/>
      <c r="D341" s="228" t="s">
        <v>132</v>
      </c>
      <c r="E341" s="229" t="s">
        <v>1</v>
      </c>
      <c r="F341" s="230" t="s">
        <v>585</v>
      </c>
      <c r="G341" s="227"/>
      <c r="H341" s="231">
        <v>124.358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132</v>
      </c>
      <c r="AU341" s="237" t="s">
        <v>83</v>
      </c>
      <c r="AV341" s="13" t="s">
        <v>83</v>
      </c>
      <c r="AW341" s="13" t="s">
        <v>32</v>
      </c>
      <c r="AX341" s="13" t="s">
        <v>76</v>
      </c>
      <c r="AY341" s="237" t="s">
        <v>124</v>
      </c>
    </row>
    <row r="342" s="13" customFormat="1">
      <c r="A342" s="13"/>
      <c r="B342" s="226"/>
      <c r="C342" s="227"/>
      <c r="D342" s="228" t="s">
        <v>132</v>
      </c>
      <c r="E342" s="229" t="s">
        <v>1</v>
      </c>
      <c r="F342" s="230" t="s">
        <v>586</v>
      </c>
      <c r="G342" s="227"/>
      <c r="H342" s="231">
        <v>97.75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132</v>
      </c>
      <c r="AU342" s="237" t="s">
        <v>83</v>
      </c>
      <c r="AV342" s="13" t="s">
        <v>83</v>
      </c>
      <c r="AW342" s="13" t="s">
        <v>32</v>
      </c>
      <c r="AX342" s="13" t="s">
        <v>76</v>
      </c>
      <c r="AY342" s="237" t="s">
        <v>124</v>
      </c>
    </row>
    <row r="343" s="13" customFormat="1">
      <c r="A343" s="13"/>
      <c r="B343" s="226"/>
      <c r="C343" s="227"/>
      <c r="D343" s="228" t="s">
        <v>132</v>
      </c>
      <c r="E343" s="229" t="s">
        <v>1</v>
      </c>
      <c r="F343" s="230" t="s">
        <v>587</v>
      </c>
      <c r="G343" s="227"/>
      <c r="H343" s="231">
        <v>100.2</v>
      </c>
      <c r="I343" s="232"/>
      <c r="J343" s="227"/>
      <c r="K343" s="227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132</v>
      </c>
      <c r="AU343" s="237" t="s">
        <v>83</v>
      </c>
      <c r="AV343" s="13" t="s">
        <v>83</v>
      </c>
      <c r="AW343" s="13" t="s">
        <v>32</v>
      </c>
      <c r="AX343" s="13" t="s">
        <v>76</v>
      </c>
      <c r="AY343" s="237" t="s">
        <v>124</v>
      </c>
    </row>
    <row r="344" s="14" customFormat="1">
      <c r="A344" s="14"/>
      <c r="B344" s="238"/>
      <c r="C344" s="239"/>
      <c r="D344" s="228" t="s">
        <v>132</v>
      </c>
      <c r="E344" s="240" t="s">
        <v>1</v>
      </c>
      <c r="F344" s="241" t="s">
        <v>134</v>
      </c>
      <c r="G344" s="239"/>
      <c r="H344" s="242">
        <v>418.868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8" t="s">
        <v>132</v>
      </c>
      <c r="AU344" s="248" t="s">
        <v>83</v>
      </c>
      <c r="AV344" s="14" t="s">
        <v>130</v>
      </c>
      <c r="AW344" s="14" t="s">
        <v>32</v>
      </c>
      <c r="AX344" s="14" t="s">
        <v>81</v>
      </c>
      <c r="AY344" s="248" t="s">
        <v>124</v>
      </c>
    </row>
    <row r="345" s="2" customFormat="1" ht="49.05" customHeight="1">
      <c r="A345" s="38"/>
      <c r="B345" s="39"/>
      <c r="C345" s="212" t="s">
        <v>588</v>
      </c>
      <c r="D345" s="212" t="s">
        <v>126</v>
      </c>
      <c r="E345" s="213" t="s">
        <v>589</v>
      </c>
      <c r="F345" s="214" t="s">
        <v>590</v>
      </c>
      <c r="G345" s="215" t="s">
        <v>129</v>
      </c>
      <c r="H345" s="216">
        <v>394.71300000000002</v>
      </c>
      <c r="I345" s="217"/>
      <c r="J345" s="218">
        <f>ROUND(I345*H345,2)</f>
        <v>0</v>
      </c>
      <c r="K345" s="219"/>
      <c r="L345" s="44"/>
      <c r="M345" s="220" t="s">
        <v>1</v>
      </c>
      <c r="N345" s="221" t="s">
        <v>41</v>
      </c>
      <c r="O345" s="91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4" t="s">
        <v>201</v>
      </c>
      <c r="AT345" s="224" t="s">
        <v>126</v>
      </c>
      <c r="AU345" s="224" t="s">
        <v>83</v>
      </c>
      <c r="AY345" s="17" t="s">
        <v>124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7" t="s">
        <v>81</v>
      </c>
      <c r="BK345" s="225">
        <f>ROUND(I345*H345,2)</f>
        <v>0</v>
      </c>
      <c r="BL345" s="17" t="s">
        <v>201</v>
      </c>
      <c r="BM345" s="224" t="s">
        <v>591</v>
      </c>
    </row>
    <row r="346" s="13" customFormat="1">
      <c r="A346" s="13"/>
      <c r="B346" s="226"/>
      <c r="C346" s="227"/>
      <c r="D346" s="228" t="s">
        <v>132</v>
      </c>
      <c r="E346" s="229" t="s">
        <v>1</v>
      </c>
      <c r="F346" s="230" t="s">
        <v>592</v>
      </c>
      <c r="G346" s="227"/>
      <c r="H346" s="231">
        <v>15.18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132</v>
      </c>
      <c r="AU346" s="237" t="s">
        <v>83</v>
      </c>
      <c r="AV346" s="13" t="s">
        <v>83</v>
      </c>
      <c r="AW346" s="13" t="s">
        <v>32</v>
      </c>
      <c r="AX346" s="13" t="s">
        <v>76</v>
      </c>
      <c r="AY346" s="237" t="s">
        <v>124</v>
      </c>
    </row>
    <row r="347" s="13" customFormat="1">
      <c r="A347" s="13"/>
      <c r="B347" s="226"/>
      <c r="C347" s="227"/>
      <c r="D347" s="228" t="s">
        <v>132</v>
      </c>
      <c r="E347" s="229" t="s">
        <v>1</v>
      </c>
      <c r="F347" s="230" t="s">
        <v>593</v>
      </c>
      <c r="G347" s="227"/>
      <c r="H347" s="231">
        <v>138.69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132</v>
      </c>
      <c r="AU347" s="237" t="s">
        <v>83</v>
      </c>
      <c r="AV347" s="13" t="s">
        <v>83</v>
      </c>
      <c r="AW347" s="13" t="s">
        <v>32</v>
      </c>
      <c r="AX347" s="13" t="s">
        <v>76</v>
      </c>
      <c r="AY347" s="237" t="s">
        <v>124</v>
      </c>
    </row>
    <row r="348" s="13" customFormat="1">
      <c r="A348" s="13"/>
      <c r="B348" s="226"/>
      <c r="C348" s="227"/>
      <c r="D348" s="228" t="s">
        <v>132</v>
      </c>
      <c r="E348" s="229" t="s">
        <v>1</v>
      </c>
      <c r="F348" s="230" t="s">
        <v>594</v>
      </c>
      <c r="G348" s="227"/>
      <c r="H348" s="231">
        <v>102.48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132</v>
      </c>
      <c r="AU348" s="237" t="s">
        <v>83</v>
      </c>
      <c r="AV348" s="13" t="s">
        <v>83</v>
      </c>
      <c r="AW348" s="13" t="s">
        <v>32</v>
      </c>
      <c r="AX348" s="13" t="s">
        <v>76</v>
      </c>
      <c r="AY348" s="237" t="s">
        <v>124</v>
      </c>
    </row>
    <row r="349" s="13" customFormat="1">
      <c r="A349" s="13"/>
      <c r="B349" s="226"/>
      <c r="C349" s="227"/>
      <c r="D349" s="228" t="s">
        <v>132</v>
      </c>
      <c r="E349" s="229" t="s">
        <v>1</v>
      </c>
      <c r="F349" s="230" t="s">
        <v>595</v>
      </c>
      <c r="G349" s="227"/>
      <c r="H349" s="231">
        <v>102.48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132</v>
      </c>
      <c r="AU349" s="237" t="s">
        <v>83</v>
      </c>
      <c r="AV349" s="13" t="s">
        <v>83</v>
      </c>
      <c r="AW349" s="13" t="s">
        <v>32</v>
      </c>
      <c r="AX349" s="13" t="s">
        <v>76</v>
      </c>
      <c r="AY349" s="237" t="s">
        <v>124</v>
      </c>
    </row>
    <row r="350" s="14" customFormat="1">
      <c r="A350" s="14"/>
      <c r="B350" s="238"/>
      <c r="C350" s="239"/>
      <c r="D350" s="228" t="s">
        <v>132</v>
      </c>
      <c r="E350" s="240" t="s">
        <v>1</v>
      </c>
      <c r="F350" s="241" t="s">
        <v>134</v>
      </c>
      <c r="G350" s="239"/>
      <c r="H350" s="242">
        <v>358.83000000000004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8" t="s">
        <v>132</v>
      </c>
      <c r="AU350" s="248" t="s">
        <v>83</v>
      </c>
      <c r="AV350" s="14" t="s">
        <v>130</v>
      </c>
      <c r="AW350" s="14" t="s">
        <v>32</v>
      </c>
      <c r="AX350" s="14" t="s">
        <v>81</v>
      </c>
      <c r="AY350" s="248" t="s">
        <v>124</v>
      </c>
    </row>
    <row r="351" s="13" customFormat="1">
      <c r="A351" s="13"/>
      <c r="B351" s="226"/>
      <c r="C351" s="227"/>
      <c r="D351" s="228" t="s">
        <v>132</v>
      </c>
      <c r="E351" s="227"/>
      <c r="F351" s="230" t="s">
        <v>596</v>
      </c>
      <c r="G351" s="227"/>
      <c r="H351" s="231">
        <v>394.71300000000002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132</v>
      </c>
      <c r="AU351" s="237" t="s">
        <v>83</v>
      </c>
      <c r="AV351" s="13" t="s">
        <v>83</v>
      </c>
      <c r="AW351" s="13" t="s">
        <v>4</v>
      </c>
      <c r="AX351" s="13" t="s">
        <v>81</v>
      </c>
      <c r="AY351" s="237" t="s">
        <v>124</v>
      </c>
    </row>
    <row r="352" s="2" customFormat="1" ht="49.05" customHeight="1">
      <c r="A352" s="38"/>
      <c r="B352" s="39"/>
      <c r="C352" s="212" t="s">
        <v>597</v>
      </c>
      <c r="D352" s="212" t="s">
        <v>126</v>
      </c>
      <c r="E352" s="213" t="s">
        <v>598</v>
      </c>
      <c r="F352" s="214" t="s">
        <v>599</v>
      </c>
      <c r="G352" s="215" t="s">
        <v>129</v>
      </c>
      <c r="H352" s="216">
        <v>478.23599999999999</v>
      </c>
      <c r="I352" s="217"/>
      <c r="J352" s="218">
        <f>ROUND(I352*H352,2)</f>
        <v>0</v>
      </c>
      <c r="K352" s="219"/>
      <c r="L352" s="44"/>
      <c r="M352" s="220" t="s">
        <v>1</v>
      </c>
      <c r="N352" s="221" t="s">
        <v>41</v>
      </c>
      <c r="O352" s="91"/>
      <c r="P352" s="222">
        <f>O352*H352</f>
        <v>0</v>
      </c>
      <c r="Q352" s="222">
        <v>0</v>
      </c>
      <c r="R352" s="222">
        <f>Q352*H352</f>
        <v>0</v>
      </c>
      <c r="S352" s="222">
        <v>0</v>
      </c>
      <c r="T352" s="22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4" t="s">
        <v>201</v>
      </c>
      <c r="AT352" s="224" t="s">
        <v>126</v>
      </c>
      <c r="AU352" s="224" t="s">
        <v>83</v>
      </c>
      <c r="AY352" s="17" t="s">
        <v>124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7" t="s">
        <v>81</v>
      </c>
      <c r="BK352" s="225">
        <f>ROUND(I352*H352,2)</f>
        <v>0</v>
      </c>
      <c r="BL352" s="17" t="s">
        <v>201</v>
      </c>
      <c r="BM352" s="224" t="s">
        <v>600</v>
      </c>
    </row>
    <row r="353" s="13" customFormat="1">
      <c r="A353" s="13"/>
      <c r="B353" s="226"/>
      <c r="C353" s="227"/>
      <c r="D353" s="228" t="s">
        <v>132</v>
      </c>
      <c r="E353" s="227"/>
      <c r="F353" s="230" t="s">
        <v>601</v>
      </c>
      <c r="G353" s="227"/>
      <c r="H353" s="231">
        <v>478.23599999999999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132</v>
      </c>
      <c r="AU353" s="237" t="s">
        <v>83</v>
      </c>
      <c r="AV353" s="13" t="s">
        <v>83</v>
      </c>
      <c r="AW353" s="13" t="s">
        <v>4</v>
      </c>
      <c r="AX353" s="13" t="s">
        <v>81</v>
      </c>
      <c r="AY353" s="237" t="s">
        <v>124</v>
      </c>
    </row>
    <row r="354" s="2" customFormat="1" ht="16.5" customHeight="1">
      <c r="A354" s="38"/>
      <c r="B354" s="39"/>
      <c r="C354" s="212" t="s">
        <v>602</v>
      </c>
      <c r="D354" s="212" t="s">
        <v>126</v>
      </c>
      <c r="E354" s="213" t="s">
        <v>603</v>
      </c>
      <c r="F354" s="214" t="s">
        <v>604</v>
      </c>
      <c r="G354" s="215" t="s">
        <v>317</v>
      </c>
      <c r="H354" s="216">
        <v>62</v>
      </c>
      <c r="I354" s="217"/>
      <c r="J354" s="218">
        <f>ROUND(I354*H354,2)</f>
        <v>0</v>
      </c>
      <c r="K354" s="219"/>
      <c r="L354" s="44"/>
      <c r="M354" s="220" t="s">
        <v>1</v>
      </c>
      <c r="N354" s="221" t="s">
        <v>41</v>
      </c>
      <c r="O354" s="91"/>
      <c r="P354" s="222">
        <f>O354*H354</f>
        <v>0</v>
      </c>
      <c r="Q354" s="222">
        <v>0</v>
      </c>
      <c r="R354" s="222">
        <f>Q354*H354</f>
        <v>0</v>
      </c>
      <c r="S354" s="222">
        <v>0</v>
      </c>
      <c r="T354" s="223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4" t="s">
        <v>201</v>
      </c>
      <c r="AT354" s="224" t="s">
        <v>126</v>
      </c>
      <c r="AU354" s="224" t="s">
        <v>83</v>
      </c>
      <c r="AY354" s="17" t="s">
        <v>124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7" t="s">
        <v>81</v>
      </c>
      <c r="BK354" s="225">
        <f>ROUND(I354*H354,2)</f>
        <v>0</v>
      </c>
      <c r="BL354" s="17" t="s">
        <v>201</v>
      </c>
      <c r="BM354" s="224" t="s">
        <v>605</v>
      </c>
    </row>
    <row r="355" s="2" customFormat="1" ht="33" customHeight="1">
      <c r="A355" s="38"/>
      <c r="B355" s="39"/>
      <c r="C355" s="212" t="s">
        <v>606</v>
      </c>
      <c r="D355" s="212" t="s">
        <v>126</v>
      </c>
      <c r="E355" s="213" t="s">
        <v>607</v>
      </c>
      <c r="F355" s="214" t="s">
        <v>608</v>
      </c>
      <c r="G355" s="215" t="s">
        <v>317</v>
      </c>
      <c r="H355" s="216">
        <v>1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41</v>
      </c>
      <c r="O355" s="91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201</v>
      </c>
      <c r="AT355" s="224" t="s">
        <v>126</v>
      </c>
      <c r="AU355" s="224" t="s">
        <v>83</v>
      </c>
      <c r="AY355" s="17" t="s">
        <v>124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81</v>
      </c>
      <c r="BK355" s="225">
        <f>ROUND(I355*H355,2)</f>
        <v>0</v>
      </c>
      <c r="BL355" s="17" t="s">
        <v>201</v>
      </c>
      <c r="BM355" s="224" t="s">
        <v>609</v>
      </c>
    </row>
    <row r="356" s="2" customFormat="1" ht="37.8" customHeight="1">
      <c r="A356" s="38"/>
      <c r="B356" s="39"/>
      <c r="C356" s="212" t="s">
        <v>610</v>
      </c>
      <c r="D356" s="212" t="s">
        <v>126</v>
      </c>
      <c r="E356" s="213" t="s">
        <v>611</v>
      </c>
      <c r="F356" s="214" t="s">
        <v>612</v>
      </c>
      <c r="G356" s="215" t="s">
        <v>317</v>
      </c>
      <c r="H356" s="216">
        <v>1</v>
      </c>
      <c r="I356" s="217"/>
      <c r="J356" s="218">
        <f>ROUND(I356*H356,2)</f>
        <v>0</v>
      </c>
      <c r="K356" s="219"/>
      <c r="L356" s="44"/>
      <c r="M356" s="220" t="s">
        <v>1</v>
      </c>
      <c r="N356" s="221" t="s">
        <v>41</v>
      </c>
      <c r="O356" s="91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4" t="s">
        <v>201</v>
      </c>
      <c r="AT356" s="224" t="s">
        <v>126</v>
      </c>
      <c r="AU356" s="224" t="s">
        <v>83</v>
      </c>
      <c r="AY356" s="17" t="s">
        <v>124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7" t="s">
        <v>81</v>
      </c>
      <c r="BK356" s="225">
        <f>ROUND(I356*H356,2)</f>
        <v>0</v>
      </c>
      <c r="BL356" s="17" t="s">
        <v>201</v>
      </c>
      <c r="BM356" s="224" t="s">
        <v>613</v>
      </c>
    </row>
    <row r="357" s="2" customFormat="1" ht="16.5" customHeight="1">
      <c r="A357" s="38"/>
      <c r="B357" s="39"/>
      <c r="C357" s="212" t="s">
        <v>614</v>
      </c>
      <c r="D357" s="212" t="s">
        <v>126</v>
      </c>
      <c r="E357" s="213" t="s">
        <v>615</v>
      </c>
      <c r="F357" s="214" t="s">
        <v>616</v>
      </c>
      <c r="G357" s="215" t="s">
        <v>161</v>
      </c>
      <c r="H357" s="216">
        <v>10.800000000000001</v>
      </c>
      <c r="I357" s="217"/>
      <c r="J357" s="218">
        <f>ROUND(I357*H357,2)</f>
        <v>0</v>
      </c>
      <c r="K357" s="219"/>
      <c r="L357" s="44"/>
      <c r="M357" s="220" t="s">
        <v>1</v>
      </c>
      <c r="N357" s="221" t="s">
        <v>41</v>
      </c>
      <c r="O357" s="91"/>
      <c r="P357" s="222">
        <f>O357*H357</f>
        <v>0</v>
      </c>
      <c r="Q357" s="222">
        <v>0</v>
      </c>
      <c r="R357" s="222">
        <f>Q357*H357</f>
        <v>0</v>
      </c>
      <c r="S357" s="222">
        <v>0.016</v>
      </c>
      <c r="T357" s="223">
        <f>S357*H357</f>
        <v>0.17280000000000001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201</v>
      </c>
      <c r="AT357" s="224" t="s">
        <v>126</v>
      </c>
      <c r="AU357" s="224" t="s">
        <v>83</v>
      </c>
      <c r="AY357" s="17" t="s">
        <v>124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81</v>
      </c>
      <c r="BK357" s="225">
        <f>ROUND(I357*H357,2)</f>
        <v>0</v>
      </c>
      <c r="BL357" s="17" t="s">
        <v>201</v>
      </c>
      <c r="BM357" s="224" t="s">
        <v>617</v>
      </c>
    </row>
    <row r="358" s="2" customFormat="1" ht="33" customHeight="1">
      <c r="A358" s="38"/>
      <c r="B358" s="39"/>
      <c r="C358" s="212" t="s">
        <v>618</v>
      </c>
      <c r="D358" s="212" t="s">
        <v>126</v>
      </c>
      <c r="E358" s="213" t="s">
        <v>619</v>
      </c>
      <c r="F358" s="214" t="s">
        <v>620</v>
      </c>
      <c r="G358" s="215" t="s">
        <v>249</v>
      </c>
      <c r="H358" s="216">
        <v>100</v>
      </c>
      <c r="I358" s="217"/>
      <c r="J358" s="218">
        <f>ROUND(I358*H358,2)</f>
        <v>0</v>
      </c>
      <c r="K358" s="219"/>
      <c r="L358" s="44"/>
      <c r="M358" s="220" t="s">
        <v>1</v>
      </c>
      <c r="N358" s="221" t="s">
        <v>41</v>
      </c>
      <c r="O358" s="91"/>
      <c r="P358" s="222">
        <f>O358*H358</f>
        <v>0</v>
      </c>
      <c r="Q358" s="222">
        <v>0</v>
      </c>
      <c r="R358" s="222">
        <f>Q358*H358</f>
        <v>0</v>
      </c>
      <c r="S358" s="222">
        <v>0.001</v>
      </c>
      <c r="T358" s="223">
        <f>S358*H358</f>
        <v>0.10000000000000001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201</v>
      </c>
      <c r="AT358" s="224" t="s">
        <v>126</v>
      </c>
      <c r="AU358" s="224" t="s">
        <v>83</v>
      </c>
      <c r="AY358" s="17" t="s">
        <v>124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81</v>
      </c>
      <c r="BK358" s="225">
        <f>ROUND(I358*H358,2)</f>
        <v>0</v>
      </c>
      <c r="BL358" s="17" t="s">
        <v>201</v>
      </c>
      <c r="BM358" s="224" t="s">
        <v>621</v>
      </c>
    </row>
    <row r="359" s="13" customFormat="1">
      <c r="A359" s="13"/>
      <c r="B359" s="226"/>
      <c r="C359" s="227"/>
      <c r="D359" s="228" t="s">
        <v>132</v>
      </c>
      <c r="E359" s="229" t="s">
        <v>1</v>
      </c>
      <c r="F359" s="230" t="s">
        <v>622</v>
      </c>
      <c r="G359" s="227"/>
      <c r="H359" s="231">
        <v>100</v>
      </c>
      <c r="I359" s="232"/>
      <c r="J359" s="227"/>
      <c r="K359" s="227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132</v>
      </c>
      <c r="AU359" s="237" t="s">
        <v>83</v>
      </c>
      <c r="AV359" s="13" t="s">
        <v>83</v>
      </c>
      <c r="AW359" s="13" t="s">
        <v>32</v>
      </c>
      <c r="AX359" s="13" t="s">
        <v>81</v>
      </c>
      <c r="AY359" s="237" t="s">
        <v>124</v>
      </c>
    </row>
    <row r="360" s="2" customFormat="1" ht="24.15" customHeight="1">
      <c r="A360" s="38"/>
      <c r="B360" s="39"/>
      <c r="C360" s="212" t="s">
        <v>623</v>
      </c>
      <c r="D360" s="212" t="s">
        <v>126</v>
      </c>
      <c r="E360" s="213" t="s">
        <v>624</v>
      </c>
      <c r="F360" s="214" t="s">
        <v>625</v>
      </c>
      <c r="G360" s="215" t="s">
        <v>626</v>
      </c>
      <c r="H360" s="270"/>
      <c r="I360" s="217"/>
      <c r="J360" s="218">
        <f>ROUND(I360*H360,2)</f>
        <v>0</v>
      </c>
      <c r="K360" s="219"/>
      <c r="L360" s="44"/>
      <c r="M360" s="220" t="s">
        <v>1</v>
      </c>
      <c r="N360" s="221" t="s">
        <v>41</v>
      </c>
      <c r="O360" s="91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201</v>
      </c>
      <c r="AT360" s="224" t="s">
        <v>126</v>
      </c>
      <c r="AU360" s="224" t="s">
        <v>83</v>
      </c>
      <c r="AY360" s="17" t="s">
        <v>124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81</v>
      </c>
      <c r="BK360" s="225">
        <f>ROUND(I360*H360,2)</f>
        <v>0</v>
      </c>
      <c r="BL360" s="17" t="s">
        <v>201</v>
      </c>
      <c r="BM360" s="224" t="s">
        <v>627</v>
      </c>
    </row>
    <row r="361" s="12" customFormat="1" ht="22.8" customHeight="1">
      <c r="A361" s="12"/>
      <c r="B361" s="196"/>
      <c r="C361" s="197"/>
      <c r="D361" s="198" t="s">
        <v>75</v>
      </c>
      <c r="E361" s="210" t="s">
        <v>628</v>
      </c>
      <c r="F361" s="210" t="s">
        <v>629</v>
      </c>
      <c r="G361" s="197"/>
      <c r="H361" s="197"/>
      <c r="I361" s="200"/>
      <c r="J361" s="211">
        <f>BK361</f>
        <v>0</v>
      </c>
      <c r="K361" s="197"/>
      <c r="L361" s="202"/>
      <c r="M361" s="203"/>
      <c r="N361" s="204"/>
      <c r="O361" s="204"/>
      <c r="P361" s="205">
        <f>SUM(P362:P368)</f>
        <v>0</v>
      </c>
      <c r="Q361" s="204"/>
      <c r="R361" s="205">
        <f>SUM(R362:R368)</f>
        <v>0</v>
      </c>
      <c r="S361" s="204"/>
      <c r="T361" s="206">
        <f>SUM(T362:T368)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7" t="s">
        <v>83</v>
      </c>
      <c r="AT361" s="208" t="s">
        <v>75</v>
      </c>
      <c r="AU361" s="208" t="s">
        <v>81</v>
      </c>
      <c r="AY361" s="207" t="s">
        <v>124</v>
      </c>
      <c r="BK361" s="209">
        <f>SUM(BK362:BK368)</f>
        <v>0</v>
      </c>
    </row>
    <row r="362" s="2" customFormat="1" ht="16.5" customHeight="1">
      <c r="A362" s="38"/>
      <c r="B362" s="39"/>
      <c r="C362" s="212" t="s">
        <v>630</v>
      </c>
      <c r="D362" s="212" t="s">
        <v>126</v>
      </c>
      <c r="E362" s="213" t="s">
        <v>631</v>
      </c>
      <c r="F362" s="214" t="s">
        <v>632</v>
      </c>
      <c r="G362" s="215" t="s">
        <v>161</v>
      </c>
      <c r="H362" s="216">
        <v>665.60000000000002</v>
      </c>
      <c r="I362" s="217"/>
      <c r="J362" s="218">
        <f>ROUND(I362*H362,2)</f>
        <v>0</v>
      </c>
      <c r="K362" s="219"/>
      <c r="L362" s="44"/>
      <c r="M362" s="220" t="s">
        <v>1</v>
      </c>
      <c r="N362" s="221" t="s">
        <v>41</v>
      </c>
      <c r="O362" s="91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201</v>
      </c>
      <c r="AT362" s="224" t="s">
        <v>126</v>
      </c>
      <c r="AU362" s="224" t="s">
        <v>83</v>
      </c>
      <c r="AY362" s="17" t="s">
        <v>124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81</v>
      </c>
      <c r="BK362" s="225">
        <f>ROUND(I362*H362,2)</f>
        <v>0</v>
      </c>
      <c r="BL362" s="17" t="s">
        <v>201</v>
      </c>
      <c r="BM362" s="224" t="s">
        <v>633</v>
      </c>
    </row>
    <row r="363" s="15" customFormat="1">
      <c r="A363" s="15"/>
      <c r="B363" s="260"/>
      <c r="C363" s="261"/>
      <c r="D363" s="228" t="s">
        <v>132</v>
      </c>
      <c r="E363" s="262" t="s">
        <v>1</v>
      </c>
      <c r="F363" s="263" t="s">
        <v>634</v>
      </c>
      <c r="G363" s="261"/>
      <c r="H363" s="262" t="s">
        <v>1</v>
      </c>
      <c r="I363" s="264"/>
      <c r="J363" s="261"/>
      <c r="K363" s="261"/>
      <c r="L363" s="265"/>
      <c r="M363" s="266"/>
      <c r="N363" s="267"/>
      <c r="O363" s="267"/>
      <c r="P363" s="267"/>
      <c r="Q363" s="267"/>
      <c r="R363" s="267"/>
      <c r="S363" s="267"/>
      <c r="T363" s="26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9" t="s">
        <v>132</v>
      </c>
      <c r="AU363" s="269" t="s">
        <v>83</v>
      </c>
      <c r="AV363" s="15" t="s">
        <v>81</v>
      </c>
      <c r="AW363" s="15" t="s">
        <v>32</v>
      </c>
      <c r="AX363" s="15" t="s">
        <v>76</v>
      </c>
      <c r="AY363" s="269" t="s">
        <v>124</v>
      </c>
    </row>
    <row r="364" s="13" customFormat="1">
      <c r="A364" s="13"/>
      <c r="B364" s="226"/>
      <c r="C364" s="227"/>
      <c r="D364" s="228" t="s">
        <v>132</v>
      </c>
      <c r="E364" s="229" t="s">
        <v>1</v>
      </c>
      <c r="F364" s="230" t="s">
        <v>635</v>
      </c>
      <c r="G364" s="227"/>
      <c r="H364" s="231">
        <v>330.39999999999998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132</v>
      </c>
      <c r="AU364" s="237" t="s">
        <v>83</v>
      </c>
      <c r="AV364" s="13" t="s">
        <v>83</v>
      </c>
      <c r="AW364" s="13" t="s">
        <v>32</v>
      </c>
      <c r="AX364" s="13" t="s">
        <v>76</v>
      </c>
      <c r="AY364" s="237" t="s">
        <v>124</v>
      </c>
    </row>
    <row r="365" s="13" customFormat="1">
      <c r="A365" s="13"/>
      <c r="B365" s="226"/>
      <c r="C365" s="227"/>
      <c r="D365" s="228" t="s">
        <v>132</v>
      </c>
      <c r="E365" s="229" t="s">
        <v>1</v>
      </c>
      <c r="F365" s="230" t="s">
        <v>636</v>
      </c>
      <c r="G365" s="227"/>
      <c r="H365" s="231">
        <v>293.60000000000002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132</v>
      </c>
      <c r="AU365" s="237" t="s">
        <v>83</v>
      </c>
      <c r="AV365" s="13" t="s">
        <v>83</v>
      </c>
      <c r="AW365" s="13" t="s">
        <v>32</v>
      </c>
      <c r="AX365" s="13" t="s">
        <v>76</v>
      </c>
      <c r="AY365" s="237" t="s">
        <v>124</v>
      </c>
    </row>
    <row r="366" s="13" customFormat="1">
      <c r="A366" s="13"/>
      <c r="B366" s="226"/>
      <c r="C366" s="227"/>
      <c r="D366" s="228" t="s">
        <v>132</v>
      </c>
      <c r="E366" s="229" t="s">
        <v>1</v>
      </c>
      <c r="F366" s="230" t="s">
        <v>637</v>
      </c>
      <c r="G366" s="227"/>
      <c r="H366" s="231">
        <v>41.600000000000001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132</v>
      </c>
      <c r="AU366" s="237" t="s">
        <v>83</v>
      </c>
      <c r="AV366" s="13" t="s">
        <v>83</v>
      </c>
      <c r="AW366" s="13" t="s">
        <v>32</v>
      </c>
      <c r="AX366" s="13" t="s">
        <v>76</v>
      </c>
      <c r="AY366" s="237" t="s">
        <v>124</v>
      </c>
    </row>
    <row r="367" s="14" customFormat="1">
      <c r="A367" s="14"/>
      <c r="B367" s="238"/>
      <c r="C367" s="239"/>
      <c r="D367" s="228" t="s">
        <v>132</v>
      </c>
      <c r="E367" s="240" t="s">
        <v>1</v>
      </c>
      <c r="F367" s="241" t="s">
        <v>134</v>
      </c>
      <c r="G367" s="239"/>
      <c r="H367" s="242">
        <v>665.60000000000002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8" t="s">
        <v>132</v>
      </c>
      <c r="AU367" s="248" t="s">
        <v>83</v>
      </c>
      <c r="AV367" s="14" t="s">
        <v>130</v>
      </c>
      <c r="AW367" s="14" t="s">
        <v>32</v>
      </c>
      <c r="AX367" s="14" t="s">
        <v>81</v>
      </c>
      <c r="AY367" s="248" t="s">
        <v>124</v>
      </c>
    </row>
    <row r="368" s="2" customFormat="1" ht="24.15" customHeight="1">
      <c r="A368" s="38"/>
      <c r="B368" s="39"/>
      <c r="C368" s="212" t="s">
        <v>638</v>
      </c>
      <c r="D368" s="212" t="s">
        <v>126</v>
      </c>
      <c r="E368" s="213" t="s">
        <v>639</v>
      </c>
      <c r="F368" s="214" t="s">
        <v>640</v>
      </c>
      <c r="G368" s="215" t="s">
        <v>626</v>
      </c>
      <c r="H368" s="270"/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41</v>
      </c>
      <c r="O368" s="91"/>
      <c r="P368" s="222">
        <f>O368*H368</f>
        <v>0</v>
      </c>
      <c r="Q368" s="222">
        <v>0</v>
      </c>
      <c r="R368" s="222">
        <f>Q368*H368</f>
        <v>0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201</v>
      </c>
      <c r="AT368" s="224" t="s">
        <v>126</v>
      </c>
      <c r="AU368" s="224" t="s">
        <v>83</v>
      </c>
      <c r="AY368" s="17" t="s">
        <v>124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81</v>
      </c>
      <c r="BK368" s="225">
        <f>ROUND(I368*H368,2)</f>
        <v>0</v>
      </c>
      <c r="BL368" s="17" t="s">
        <v>201</v>
      </c>
      <c r="BM368" s="224" t="s">
        <v>641</v>
      </c>
    </row>
    <row r="369" s="12" customFormat="1" ht="22.8" customHeight="1">
      <c r="A369" s="12"/>
      <c r="B369" s="196"/>
      <c r="C369" s="197"/>
      <c r="D369" s="198" t="s">
        <v>75</v>
      </c>
      <c r="E369" s="210" t="s">
        <v>642</v>
      </c>
      <c r="F369" s="210" t="s">
        <v>643</v>
      </c>
      <c r="G369" s="197"/>
      <c r="H369" s="197"/>
      <c r="I369" s="200"/>
      <c r="J369" s="211">
        <f>BK369</f>
        <v>0</v>
      </c>
      <c r="K369" s="197"/>
      <c r="L369" s="202"/>
      <c r="M369" s="203"/>
      <c r="N369" s="204"/>
      <c r="O369" s="204"/>
      <c r="P369" s="205">
        <f>SUM(P370:P376)</f>
        <v>0</v>
      </c>
      <c r="Q369" s="204"/>
      <c r="R369" s="205">
        <f>SUM(R370:R376)</f>
        <v>0</v>
      </c>
      <c r="S369" s="204"/>
      <c r="T369" s="206">
        <f>SUM(T370:T376)</f>
        <v>0.20000000000000001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7" t="s">
        <v>83</v>
      </c>
      <c r="AT369" s="208" t="s">
        <v>75</v>
      </c>
      <c r="AU369" s="208" t="s">
        <v>81</v>
      </c>
      <c r="AY369" s="207" t="s">
        <v>124</v>
      </c>
      <c r="BK369" s="209">
        <f>SUM(BK370:BK376)</f>
        <v>0</v>
      </c>
    </row>
    <row r="370" s="2" customFormat="1" ht="24.15" customHeight="1">
      <c r="A370" s="38"/>
      <c r="B370" s="39"/>
      <c r="C370" s="212" t="s">
        <v>644</v>
      </c>
      <c r="D370" s="212" t="s">
        <v>126</v>
      </c>
      <c r="E370" s="213" t="s">
        <v>645</v>
      </c>
      <c r="F370" s="214" t="s">
        <v>646</v>
      </c>
      <c r="G370" s="215" t="s">
        <v>317</v>
      </c>
      <c r="H370" s="216">
        <v>2</v>
      </c>
      <c r="I370" s="217"/>
      <c r="J370" s="218">
        <f>ROUND(I370*H370,2)</f>
        <v>0</v>
      </c>
      <c r="K370" s="219"/>
      <c r="L370" s="44"/>
      <c r="M370" s="220" t="s">
        <v>1</v>
      </c>
      <c r="N370" s="221" t="s">
        <v>41</v>
      </c>
      <c r="O370" s="91"/>
      <c r="P370" s="222">
        <f>O370*H370</f>
        <v>0</v>
      </c>
      <c r="Q370" s="222">
        <v>0</v>
      </c>
      <c r="R370" s="222">
        <f>Q370*H370</f>
        <v>0</v>
      </c>
      <c r="S370" s="222">
        <v>0</v>
      </c>
      <c r="T370" s="223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4" t="s">
        <v>201</v>
      </c>
      <c r="AT370" s="224" t="s">
        <v>126</v>
      </c>
      <c r="AU370" s="224" t="s">
        <v>83</v>
      </c>
      <c r="AY370" s="17" t="s">
        <v>124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7" t="s">
        <v>81</v>
      </c>
      <c r="BK370" s="225">
        <f>ROUND(I370*H370,2)</f>
        <v>0</v>
      </c>
      <c r="BL370" s="17" t="s">
        <v>201</v>
      </c>
      <c r="BM370" s="224" t="s">
        <v>647</v>
      </c>
    </row>
    <row r="371" s="13" customFormat="1">
      <c r="A371" s="13"/>
      <c r="B371" s="226"/>
      <c r="C371" s="227"/>
      <c r="D371" s="228" t="s">
        <v>132</v>
      </c>
      <c r="E371" s="229" t="s">
        <v>1</v>
      </c>
      <c r="F371" s="230" t="s">
        <v>83</v>
      </c>
      <c r="G371" s="227"/>
      <c r="H371" s="231">
        <v>2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132</v>
      </c>
      <c r="AU371" s="237" t="s">
        <v>83</v>
      </c>
      <c r="AV371" s="13" t="s">
        <v>83</v>
      </c>
      <c r="AW371" s="13" t="s">
        <v>32</v>
      </c>
      <c r="AX371" s="13" t="s">
        <v>81</v>
      </c>
      <c r="AY371" s="237" t="s">
        <v>124</v>
      </c>
    </row>
    <row r="372" s="2" customFormat="1" ht="24.15" customHeight="1">
      <c r="A372" s="38"/>
      <c r="B372" s="39"/>
      <c r="C372" s="212" t="s">
        <v>648</v>
      </c>
      <c r="D372" s="212" t="s">
        <v>126</v>
      </c>
      <c r="E372" s="213" t="s">
        <v>649</v>
      </c>
      <c r="F372" s="214" t="s">
        <v>650</v>
      </c>
      <c r="G372" s="215" t="s">
        <v>317</v>
      </c>
      <c r="H372" s="216">
        <v>4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41</v>
      </c>
      <c r="O372" s="91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201</v>
      </c>
      <c r="AT372" s="224" t="s">
        <v>126</v>
      </c>
      <c r="AU372" s="224" t="s">
        <v>83</v>
      </c>
      <c r="AY372" s="17" t="s">
        <v>124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81</v>
      </c>
      <c r="BK372" s="225">
        <f>ROUND(I372*H372,2)</f>
        <v>0</v>
      </c>
      <c r="BL372" s="17" t="s">
        <v>201</v>
      </c>
      <c r="BM372" s="224" t="s">
        <v>651</v>
      </c>
    </row>
    <row r="373" s="13" customFormat="1">
      <c r="A373" s="13"/>
      <c r="B373" s="226"/>
      <c r="C373" s="227"/>
      <c r="D373" s="228" t="s">
        <v>132</v>
      </c>
      <c r="E373" s="229" t="s">
        <v>1</v>
      </c>
      <c r="F373" s="230" t="s">
        <v>130</v>
      </c>
      <c r="G373" s="227"/>
      <c r="H373" s="231">
        <v>4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132</v>
      </c>
      <c r="AU373" s="237" t="s">
        <v>83</v>
      </c>
      <c r="AV373" s="13" t="s">
        <v>83</v>
      </c>
      <c r="AW373" s="13" t="s">
        <v>32</v>
      </c>
      <c r="AX373" s="13" t="s">
        <v>81</v>
      </c>
      <c r="AY373" s="237" t="s">
        <v>124</v>
      </c>
    </row>
    <row r="374" s="2" customFormat="1" ht="16.5" customHeight="1">
      <c r="A374" s="38"/>
      <c r="B374" s="39"/>
      <c r="C374" s="212" t="s">
        <v>652</v>
      </c>
      <c r="D374" s="212" t="s">
        <v>126</v>
      </c>
      <c r="E374" s="213" t="s">
        <v>653</v>
      </c>
      <c r="F374" s="214" t="s">
        <v>654</v>
      </c>
      <c r="G374" s="215" t="s">
        <v>307</v>
      </c>
      <c r="H374" s="216">
        <v>1</v>
      </c>
      <c r="I374" s="217"/>
      <c r="J374" s="218">
        <f>ROUND(I374*H374,2)</f>
        <v>0</v>
      </c>
      <c r="K374" s="219"/>
      <c r="L374" s="44"/>
      <c r="M374" s="220" t="s">
        <v>1</v>
      </c>
      <c r="N374" s="221" t="s">
        <v>41</v>
      </c>
      <c r="O374" s="91"/>
      <c r="P374" s="222">
        <f>O374*H374</f>
        <v>0</v>
      </c>
      <c r="Q374" s="222">
        <v>0</v>
      </c>
      <c r="R374" s="222">
        <f>Q374*H374</f>
        <v>0</v>
      </c>
      <c r="S374" s="222">
        <v>0</v>
      </c>
      <c r="T374" s="223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201</v>
      </c>
      <c r="AT374" s="224" t="s">
        <v>126</v>
      </c>
      <c r="AU374" s="224" t="s">
        <v>83</v>
      </c>
      <c r="AY374" s="17" t="s">
        <v>124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81</v>
      </c>
      <c r="BK374" s="225">
        <f>ROUND(I374*H374,2)</f>
        <v>0</v>
      </c>
      <c r="BL374" s="17" t="s">
        <v>201</v>
      </c>
      <c r="BM374" s="224" t="s">
        <v>655</v>
      </c>
    </row>
    <row r="375" s="2" customFormat="1" ht="16.5" customHeight="1">
      <c r="A375" s="38"/>
      <c r="B375" s="39"/>
      <c r="C375" s="212" t="s">
        <v>656</v>
      </c>
      <c r="D375" s="212" t="s">
        <v>126</v>
      </c>
      <c r="E375" s="213" t="s">
        <v>657</v>
      </c>
      <c r="F375" s="214" t="s">
        <v>658</v>
      </c>
      <c r="G375" s="215" t="s">
        <v>307</v>
      </c>
      <c r="H375" s="216">
        <v>1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41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201</v>
      </c>
      <c r="AT375" s="224" t="s">
        <v>126</v>
      </c>
      <c r="AU375" s="224" t="s">
        <v>83</v>
      </c>
      <c r="AY375" s="17" t="s">
        <v>124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81</v>
      </c>
      <c r="BK375" s="225">
        <f>ROUND(I375*H375,2)</f>
        <v>0</v>
      </c>
      <c r="BL375" s="17" t="s">
        <v>201</v>
      </c>
      <c r="BM375" s="224" t="s">
        <v>659</v>
      </c>
    </row>
    <row r="376" s="2" customFormat="1" ht="16.5" customHeight="1">
      <c r="A376" s="38"/>
      <c r="B376" s="39"/>
      <c r="C376" s="212" t="s">
        <v>660</v>
      </c>
      <c r="D376" s="212" t="s">
        <v>126</v>
      </c>
      <c r="E376" s="213" t="s">
        <v>661</v>
      </c>
      <c r="F376" s="214" t="s">
        <v>662</v>
      </c>
      <c r="G376" s="215" t="s">
        <v>307</v>
      </c>
      <c r="H376" s="216">
        <v>2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41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0.10000000000000001</v>
      </c>
      <c r="T376" s="223">
        <f>S376*H376</f>
        <v>0.20000000000000001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201</v>
      </c>
      <c r="AT376" s="224" t="s">
        <v>126</v>
      </c>
      <c r="AU376" s="224" t="s">
        <v>83</v>
      </c>
      <c r="AY376" s="17" t="s">
        <v>124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81</v>
      </c>
      <c r="BK376" s="225">
        <f>ROUND(I376*H376,2)</f>
        <v>0</v>
      </c>
      <c r="BL376" s="17" t="s">
        <v>201</v>
      </c>
      <c r="BM376" s="224" t="s">
        <v>663</v>
      </c>
    </row>
    <row r="377" s="12" customFormat="1" ht="25.92" customHeight="1">
      <c r="A377" s="12"/>
      <c r="B377" s="196"/>
      <c r="C377" s="197"/>
      <c r="D377" s="198" t="s">
        <v>75</v>
      </c>
      <c r="E377" s="199" t="s">
        <v>664</v>
      </c>
      <c r="F377" s="199" t="s">
        <v>665</v>
      </c>
      <c r="G377" s="197"/>
      <c r="H377" s="197"/>
      <c r="I377" s="200"/>
      <c r="J377" s="201">
        <f>BK377</f>
        <v>0</v>
      </c>
      <c r="K377" s="197"/>
      <c r="L377" s="202"/>
      <c r="M377" s="203"/>
      <c r="N377" s="204"/>
      <c r="O377" s="204"/>
      <c r="P377" s="205">
        <f>P378+P380+P382+P384</f>
        <v>0</v>
      </c>
      <c r="Q377" s="204"/>
      <c r="R377" s="205">
        <f>R378+R380+R382+R384</f>
        <v>0</v>
      </c>
      <c r="S377" s="204"/>
      <c r="T377" s="206">
        <f>T378+T380+T382+T384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7" t="s">
        <v>146</v>
      </c>
      <c r="AT377" s="208" t="s">
        <v>75</v>
      </c>
      <c r="AU377" s="208" t="s">
        <v>76</v>
      </c>
      <c r="AY377" s="207" t="s">
        <v>124</v>
      </c>
      <c r="BK377" s="209">
        <f>BK378+BK380+BK382+BK384</f>
        <v>0</v>
      </c>
    </row>
    <row r="378" s="12" customFormat="1" ht="22.8" customHeight="1">
      <c r="A378" s="12"/>
      <c r="B378" s="196"/>
      <c r="C378" s="197"/>
      <c r="D378" s="198" t="s">
        <v>75</v>
      </c>
      <c r="E378" s="210" t="s">
        <v>666</v>
      </c>
      <c r="F378" s="210" t="s">
        <v>667</v>
      </c>
      <c r="G378" s="197"/>
      <c r="H378" s="197"/>
      <c r="I378" s="200"/>
      <c r="J378" s="211">
        <f>BK378</f>
        <v>0</v>
      </c>
      <c r="K378" s="197"/>
      <c r="L378" s="202"/>
      <c r="M378" s="203"/>
      <c r="N378" s="204"/>
      <c r="O378" s="204"/>
      <c r="P378" s="205">
        <f>P379</f>
        <v>0</v>
      </c>
      <c r="Q378" s="204"/>
      <c r="R378" s="205">
        <f>R379</f>
        <v>0</v>
      </c>
      <c r="S378" s="204"/>
      <c r="T378" s="206">
        <f>T379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7" t="s">
        <v>146</v>
      </c>
      <c r="AT378" s="208" t="s">
        <v>75</v>
      </c>
      <c r="AU378" s="208" t="s">
        <v>81</v>
      </c>
      <c r="AY378" s="207" t="s">
        <v>124</v>
      </c>
      <c r="BK378" s="209">
        <f>BK379</f>
        <v>0</v>
      </c>
    </row>
    <row r="379" s="2" customFormat="1" ht="21.75" customHeight="1">
      <c r="A379" s="38"/>
      <c r="B379" s="39"/>
      <c r="C379" s="212" t="s">
        <v>668</v>
      </c>
      <c r="D379" s="212" t="s">
        <v>126</v>
      </c>
      <c r="E379" s="213" t="s">
        <v>669</v>
      </c>
      <c r="F379" s="214" t="s">
        <v>670</v>
      </c>
      <c r="G379" s="215" t="s">
        <v>671</v>
      </c>
      <c r="H379" s="216">
        <v>30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41</v>
      </c>
      <c r="O379" s="91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672</v>
      </c>
      <c r="AT379" s="224" t="s">
        <v>126</v>
      </c>
      <c r="AU379" s="224" t="s">
        <v>83</v>
      </c>
      <c r="AY379" s="17" t="s">
        <v>124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81</v>
      </c>
      <c r="BK379" s="225">
        <f>ROUND(I379*H379,2)</f>
        <v>0</v>
      </c>
      <c r="BL379" s="17" t="s">
        <v>672</v>
      </c>
      <c r="BM379" s="224" t="s">
        <v>673</v>
      </c>
    </row>
    <row r="380" s="12" customFormat="1" ht="22.8" customHeight="1">
      <c r="A380" s="12"/>
      <c r="B380" s="196"/>
      <c r="C380" s="197"/>
      <c r="D380" s="198" t="s">
        <v>75</v>
      </c>
      <c r="E380" s="210" t="s">
        <v>674</v>
      </c>
      <c r="F380" s="210" t="s">
        <v>675</v>
      </c>
      <c r="G380" s="197"/>
      <c r="H380" s="197"/>
      <c r="I380" s="200"/>
      <c r="J380" s="211">
        <f>BK380</f>
        <v>0</v>
      </c>
      <c r="K380" s="197"/>
      <c r="L380" s="202"/>
      <c r="M380" s="203"/>
      <c r="N380" s="204"/>
      <c r="O380" s="204"/>
      <c r="P380" s="205">
        <f>P381</f>
        <v>0</v>
      </c>
      <c r="Q380" s="204"/>
      <c r="R380" s="205">
        <f>R381</f>
        <v>0</v>
      </c>
      <c r="S380" s="204"/>
      <c r="T380" s="206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7" t="s">
        <v>146</v>
      </c>
      <c r="AT380" s="208" t="s">
        <v>75</v>
      </c>
      <c r="AU380" s="208" t="s">
        <v>81</v>
      </c>
      <c r="AY380" s="207" t="s">
        <v>124</v>
      </c>
      <c r="BK380" s="209">
        <f>BK381</f>
        <v>0</v>
      </c>
    </row>
    <row r="381" s="2" customFormat="1" ht="16.5" customHeight="1">
      <c r="A381" s="38"/>
      <c r="B381" s="39"/>
      <c r="C381" s="212" t="s">
        <v>676</v>
      </c>
      <c r="D381" s="212" t="s">
        <v>126</v>
      </c>
      <c r="E381" s="213" t="s">
        <v>677</v>
      </c>
      <c r="F381" s="214" t="s">
        <v>675</v>
      </c>
      <c r="G381" s="215" t="s">
        <v>626</v>
      </c>
      <c r="H381" s="270"/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41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672</v>
      </c>
      <c r="AT381" s="224" t="s">
        <v>126</v>
      </c>
      <c r="AU381" s="224" t="s">
        <v>83</v>
      </c>
      <c r="AY381" s="17" t="s">
        <v>124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81</v>
      </c>
      <c r="BK381" s="225">
        <f>ROUND(I381*H381,2)</f>
        <v>0</v>
      </c>
      <c r="BL381" s="17" t="s">
        <v>672</v>
      </c>
      <c r="BM381" s="224" t="s">
        <v>678</v>
      </c>
    </row>
    <row r="382" s="12" customFormat="1" ht="22.8" customHeight="1">
      <c r="A382" s="12"/>
      <c r="B382" s="196"/>
      <c r="C382" s="197"/>
      <c r="D382" s="198" t="s">
        <v>75</v>
      </c>
      <c r="E382" s="210" t="s">
        <v>679</v>
      </c>
      <c r="F382" s="210" t="s">
        <v>680</v>
      </c>
      <c r="G382" s="197"/>
      <c r="H382" s="197"/>
      <c r="I382" s="200"/>
      <c r="J382" s="211">
        <f>BK382</f>
        <v>0</v>
      </c>
      <c r="K382" s="197"/>
      <c r="L382" s="202"/>
      <c r="M382" s="203"/>
      <c r="N382" s="204"/>
      <c r="O382" s="204"/>
      <c r="P382" s="205">
        <f>P383</f>
        <v>0</v>
      </c>
      <c r="Q382" s="204"/>
      <c r="R382" s="205">
        <f>R383</f>
        <v>0</v>
      </c>
      <c r="S382" s="204"/>
      <c r="T382" s="206">
        <f>T383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7" t="s">
        <v>146</v>
      </c>
      <c r="AT382" s="208" t="s">
        <v>75</v>
      </c>
      <c r="AU382" s="208" t="s">
        <v>81</v>
      </c>
      <c r="AY382" s="207" t="s">
        <v>124</v>
      </c>
      <c r="BK382" s="209">
        <f>BK383</f>
        <v>0</v>
      </c>
    </row>
    <row r="383" s="2" customFormat="1" ht="16.5" customHeight="1">
      <c r="A383" s="38"/>
      <c r="B383" s="39"/>
      <c r="C383" s="212" t="s">
        <v>681</v>
      </c>
      <c r="D383" s="212" t="s">
        <v>126</v>
      </c>
      <c r="E383" s="213" t="s">
        <v>682</v>
      </c>
      <c r="F383" s="214" t="s">
        <v>680</v>
      </c>
      <c r="G383" s="215" t="s">
        <v>626</v>
      </c>
      <c r="H383" s="270"/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41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672</v>
      </c>
      <c r="AT383" s="224" t="s">
        <v>126</v>
      </c>
      <c r="AU383" s="224" t="s">
        <v>83</v>
      </c>
      <c r="AY383" s="17" t="s">
        <v>124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81</v>
      </c>
      <c r="BK383" s="225">
        <f>ROUND(I383*H383,2)</f>
        <v>0</v>
      </c>
      <c r="BL383" s="17" t="s">
        <v>672</v>
      </c>
      <c r="BM383" s="224" t="s">
        <v>683</v>
      </c>
    </row>
    <row r="384" s="12" customFormat="1" ht="22.8" customHeight="1">
      <c r="A384" s="12"/>
      <c r="B384" s="196"/>
      <c r="C384" s="197"/>
      <c r="D384" s="198" t="s">
        <v>75</v>
      </c>
      <c r="E384" s="210" t="s">
        <v>684</v>
      </c>
      <c r="F384" s="210" t="s">
        <v>685</v>
      </c>
      <c r="G384" s="197"/>
      <c r="H384" s="197"/>
      <c r="I384" s="200"/>
      <c r="J384" s="211">
        <f>BK384</f>
        <v>0</v>
      </c>
      <c r="K384" s="197"/>
      <c r="L384" s="202"/>
      <c r="M384" s="203"/>
      <c r="N384" s="204"/>
      <c r="O384" s="204"/>
      <c r="P384" s="205">
        <f>P385</f>
        <v>0</v>
      </c>
      <c r="Q384" s="204"/>
      <c r="R384" s="205">
        <f>R385</f>
        <v>0</v>
      </c>
      <c r="S384" s="204"/>
      <c r="T384" s="206">
        <f>T385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7" t="s">
        <v>146</v>
      </c>
      <c r="AT384" s="208" t="s">
        <v>75</v>
      </c>
      <c r="AU384" s="208" t="s">
        <v>81</v>
      </c>
      <c r="AY384" s="207" t="s">
        <v>124</v>
      </c>
      <c r="BK384" s="209">
        <f>BK385</f>
        <v>0</v>
      </c>
    </row>
    <row r="385" s="2" customFormat="1" ht="16.5" customHeight="1">
      <c r="A385" s="38"/>
      <c r="B385" s="39"/>
      <c r="C385" s="212" t="s">
        <v>686</v>
      </c>
      <c r="D385" s="212" t="s">
        <v>126</v>
      </c>
      <c r="E385" s="213" t="s">
        <v>687</v>
      </c>
      <c r="F385" s="214" t="s">
        <v>688</v>
      </c>
      <c r="G385" s="215" t="s">
        <v>626</v>
      </c>
      <c r="H385" s="270"/>
      <c r="I385" s="217"/>
      <c r="J385" s="218">
        <f>ROUND(I385*H385,2)</f>
        <v>0</v>
      </c>
      <c r="K385" s="219"/>
      <c r="L385" s="44"/>
      <c r="M385" s="271" t="s">
        <v>1</v>
      </c>
      <c r="N385" s="272" t="s">
        <v>41</v>
      </c>
      <c r="O385" s="273"/>
      <c r="P385" s="274">
        <f>O385*H385</f>
        <v>0</v>
      </c>
      <c r="Q385" s="274">
        <v>0</v>
      </c>
      <c r="R385" s="274">
        <f>Q385*H385</f>
        <v>0</v>
      </c>
      <c r="S385" s="274">
        <v>0</v>
      </c>
      <c r="T385" s="275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672</v>
      </c>
      <c r="AT385" s="224" t="s">
        <v>126</v>
      </c>
      <c r="AU385" s="224" t="s">
        <v>83</v>
      </c>
      <c r="AY385" s="17" t="s">
        <v>124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81</v>
      </c>
      <c r="BK385" s="225">
        <f>ROUND(I385*H385,2)</f>
        <v>0</v>
      </c>
      <c r="BL385" s="17" t="s">
        <v>672</v>
      </c>
      <c r="BM385" s="224" t="s">
        <v>689</v>
      </c>
    </row>
    <row r="386" s="2" customFormat="1" ht="6.96" customHeight="1">
      <c r="A386" s="38"/>
      <c r="B386" s="66"/>
      <c r="C386" s="67"/>
      <c r="D386" s="67"/>
      <c r="E386" s="67"/>
      <c r="F386" s="67"/>
      <c r="G386" s="67"/>
      <c r="H386" s="67"/>
      <c r="I386" s="67"/>
      <c r="J386" s="67"/>
      <c r="K386" s="67"/>
      <c r="L386" s="44"/>
      <c r="M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</row>
  </sheetData>
  <sheetProtection sheet="1" autoFilter="0" formatColumns="0" formatRows="0" objects="1" scenarios="1" spinCount="100000" saltValue="8RrRpH3ZQCO/lbhXvfMQ0yxDyz/ltQ2lBOJOm2/W3ZOZRRUmaDCg/xQa8ZC7pCJZmWdk+D2EtwJkX24Jyq+IWQ==" hashValue="wGA4hvrr+fUd/aDJtEHiPyjXyYfbcFBgVjKtvXeLAFasPsWshBQybCR6te/NKz6Mhl/5eJ+clq0j795Spxc4Zg==" algorithmName="SHA-512" password="CC35"/>
  <autoFilter ref="C130:K385"/>
  <mergeCells count="6">
    <mergeCell ref="E7:H7"/>
    <mergeCell ref="E16:H16"/>
    <mergeCell ref="E25:H25"/>
    <mergeCell ref="E85:H85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LAPTOP-LUF4KI7R\František</dc:creator>
  <cp:lastModifiedBy>LAPTOP-LUF4KI7R\František</cp:lastModifiedBy>
  <dcterms:created xsi:type="dcterms:W3CDTF">2024-01-31T07:57:01Z</dcterms:created>
  <dcterms:modified xsi:type="dcterms:W3CDTF">2024-01-31T07:57:03Z</dcterms:modified>
</cp:coreProperties>
</file>