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SO.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'SO.01 - Komunikace'!$C$126:$K$342</definedName>
    <definedName name="_xlnm.Print_Area" localSheetId="1">'SO.01 - Komunikace'!$C$4:$J$39,'SO.01 - Komunikace'!$C$50:$J$76,'SO.01 - Komunikace'!$C$82:$J$108,'SO.01 - Komunikace'!$C$114:$K$342</definedName>
    <definedName name="_xlnm.Print_Titles" localSheetId="1">'SO.01 - Komunikace'!$126:$126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39"/>
  <c r="BH339"/>
  <c r="BG339"/>
  <c r="BF339"/>
  <c r="T339"/>
  <c r="T338"/>
  <c r="R339"/>
  <c r="R338"/>
  <c r="P339"/>
  <c r="P338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T318"/>
  <c r="R319"/>
  <c r="R318"/>
  <c r="P319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56"/>
  <c r="BH256"/>
  <c r="BG256"/>
  <c r="BF256"/>
  <c r="T256"/>
  <c r="R256"/>
  <c r="P256"/>
  <c r="BI248"/>
  <c r="BH248"/>
  <c r="BG248"/>
  <c r="BF248"/>
  <c r="T248"/>
  <c r="R248"/>
  <c r="P248"/>
  <c r="BI243"/>
  <c r="BH243"/>
  <c r="BG243"/>
  <c r="BF243"/>
  <c r="T243"/>
  <c r="R243"/>
  <c r="P243"/>
  <c r="BI236"/>
  <c r="BH236"/>
  <c r="BG236"/>
  <c r="BF236"/>
  <c r="T236"/>
  <c r="R236"/>
  <c r="P236"/>
  <c r="BI228"/>
  <c r="BH228"/>
  <c r="BG228"/>
  <c r="BF228"/>
  <c r="T228"/>
  <c r="R228"/>
  <c r="P228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5"/>
  <c r="BH205"/>
  <c r="BG205"/>
  <c r="BF205"/>
  <c r="T205"/>
  <c r="R205"/>
  <c r="P205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1" r="L90"/>
  <c r="AM90"/>
  <c r="AM89"/>
  <c r="L89"/>
  <c r="AM87"/>
  <c r="L87"/>
  <c r="L85"/>
  <c r="L84"/>
  <c i="2" r="J339"/>
  <c r="BK326"/>
  <c r="BK323"/>
  <c r="J315"/>
  <c r="BK307"/>
  <c r="J295"/>
  <c r="J279"/>
  <c r="J268"/>
  <c r="BK248"/>
  <c r="J236"/>
  <c r="BK216"/>
  <c r="BK205"/>
  <c r="J193"/>
  <c r="J182"/>
  <c r="BK169"/>
  <c r="J158"/>
  <c r="BK141"/>
  <c r="J130"/>
  <c r="BK331"/>
  <c r="BK315"/>
  <c r="J309"/>
  <c r="BK295"/>
  <c r="J284"/>
  <c r="J274"/>
  <c r="BK256"/>
  <c r="J248"/>
  <c r="BK228"/>
  <c r="J216"/>
  <c r="J205"/>
  <c r="BK188"/>
  <c r="BK175"/>
  <c r="J169"/>
  <c r="BK152"/>
  <c r="J146"/>
  <c r="BK130"/>
  <c r="J334"/>
  <c r="BK319"/>
  <c r="J312"/>
  <c r="J307"/>
  <c r="BK290"/>
  <c r="BK279"/>
  <c r="BK262"/>
  <c r="BK243"/>
  <c r="J228"/>
  <c r="J211"/>
  <c r="BK193"/>
  <c r="J175"/>
  <c r="BK163"/>
  <c r="BK146"/>
  <c r="J141"/>
  <c r="F35"/>
  <c r="J152"/>
  <c r="J135"/>
  <c r="BK334"/>
  <c r="J326"/>
  <c r="J319"/>
  <c r="BK309"/>
  <c r="J300"/>
  <c r="BK284"/>
  <c r="BK274"/>
  <c r="J262"/>
  <c r="J243"/>
  <c r="J221"/>
  <c r="BK211"/>
  <c r="J198"/>
  <c r="J188"/>
  <c r="BK178"/>
  <c r="J163"/>
  <c i="1" r="AS94"/>
  <c i="2" r="BK339"/>
  <c r="J331"/>
  <c r="J323"/>
  <c r="BK312"/>
  <c r="BK300"/>
  <c r="J290"/>
  <c r="BK268"/>
  <c r="J256"/>
  <c r="BK236"/>
  <c r="BK221"/>
  <c r="BK198"/>
  <c r="BK182"/>
  <c r="J178"/>
  <c r="BK158"/>
  <c r="BK135"/>
  <c r="F34"/>
  <c r="F37"/>
  <c r="J34"/>
  <c r="F36"/>
  <c l="1" r="BK151"/>
  <c r="J151"/>
  <c r="J99"/>
  <c r="T129"/>
  <c r="T128"/>
  <c r="T151"/>
  <c r="BK181"/>
  <c r="J181"/>
  <c r="J101"/>
  <c r="T181"/>
  <c r="T306"/>
  <c r="P129"/>
  <c r="R181"/>
  <c r="P306"/>
  <c r="R129"/>
  <c r="R128"/>
  <c r="P151"/>
  <c r="R151"/>
  <c r="BK174"/>
  <c r="J174"/>
  <c r="J100"/>
  <c r="P174"/>
  <c r="R174"/>
  <c r="T174"/>
  <c r="BK306"/>
  <c r="J306"/>
  <c r="J102"/>
  <c r="R306"/>
  <c r="P322"/>
  <c r="BK129"/>
  <c r="J129"/>
  <c r="J98"/>
  <c r="P181"/>
  <c r="BK322"/>
  <c r="J322"/>
  <c r="J105"/>
  <c r="R322"/>
  <c r="T322"/>
  <c r="BK330"/>
  <c r="J330"/>
  <c r="J106"/>
  <c r="P330"/>
  <c r="R330"/>
  <c r="T330"/>
  <c r="BK318"/>
  <c r="J318"/>
  <c r="J103"/>
  <c r="BK338"/>
  <c r="J338"/>
  <c r="J107"/>
  <c i="1" r="AW95"/>
  <c r="BA95"/>
  <c i="2" r="E85"/>
  <c r="J89"/>
  <c r="F92"/>
  <c r="BE130"/>
  <c r="BE135"/>
  <c r="BE141"/>
  <c r="BE146"/>
  <c r="BE152"/>
  <c r="BE158"/>
  <c r="BE163"/>
  <c r="BE169"/>
  <c r="BE175"/>
  <c r="BE178"/>
  <c r="BE182"/>
  <c r="BE188"/>
  <c r="BE193"/>
  <c r="BE198"/>
  <c r="BE205"/>
  <c r="BE211"/>
  <c r="BE216"/>
  <c r="BE221"/>
  <c r="BE228"/>
  <c r="BE236"/>
  <c r="BE243"/>
  <c r="BE248"/>
  <c r="BE256"/>
  <c r="BE262"/>
  <c r="BE268"/>
  <c r="BE274"/>
  <c r="BE279"/>
  <c r="BE284"/>
  <c r="BE290"/>
  <c r="BE295"/>
  <c r="BE300"/>
  <c r="BE307"/>
  <c r="BE309"/>
  <c r="BE312"/>
  <c r="BE315"/>
  <c r="BE319"/>
  <c r="BE323"/>
  <c r="BE326"/>
  <c r="BE331"/>
  <c r="BE334"/>
  <c r="BE339"/>
  <c i="1" r="BB95"/>
  <c r="BC95"/>
  <c r="BD95"/>
  <c r="BC94"/>
  <c r="W32"/>
  <c r="BB94"/>
  <c r="W31"/>
  <c r="BA94"/>
  <c r="W30"/>
  <c r="BD94"/>
  <c r="W33"/>
  <c i="2" l="1" r="T321"/>
  <c r="R321"/>
  <c r="P321"/>
  <c r="R127"/>
  <c r="P128"/>
  <c r="P127"/>
  <c i="1" r="AU95"/>
  <c i="2" r="T127"/>
  <c r="BK128"/>
  <c r="J128"/>
  <c r="J97"/>
  <c r="BK321"/>
  <c r="J321"/>
  <c r="J104"/>
  <c i="1" r="AW94"/>
  <c r="AK30"/>
  <c r="AU94"/>
  <c i="2" r="F33"/>
  <c i="1" r="AZ95"/>
  <c r="AZ94"/>
  <c r="W29"/>
  <c r="AX94"/>
  <c i="2" r="J33"/>
  <c i="1" r="AV95"/>
  <c r="AT95"/>
  <c r="AY94"/>
  <c i="2" l="1" r="BK127"/>
  <c r="J127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<sst xmlns="http://schemas.openxmlformats.org/spreadsheetml/2006/main">
  <si>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</si>
  <si>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</si>
  <si>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</si>
  <si>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</si>
  <si>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</si>
  <si>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{f8c23138-9942-43a3-b695-ad8f5832b67f}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</si>
  <si>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</si>
  <si>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</si>
  <si>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</si>
  <si>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</si>
  <si>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</si>
  <si>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</si>
  <si>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</si>
  <si>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</si>
  <si>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25016A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</si>
  <si>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</si>
  <si>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</si>
  <si>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komunikace ul. Hamerská, Litvínov</t>
  </si>
  <si>
    <t>KSO:</t>
  </si>
  <si>
    <t>CC-CZ:</t>
  </si>
  <si>
    <t>Místo:</t>
  </si>
  <si>
    <t>Ul. Hamerská</t>
  </si>
  <si>
    <t>Datum:</t>
  </si>
  <si>
    <t>28. 3. 2025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</si>
  <si>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</si>
  <si>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</si>
  <si>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</si>
  <si>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</si>
  <si>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</si>
  <si>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</si>
  <si>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</si>
  <si>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</si>
  <si>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</si>
  <si>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</si>
  <si>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</si>
  <si>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</si>
  <si>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</si>
  <si>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</si>
  <si>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</si>
  <si>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</si>
  <si>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</si>
  <si>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</si>
  <si>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</si>
  <si>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</si>
  <si>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</si>
  <si>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</si>
  <si>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</si>
  <si>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</si>
  <si>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</si>
  <si>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</si>
  <si>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</si>
  <si>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</si>
  <si>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</si>
  <si>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</si>
  <si>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</si>
  <si>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</si>
  <si>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</si>
  <si>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</si>
  <si>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</si>
  <si>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</si>
  <si>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</si>
  <si>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</si>
  <si>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</si>
  <si>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</si>
  <si>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</si>
  <si>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</si>
  <si>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</si>
  <si>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</si>
  <si>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</si>
  <si>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</si>
  <si>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</si>
  <si>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</si>
  <si>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</si>
  <si>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</si>
  <si>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</si>
  <si>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</si>
  <si>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</si>
  <si>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</si>
  <si>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</si>
  <si>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</si>
  <si>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</si>
  <si>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</si>
  <si>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</si>
  <si>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</si>
  <si>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Komunikace</t>
  </si>
  <si>
    <t>STA</t>
  </si>
  <si>
    <t>1</t>
  </si>
  <si>
    <t>{2fa980e9-c102-43c5-abad-b657a1a44ce5}</t>
  </si>
  <si>
    <t>2</t>
  </si>
  <si>
    <t>KRYCÍ LIST SOUPISU PRACÍ</t>
  </si>
  <si>
    <t>Objekt:</t>
  </si>
  <si>
    <t>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</si>
  <si>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</si>
  <si>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</si>
  <si>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</si>
  <si>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</si>
  <si>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</si>
  <si>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</si>
  <si>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</si>
  <si>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</si>
  <si>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</si>
  <si>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</si>
  <si>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</si>
  <si>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</si>
  <si>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</si>
  <si>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</si>
  <si>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</si>
  <si>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</si>
  <si>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</si>
  <si>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</si>
  <si>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</si>
  <si>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</si>
  <si>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</si>
  <si>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</si>
  <si>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</si>
  <si>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</si>
  <si>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</si>
  <si>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</si>
  <si>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</si>
  <si>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</si>
  <si>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</si>
  <si>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</si>
  <si>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</si>
  <si>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</si>
  <si>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</si>
  <si>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</si>
  <si>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113154553</t>
  </si>
  <si>
    <t>Frézování živičného krytu tl 50 mm pl přes 2000 do 10000 m2</t>
  </si>
  <si>
    <t>m2</t>
  </si>
  <si>
    <t>CS ÚRS 2025 01</t>
  </si>
  <si>
    <t>4</t>
  </si>
  <si>
    <t>434498009</t>
  </si>
  <si>
    <t>PP</t>
  </si>
  <si>
    <t>Frézování živičného podkladu nebo krytu s naložením hmot na dopravní prostředek plochy přes 2 000 do 10 000 m2 tloušťky vrstvy 50 mm</t>
  </si>
  <si>
    <t>VV</t>
  </si>
  <si>
    <t>Výkres C.4.b</t>
  </si>
  <si>
    <t>10900+300</t>
  </si>
  <si>
    <t>Součet</t>
  </si>
  <si>
    <t>113154558</t>
  </si>
  <si>
    <t>Frézování živičného krytu tl 100 mm pl přes 2000 do 10000 m2</t>
  </si>
  <si>
    <t>654684458</t>
  </si>
  <si>
    <t>Frézování živičného podkladu nebo krytu s naložením hmot na dopravní prostředek plochy přes 2 000 do 10 000 m2 tloušťky vrstvy 100 mm</t>
  </si>
  <si>
    <t>Sanace podkladní vrstvy 40%</t>
  </si>
  <si>
    <t>11200*0,4</t>
  </si>
  <si>
    <t>3</t>
  </si>
  <si>
    <t>113201112</t>
  </si>
  <si>
    <t>Vytrhání obrub silničních ležatých</t>
  </si>
  <si>
    <t>m</t>
  </si>
  <si>
    <t>1534529052</t>
  </si>
  <si>
    <t>Vytrhání obrub s vybouráním lože, s přemístěním hmot na skládku na vzdálenost do 3 m nebo s naložením na dopravní prostředek silničních ležatých</t>
  </si>
  <si>
    <t>"Přídlažba u parkoviště" 63</t>
  </si>
  <si>
    <t>113202111</t>
  </si>
  <si>
    <t>Vytrhání obrub krajníků obrubníků stojatých</t>
  </si>
  <si>
    <t>-2093471201</t>
  </si>
  <si>
    <t>Vytrhání obrub s vybouráním lože, s přemístěním hmot na skládku na vzdálenost do 3 m nebo s naložením na dopravní prostředek z krajníků nebo obrubníků stojatých</t>
  </si>
  <si>
    <t>30+12+5+328+35+74+111+15+53+15+39+10+26+84+22+54+32+100</t>
  </si>
  <si>
    <t>5</t>
  </si>
  <si>
    <t>Komunikace pozemní</t>
  </si>
  <si>
    <t>565155111</t>
  </si>
  <si>
    <t>Asfaltový beton vrstva podkladní ACP 16 (obalované kamenivo OKS) tl 70 mm š do 3 m</t>
  </si>
  <si>
    <t>-338800114</t>
  </si>
  <si>
    <t>Asfaltový beton vrstva podkladní ACP 16 (obalované kamenivo střednězrnné - OKS) s rozprostřením a zhutněním v pruhu šířky přes 1,5 do 3 m, po zhutnění tl. 70 mm</t>
  </si>
  <si>
    <t>Výkres C.3</t>
  </si>
  <si>
    <t>6</t>
  </si>
  <si>
    <t>572141112</t>
  </si>
  <si>
    <t>Vyrovnání povrchu dosavadních krytů asfaltovým betonem ACO (AB) tl přes 40 do 60 mm</t>
  </si>
  <si>
    <t>1593254093</t>
  </si>
  <si>
    <t>Vyrovnání povrchu dosavadních krytů s rozprostřením hmot a zhutněním asfaltovým betonem ACO (AB) tl. přes 40 do 60 mm</t>
  </si>
  <si>
    <t>"30%"11200*0,3</t>
  </si>
  <si>
    <t>7</t>
  </si>
  <si>
    <t>573231107</t>
  </si>
  <si>
    <t>Postřik živičný spojovací ze silniční emulze v množství 0,40 kg/m2</t>
  </si>
  <si>
    <t>1041690801</t>
  </si>
  <si>
    <t>Postřik spojovací PS bez posypu kamenivem ze silniční emulze, v množství 0,40 kg/m2</t>
  </si>
  <si>
    <t>"Komunikace" 11200</t>
  </si>
  <si>
    <t>"Sanace" 11200*0,4</t>
  </si>
  <si>
    <t>8</t>
  </si>
  <si>
    <t>577144111</t>
  </si>
  <si>
    <t>Asfaltový beton vrstva obrusná ACO 11+ (ABS) tř. I tl 50 mm š do 3 m z nemodifikovaného asfaltu</t>
  </si>
  <si>
    <t>-1064380670</t>
  </si>
  <si>
    <t>Asfaltový beton vrstva obrusná ACO 11 (ABS) s rozprostřením a se zhutněním z nemodifikovaného asfaltu v pruhu šířky do 3 m tř. I (ACO 11+), po zhutnění tl. 50 mm</t>
  </si>
  <si>
    <t>11200</t>
  </si>
  <si>
    <t>Trubní vedení</t>
  </si>
  <si>
    <t>9</t>
  </si>
  <si>
    <t>899231111</t>
  </si>
  <si>
    <t>Výšková úprava uličního vstupu nebo vpusti do 200 mm zvýšením mříže</t>
  </si>
  <si>
    <t>kus</t>
  </si>
  <si>
    <t>CS ÚRS 2023 01</t>
  </si>
  <si>
    <t>2049057874</t>
  </si>
  <si>
    <t>30</t>
  </si>
  <si>
    <t>10</t>
  </si>
  <si>
    <t>899331111</t>
  </si>
  <si>
    <t>Výšková úprava uličního vstupu nebo vpusti do 200 mm zvýšením poklopu</t>
  </si>
  <si>
    <t>444994759</t>
  </si>
  <si>
    <t>29</t>
  </si>
  <si>
    <t>Ostatní konstrukce a práce, bourání</t>
  </si>
  <si>
    <t>11</t>
  </si>
  <si>
    <t>915111111</t>
  </si>
  <si>
    <t>Vodorovné dopravní značení dělící čáry souvislé š 125 mm základní bílá barva</t>
  </si>
  <si>
    <t>1547898945</t>
  </si>
  <si>
    <t>Vodorovné dopravní značení stříkané barvou dělící čára šířky 125 mm souvislá bílá základní</t>
  </si>
  <si>
    <t>"V10b, V10c" 6,5*7+6,5*5+4,5*28+5*22</t>
  </si>
  <si>
    <t>"V1a" 33</t>
  </si>
  <si>
    <t>915111115</t>
  </si>
  <si>
    <t>Vodorovné dopravní značení dělící čáry souvislé š 125 mm základní žlutá barva</t>
  </si>
  <si>
    <t>-1771389859</t>
  </si>
  <si>
    <t>Vodorovné dopravní značení stříkané barvou dělící čára šířky 125 mm souvislá žlutá základní</t>
  </si>
  <si>
    <t>"V12c" 6+2,65+15+8</t>
  </si>
  <si>
    <t>13</t>
  </si>
  <si>
    <t>915121121</t>
  </si>
  <si>
    <t>Vodorovné dopravní značení vodící čáry přerušované š 250 mm základní bílá barva</t>
  </si>
  <si>
    <t>214011175</t>
  </si>
  <si>
    <t>Vodorovné dopravní značení stříkané barvou vodící čára bílá šířky 250 mm přerušovaná základní</t>
  </si>
  <si>
    <t>"V10d" 65</t>
  </si>
  <si>
    <t>14</t>
  </si>
  <si>
    <t>915131111</t>
  </si>
  <si>
    <t>Vodorovné dopravní značení přechody pro chodce, šipky, symboly základní bílá barva</t>
  </si>
  <si>
    <t>-1859156069</t>
  </si>
  <si>
    <t>Vodorovné dopravní značení stříkané barvou přechody pro chodce, šipky, symboly bílé základní</t>
  </si>
  <si>
    <t>"V7a" 12+12+14+12</t>
  </si>
  <si>
    <t>"V13" 4,3+4,3+4,3+6,3+16,3+2,5+4,3+4,3</t>
  </si>
  <si>
    <t>"V11a" 9*8</t>
  </si>
  <si>
    <t>15</t>
  </si>
  <si>
    <t>915211111</t>
  </si>
  <si>
    <t>Vodorovné dopravní značení dělící čáry souvislé š 125 mm bílý plast</t>
  </si>
  <si>
    <t>-1522508560</t>
  </si>
  <si>
    <t>Vodorovné dopravní značení stříkaným plastem dělící čára šířky 125 mm souvislá bílá základní</t>
  </si>
  <si>
    <t>16</t>
  </si>
  <si>
    <t>915211115</t>
  </si>
  <si>
    <t>Vodorovné dopravní značení dělící čáry souvislé š 125 mm žlutý plast</t>
  </si>
  <si>
    <t>1194310209</t>
  </si>
  <si>
    <t>Vodorovné dopravní značení stříkaným plastem dělící čára šířky 125 mm souvislá žlutá základní</t>
  </si>
  <si>
    <t>17</t>
  </si>
  <si>
    <t>915221121</t>
  </si>
  <si>
    <t>Vodorovné dopravní značení vodící čáry přerušované š 250 mm bílý plast</t>
  </si>
  <si>
    <t>1103916722</t>
  </si>
  <si>
    <t>Vodorovné dopravní značení stříkaným plastem vodící čára bílá šířky 250 mm přerušovaná základní</t>
  </si>
  <si>
    <t>18</t>
  </si>
  <si>
    <t>915231111</t>
  </si>
  <si>
    <t>Vodorovné dopravní značení přechody pro chodce, šipky, symboly bílý plast</t>
  </si>
  <si>
    <t>859777471</t>
  </si>
  <si>
    <t>Vodorovné dopravní značení stříkaným plastem přechody pro chodce, šipky, symboly nápisy bílé základní</t>
  </si>
  <si>
    <t>19</t>
  </si>
  <si>
    <t>915611111</t>
  </si>
  <si>
    <t>Předznačení vodorovného liniového značení</t>
  </si>
  <si>
    <t>-1406425928</t>
  </si>
  <si>
    <t>Předznačení pro vodorovné značení stříkané barvou nebo prováděné z nátěrových hmot liniové dělicí čáry, vodicí proužky</t>
  </si>
  <si>
    <t>20</t>
  </si>
  <si>
    <t>915621111</t>
  </si>
  <si>
    <t>Předznačení vodorovného plošného značení</t>
  </si>
  <si>
    <t>-38839302</t>
  </si>
  <si>
    <t>Předznačení pro vodorovné značení stříkané barvou nebo prováděné z nátěrových hmot plošné šipky, symboly, nápisy</t>
  </si>
  <si>
    <t>916131213</t>
  </si>
  <si>
    <t>Osazení silničního obrubníku betonového stojatého s boční opěrou do lože z betonu prostého</t>
  </si>
  <si>
    <t>1837007613</t>
  </si>
  <si>
    <t>Osazení silničního obrubníku betonového se zřízením lože, s vyplněním a zatřením spár cementovou maltou stojatého s boční opěrou z betonu prostého, do lože z betonu prostého</t>
  </si>
  <si>
    <t>22</t>
  </si>
  <si>
    <t>M</t>
  </si>
  <si>
    <t>59217031</t>
  </si>
  <si>
    <t>obrubník silniční betonový 1000x150x250mm</t>
  </si>
  <si>
    <t>1097336972</t>
  </si>
  <si>
    <t>1045</t>
  </si>
  <si>
    <t>-313,5</t>
  </si>
  <si>
    <t>-14</t>
  </si>
  <si>
    <t>717,5*1,02 'Přepočtené koeficientem množství</t>
  </si>
  <si>
    <t>23</t>
  </si>
  <si>
    <t>59217029</t>
  </si>
  <si>
    <t>obrubník silniční betonový nájezdový 1000x150x150mm</t>
  </si>
  <si>
    <t>2081646591</t>
  </si>
  <si>
    <t>63,5+221+4+4+4+3+3+3+3+5</t>
  </si>
  <si>
    <t>313,5*1,02 'Přepočtené koeficientem množství</t>
  </si>
  <si>
    <t>24</t>
  </si>
  <si>
    <t>59217076</t>
  </si>
  <si>
    <t>obrubník silniční betonový přechodový 1000x150x250mm</t>
  </si>
  <si>
    <t>506946269</t>
  </si>
  <si>
    <t>14*1,02 'Přepočtené koeficientem množství</t>
  </si>
  <si>
    <t>25</t>
  </si>
  <si>
    <t>916991121</t>
  </si>
  <si>
    <t>Lože pod obrubníky, krajníky nebo obruby z dlažebních kostek z betonu prostého</t>
  </si>
  <si>
    <t>m3</t>
  </si>
  <si>
    <t>-67900147</t>
  </si>
  <si>
    <t>Příplatek k loži obrub, pro dobetonávku k zaříznuté spáře asfaltu</t>
  </si>
  <si>
    <t>(30+12+5+328+35+74+111+15+53+15+39+10+26+84+22+54+32+100)*0,1*0,1</t>
  </si>
  <si>
    <t>26</t>
  </si>
  <si>
    <t>919721291</t>
  </si>
  <si>
    <t>Geomříž pro vyztužení stávajícího asfaltového povrchu ze skelných vláken</t>
  </si>
  <si>
    <t>-1248601041</t>
  </si>
  <si>
    <t>Vyztužení stávajícího asfaltového povrchu geomříží ze skelných vláken</t>
  </si>
  <si>
    <t>Autobusové zastávky</t>
  </si>
  <si>
    <t>56*8</t>
  </si>
  <si>
    <t>27</t>
  </si>
  <si>
    <t>919731121</t>
  </si>
  <si>
    <t>Zarovnání styčné plochy podkladu nebo krytu živičného tl do 50 mm</t>
  </si>
  <si>
    <t>1525209747</t>
  </si>
  <si>
    <t>Zarovnání styčné plochy podkladu nebo krytu podél vybourané části komunikace nebo zpevněné plochy živičné tl. do 50 mm</t>
  </si>
  <si>
    <t>"Zápich" 17+5,5+12+5,5+5+10+12+5+8+8+34</t>
  </si>
  <si>
    <t>28</t>
  </si>
  <si>
    <t>919731122</t>
  </si>
  <si>
    <t>Zarovnání styčné plochy podkladu nebo krytu živičného tl přes 50 do 100 mm</t>
  </si>
  <si>
    <t>-1552229764</t>
  </si>
  <si>
    <t>Zarovnání styčné plochy podkladu nebo krytu podél vybourané části komunikace nebo zpevněné plochy živičné tl. přes 50 do 100 mm</t>
  </si>
  <si>
    <t>U měněných obrub</t>
  </si>
  <si>
    <t>919732221</t>
  </si>
  <si>
    <t>Styčná spára napojení nového živičného povrchu na stávající za tepla š 15 mm hl 25 mm bez prořezání</t>
  </si>
  <si>
    <t>651681273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</si>
  <si>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</si>
  <si>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919735111</t>
  </si>
  <si>
    <t>Řezání stávajícího živičného krytu hl do 50 mm</t>
  </si>
  <si>
    <t>480011080</t>
  </si>
  <si>
    <t>Řezání stávajícího živičného krytu nebo podkladu hloubky do 50 mm</t>
  </si>
  <si>
    <t>31</t>
  </si>
  <si>
    <t>919735112</t>
  </si>
  <si>
    <t>Řezání stávajícího živičného krytu hl přes 50 do 100 mm</t>
  </si>
  <si>
    <t>1574850382</t>
  </si>
  <si>
    <t>Řezání stávajícího živičného krytu nebo podkladu hloubky přes 50 do 100 mm</t>
  </si>
  <si>
    <t>997</t>
  </si>
  <si>
    <t>Doprava suti a vybouraných hmot</t>
  </si>
  <si>
    <t>32</t>
  </si>
  <si>
    <t>997006512</t>
  </si>
  <si>
    <t>Vodorovné doprava suti s naložením a složením na skládku přes 100 m do 1 km</t>
  </si>
  <si>
    <t>t</t>
  </si>
  <si>
    <t>-712362841</t>
  </si>
  <si>
    <t>Vodorovná doprava suti na skládku s naložením na dopravní prostředek a složením přes 100 m do 1 km</t>
  </si>
  <si>
    <t>33</t>
  </si>
  <si>
    <t>997006519</t>
  </si>
  <si>
    <t>Příplatek k vodorovnému přemístění suti na skládku ZKD 1 km přes 1 km</t>
  </si>
  <si>
    <t>1022708789</t>
  </si>
  <si>
    <t>Vodorovná doprava suti na skládku Příplatek k ceně -6512 za každý další i započatý 1 km</t>
  </si>
  <si>
    <t>2550,895*9 'Přepočtené koeficientem množství</t>
  </si>
  <si>
    <t>34</t>
  </si>
  <si>
    <t>997013861</t>
  </si>
  <si>
    <t>Poplatek za uložení stavebního odpadu na recyklační skládce (skládkovné) z prostého betonu kód odpadu 17 01 01</t>
  </si>
  <si>
    <t>-300559566</t>
  </si>
  <si>
    <t>Poplatek za uložení stavebního odpadu na recyklační skládce (skládkovné) z prostého betonu zatříděného do Katalogu odpadů pod kódem 17 01 01</t>
  </si>
  <si>
    <t>18,27+214,225</t>
  </si>
  <si>
    <t>35</t>
  </si>
  <si>
    <t>997013875</t>
  </si>
  <si>
    <t>Poplatek za uložení stavebního odpadu na recyklační skládce (skládkovné) asfaltového bez obsahu dehtu zatříděného do Katalogu odpadů pod kódem 17 03 02</t>
  </si>
  <si>
    <t>-780882911</t>
  </si>
  <si>
    <t>1288+1033</t>
  </si>
  <si>
    <t>998</t>
  </si>
  <si>
    <t>Přesun hmot</t>
  </si>
  <si>
    <t>36</t>
  </si>
  <si>
    <t>998225111</t>
  </si>
  <si>
    <t>Přesun hmot pro pozemní komunikace s krytem z kamene, monolitickým betonovým nebo živičným</t>
  </si>
  <si>
    <t>1536556638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</si>
  <si>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</si>
  <si>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</si>
  <si>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</si>
  <si>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</si>
  <si>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zeměměřičské a projektové práce</t>
  </si>
  <si>
    <t>37</t>
  </si>
  <si>
    <t>012203000</t>
  </si>
  <si>
    <t>Zeměměřičské práce před výstavbou</t>
  </si>
  <si>
    <t>kpl</t>
  </si>
  <si>
    <t>1024</t>
  </si>
  <si>
    <t>-13722434</t>
  </si>
  <si>
    <t>38</t>
  </si>
  <si>
    <t>013294000</t>
  </si>
  <si>
    <t>Ostatní dokumentace stavby</t>
  </si>
  <si>
    <t>-405771992</t>
  </si>
  <si>
    <t>DIO</t>
  </si>
  <si>
    <t>VRN3</t>
  </si>
  <si>
    <t>Zařízení staveniště</t>
  </si>
  <si>
    <t>39</t>
  </si>
  <si>
    <t>030001000</t>
  </si>
  <si>
    <t>1157936709</t>
  </si>
  <si>
    <t>40</t>
  </si>
  <si>
    <t>034303000</t>
  </si>
  <si>
    <t>Dopravní značení na staveništi</t>
  </si>
  <si>
    <t>1469405447</t>
  </si>
  <si>
    <t>VRN4</t>
  </si>
  <si>
    <t>Inženýrská činnost</t>
  </si>
  <si>
    <t>41</t>
  </si>
  <si>
    <t>043002000</t>
  </si>
  <si>
    <t>Zkoušky a ostatní měření</t>
  </si>
  <si>
    <t>1788690658</t>
  </si>
  <si>
    <t>Zkoušky únosnosti pláně, konstrukcí atd.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</si>
</sst>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25016A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povrchu komunikace ul. Hamerská,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Ul. Hamerská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28. 3. 2025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MESSOR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'SO.01 -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'SO.01 - Komunikace'!P127</f>
        <v>0</v>
      </c>
      <c r="AV95" s="128">
        <f>'SO.01 - Komunikace'!J33</f>
        <v>0</v>
      </c>
      <c r="AW95" s="128">
        <f>'SO.01 - Komunikace'!J34</f>
        <v>0</v>
      </c>
      <c r="AX95" s="128">
        <f>'SO.01 - Komunikace'!J35</f>
        <v>0</v>
      </c>
      <c r="AY95" s="128">
        <f>'SO.01 - Komunikace'!J36</f>
        <v>0</v>
      </c>
      <c r="AZ95" s="128">
        <f>'SO.01 - Komunikace'!F33</f>
        <v>0</v>
      </c>
      <c r="BA95" s="128">
        <f>'SO.01 - Komunikace'!F34</f>
        <v>0</v>
      </c>
      <c r="BB95" s="128">
        <f>'SO.01 - Komunikace'!F35</f>
        <v>0</v>
      </c>
      <c r="BC95" s="128">
        <f>'SO.01 - Komunikace'!F36</f>
        <v>0</v>
      </c>
      <c r="BD95" s="130">
        <f>'SO.01 - Komunikace'!F37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qPaP5J2O6aB9r6gag0B8hRSCxBkuVQukyuaOJ2QYaXho+ong47nu2jy40z0Id6LOaQWfvMTir2/+Y7sEnWmiFw==" hashValue="+hox9xQEWX+wxGb4ytacHIodG92jDyDK2NsrpG5Top6Xam+Xe/xnyyo03hsZYJ0XvRD297fyjsXrbgCSNiaYW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.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s="1" customFormat="1" ht="24.96" customHeight="1">
      <c r="B4" s="20"/>
      <c r="D4" s="134" t="s">
        <v>89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Obnova povrchu komunikace ul. Hamerská, Litvínov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28. 3. 2025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36" t="s">
        <v>28</v>
      </c>
      <c r="J21" s="139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36</v>
      </c>
      <c r="E23" s="38"/>
      <c r="F23" s="38"/>
      <c r="G23" s="38"/>
      <c r="H23" s="38"/>
      <c r="I23" s="136" t="s">
        <v>25</v>
      </c>
      <c r="J23" s="139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33</v>
      </c>
      <c r="F24" s="38"/>
      <c r="G24" s="38"/>
      <c r="H24" s="38"/>
      <c r="I24" s="136" t="s">
        <v>28</v>
      </c>
      <c r="J24" s="139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38</v>
      </c>
      <c r="E30" s="38"/>
      <c r="F30" s="38"/>
      <c r="G30" s="38"/>
      <c r="H30" s="38"/>
      <c r="I30" s="38"/>
      <c r="J30" s="14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40</v>
      </c>
      <c r="G32" s="38"/>
      <c r="H32" s="38"/>
      <c r="I32" s="148" t="s">
        <v>39</v>
      </c>
      <c r="J32" s="148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42</v>
      </c>
      <c r="E33" s="136" t="s">
        <v>43</v>
      </c>
      <c r="F33" s="150">
        <f>ROUND((SUM(BE127:BE342)),  2)</f>
        <v>0</v>
      </c>
      <c r="G33" s="38"/>
      <c r="H33" s="38"/>
      <c r="I33" s="151">
        <v>0.20999999999999999</v>
      </c>
      <c r="J33" s="150">
        <f>ROUND(((SUM(BE127:BE342))*I33),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44</v>
      </c>
      <c r="F34" s="150">
        <f>ROUND((SUM(BF127:BF342)),  2)</f>
        <v>0</v>
      </c>
      <c r="G34" s="38"/>
      <c r="H34" s="38"/>
      <c r="I34" s="151">
        <v>0.12</v>
      </c>
      <c r="J34" s="150">
        <f>ROUND(((SUM(BF127:BF342))*I34),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50">
        <f>ROUND((SUM(BG127:BG342)),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46</v>
      </c>
      <c r="F36" s="150">
        <f>ROUND((SUM(BH127:BH342)),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47</v>
      </c>
      <c r="F37" s="150">
        <f>ROUND((SUM(BI127:BI342)),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51</v>
      </c>
      <c r="E50" s="160"/>
      <c r="F50" s="160"/>
      <c r="G50" s="159" t="s">
        <v>52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53</v>
      </c>
      <c r="E61" s="162"/>
      <c r="F61" s="163" t="s">
        <v>54</v>
      </c>
      <c r="G61" s="161" t="s">
        <v>53</v>
      </c>
      <c r="H61" s="162"/>
      <c r="I61" s="162"/>
      <c r="J61" s="164" t="s">
        <v>54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55</v>
      </c>
      <c r="E65" s="165"/>
      <c r="F65" s="165"/>
      <c r="G65" s="159" t="s">
        <v>56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53</v>
      </c>
      <c r="E76" s="162"/>
      <c r="F76" s="163" t="s">
        <v>54</v>
      </c>
      <c r="G76" s="161" t="s">
        <v>53</v>
      </c>
      <c r="H76" s="162"/>
      <c r="I76" s="162"/>
      <c r="J76" s="164" t="s">
        <v>54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Obnova povrchu komunikace ul. Hamerská,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Ul. Hamerská</v>
      </c>
      <c r="G89" s="40"/>
      <c r="H89" s="40"/>
      <c r="I89" s="32" t="s">
        <v>22</v>
      </c>
      <c r="J89" s="79" t="str">
        <f>IF(J12="","",J12)</f>
        <v>28. 3. 2025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>MESSOR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93</v>
      </c>
      <c r="D94" s="172"/>
      <c r="E94" s="172"/>
      <c r="F94" s="172"/>
      <c r="G94" s="172"/>
      <c r="H94" s="172"/>
      <c r="I94" s="172"/>
      <c r="J94" s="173" t="s">
        <v>94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5"/>
      <c r="C97" s="176"/>
      <c r="D97" s="177" t="s">
        <v>97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98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99</v>
      </c>
      <c r="E99" s="184"/>
      <c r="F99" s="184"/>
      <c r="G99" s="184"/>
      <c r="H99" s="184"/>
      <c r="I99" s="184"/>
      <c r="J99" s="185">
        <f>J151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100</v>
      </c>
      <c r="E100" s="184"/>
      <c r="F100" s="184"/>
      <c r="G100" s="184"/>
      <c r="H100" s="184"/>
      <c r="I100" s="184"/>
      <c r="J100" s="185">
        <f>J174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101</v>
      </c>
      <c r="E101" s="184"/>
      <c r="F101" s="184"/>
      <c r="G101" s="184"/>
      <c r="H101" s="184"/>
      <c r="I101" s="184"/>
      <c r="J101" s="185">
        <f>J181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102</v>
      </c>
      <c r="E102" s="184"/>
      <c r="F102" s="184"/>
      <c r="G102" s="184"/>
      <c r="H102" s="184"/>
      <c r="I102" s="184"/>
      <c r="J102" s="185">
        <f>J306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103</v>
      </c>
      <c r="E103" s="184"/>
      <c r="F103" s="184"/>
      <c r="G103" s="184"/>
      <c r="H103" s="184"/>
      <c r="I103" s="184"/>
      <c r="J103" s="185">
        <f>J318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5"/>
      <c r="C104" s="176"/>
      <c r="D104" s="177" t="s">
        <v>104</v>
      </c>
      <c r="E104" s="178"/>
      <c r="F104" s="178"/>
      <c r="G104" s="178"/>
      <c r="H104" s="178"/>
      <c r="I104" s="178"/>
      <c r="J104" s="179">
        <f>J321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1"/>
      <c r="C105" s="182"/>
      <c r="D105" s="183" t="s">
        <v>105</v>
      </c>
      <c r="E105" s="184"/>
      <c r="F105" s="184"/>
      <c r="G105" s="184"/>
      <c r="H105" s="184"/>
      <c r="I105" s="184"/>
      <c r="J105" s="185">
        <f>J322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106</v>
      </c>
      <c r="E106" s="184"/>
      <c r="F106" s="184"/>
      <c r="G106" s="184"/>
      <c r="H106" s="184"/>
      <c r="I106" s="184"/>
      <c r="J106" s="185">
        <f>J330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107</v>
      </c>
      <c r="E107" s="184"/>
      <c r="F107" s="184"/>
      <c r="G107" s="184"/>
      <c r="H107" s="184"/>
      <c r="I107" s="184"/>
      <c r="J107" s="185">
        <f>J338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0" t="str">
        <f>E7</f>
        <v>Obnova povrchu komunikace ul. Hamerská, Litvínov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SO.01 - Komunikace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Ul. Hamerská</v>
      </c>
      <c r="G121" s="40"/>
      <c r="H121" s="40"/>
      <c r="I121" s="32" t="s">
        <v>22</v>
      </c>
      <c r="J121" s="79" t="str">
        <f>IF(J12="","",J12)</f>
        <v>28. 3. 2025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Město Litvínov</v>
      </c>
      <c r="G123" s="40"/>
      <c r="H123" s="40"/>
      <c r="I123" s="32" t="s">
        <v>31</v>
      </c>
      <c r="J123" s="36" t="str">
        <f>E21</f>
        <v>MESSOR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36</v>
      </c>
      <c r="J124" s="36" t="str">
        <f>E24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7"/>
      <c r="B126" s="188"/>
      <c r="C126" s="189" t="s">
        <v>109</v>
      </c>
      <c r="D126" s="190" t="s">
        <v>63</v>
      </c>
      <c r="E126" s="190" t="s">
        <v>59</v>
      </c>
      <c r="F126" s="190" t="s">
        <v>60</v>
      </c>
      <c r="G126" s="190" t="s">
        <v>110</v>
      </c>
      <c r="H126" s="190" t="s">
        <v>111</v>
      </c>
      <c r="I126" s="190" t="s">
        <v>112</v>
      </c>
      <c r="J126" s="190" t="s">
        <v>94</v>
      </c>
      <c r="K126" s="191" t="s">
        <v>113</v>
      </c>
      <c r="L126" s="192"/>
      <c r="M126" s="100" t="s">
        <v>1</v>
      </c>
      <c r="N126" s="101" t="s">
        <v>42</v>
      </c>
      <c r="O126" s="101" t="s">
        <v>114</v>
      </c>
      <c r="P126" s="101" t="s">
        <v>115</v>
      </c>
      <c r="Q126" s="101" t="s">
        <v>116</v>
      </c>
      <c r="R126" s="101" t="s">
        <v>117</v>
      </c>
      <c r="S126" s="101" t="s">
        <v>118</v>
      </c>
      <c r="T126" s="102" t="s">
        <v>119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38"/>
      <c r="B127" s="39"/>
      <c r="C127" s="107" t="s">
        <v>120</v>
      </c>
      <c r="D127" s="40"/>
      <c r="E127" s="40"/>
      <c r="F127" s="40"/>
      <c r="G127" s="40"/>
      <c r="H127" s="40"/>
      <c r="I127" s="40"/>
      <c r="J127" s="193">
        <f>BK127</f>
        <v>0</v>
      </c>
      <c r="K127" s="40"/>
      <c r="L127" s="44"/>
      <c r="M127" s="103"/>
      <c r="N127" s="194"/>
      <c r="O127" s="104"/>
      <c r="P127" s="195">
        <f>P128+P321</f>
        <v>0</v>
      </c>
      <c r="Q127" s="104"/>
      <c r="R127" s="195">
        <f>R128+R321</f>
        <v>831.75901499999986</v>
      </c>
      <c r="S127" s="104"/>
      <c r="T127" s="196">
        <f>T128+T321</f>
        <v>2550.895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77</v>
      </c>
      <c r="AU127" s="17" t="s">
        <v>96</v>
      </c>
      <c r="BK127" s="197">
        <f>BK128+BK321</f>
        <v>0</v>
      </c>
    </row>
    <row r="128" s="12" customFormat="1" ht="25.92" customHeight="1">
      <c r="A128" s="12"/>
      <c r="B128" s="198"/>
      <c r="C128" s="199"/>
      <c r="D128" s="200" t="s">
        <v>77</v>
      </c>
      <c r="E128" s="201" t="s">
        <v>121</v>
      </c>
      <c r="F128" s="201" t="s">
        <v>122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P129+P151+P174+P181+P306+P318</f>
        <v>0</v>
      </c>
      <c r="Q128" s="206"/>
      <c r="R128" s="207">
        <f>R129+R151+R174+R181+R306+R318</f>
        <v>831.75901499999986</v>
      </c>
      <c r="S128" s="206"/>
      <c r="T128" s="208">
        <f>T129+T151+T174+T181+T306+T318</f>
        <v>2550.895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86</v>
      </c>
      <c r="AT128" s="210" t="s">
        <v>77</v>
      </c>
      <c r="AU128" s="210" t="s">
        <v>78</v>
      </c>
      <c r="AY128" s="209" t="s">
        <v>123</v>
      </c>
      <c r="BK128" s="211">
        <f>BK129+BK151+BK174+BK181+BK306+BK318</f>
        <v>0</v>
      </c>
    </row>
    <row r="129" s="12" customFormat="1" ht="22.8" customHeight="1">
      <c r="A129" s="12"/>
      <c r="B129" s="198"/>
      <c r="C129" s="199"/>
      <c r="D129" s="200" t="s">
        <v>77</v>
      </c>
      <c r="E129" s="212" t="s">
        <v>86</v>
      </c>
      <c r="F129" s="212" t="s">
        <v>124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SUM(P130:P150)</f>
        <v>0</v>
      </c>
      <c r="Q129" s="206"/>
      <c r="R129" s="207">
        <f>SUM(R130:R150)</f>
        <v>0.24640000000000001</v>
      </c>
      <c r="S129" s="206"/>
      <c r="T129" s="208">
        <f>SUM(T130:T150)</f>
        <v>2550.895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86</v>
      </c>
      <c r="AT129" s="210" t="s">
        <v>77</v>
      </c>
      <c r="AU129" s="210" t="s">
        <v>86</v>
      </c>
      <c r="AY129" s="209" t="s">
        <v>123</v>
      </c>
      <c r="BK129" s="211">
        <f>SUM(BK130:BK150)</f>
        <v>0</v>
      </c>
    </row>
    <row r="130" s="2" customFormat="1" ht="16.5" customHeight="1">
      <c r="A130" s="38"/>
      <c r="B130" s="39"/>
      <c r="C130" s="214" t="s">
        <v>86</v>
      </c>
      <c r="D130" s="214" t="s">
        <v>125</v>
      </c>
      <c r="E130" s="215" t="s">
        <v>126</v>
      </c>
      <c r="F130" s="216" t="s">
        <v>127</v>
      </c>
      <c r="G130" s="217" t="s">
        <v>128</v>
      </c>
      <c r="H130" s="218">
        <v>11200</v>
      </c>
      <c r="I130" s="219"/>
      <c r="J130" s="220">
        <f>ROUND(I130*H130,2)</f>
        <v>0</v>
      </c>
      <c r="K130" s="216" t="s">
        <v>129</v>
      </c>
      <c r="L130" s="44"/>
      <c r="M130" s="221" t="s">
        <v>1</v>
      </c>
      <c r="N130" s="222" t="s">
        <v>43</v>
      </c>
      <c r="O130" s="91"/>
      <c r="P130" s="223">
        <f>O130*H130</f>
        <v>0</v>
      </c>
      <c r="Q130" s="223">
        <v>1.0000000000000001E-05</v>
      </c>
      <c r="R130" s="223">
        <f>Q130*H130</f>
        <v>0.112</v>
      </c>
      <c r="S130" s="223">
        <v>0.11500000000000001</v>
      </c>
      <c r="T130" s="224">
        <f>S130*H130</f>
        <v>1288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5" t="s">
        <v>130</v>
      </c>
      <c r="AT130" s="225" t="s">
        <v>125</v>
      </c>
      <c r="AU130" s="225" t="s">
        <v>88</v>
      </c>
      <c r="AY130" s="17" t="s">
        <v>123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86</v>
      </c>
      <c r="BK130" s="226">
        <f>ROUND(I130*H130,2)</f>
        <v>0</v>
      </c>
      <c r="BL130" s="17" t="s">
        <v>130</v>
      </c>
      <c r="BM130" s="225" t="s">
        <v>131</v>
      </c>
    </row>
    <row r="131" s="2" customFormat="1">
      <c r="A131" s="38"/>
      <c r="B131" s="39"/>
      <c r="C131" s="40"/>
      <c r="D131" s="227" t="s">
        <v>132</v>
      </c>
      <c r="E131" s="40"/>
      <c r="F131" s="228" t="s">
        <v>133</v>
      </c>
      <c r="G131" s="40"/>
      <c r="H131" s="40"/>
      <c r="I131" s="229"/>
      <c r="J131" s="40"/>
      <c r="K131" s="40"/>
      <c r="L131" s="44"/>
      <c r="M131" s="230"/>
      <c r="N131" s="23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88</v>
      </c>
    </row>
    <row r="132" s="13" customFormat="1">
      <c r="A132" s="13"/>
      <c r="B132" s="232"/>
      <c r="C132" s="233"/>
      <c r="D132" s="227" t="s">
        <v>134</v>
      </c>
      <c r="E132" s="234" t="s">
        <v>1</v>
      </c>
      <c r="F132" s="235" t="s">
        <v>135</v>
      </c>
      <c r="G132" s="233"/>
      <c r="H132" s="234" t="s">
        <v>1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134</v>
      </c>
      <c r="AU132" s="241" t="s">
        <v>88</v>
      </c>
      <c r="AV132" s="13" t="s">
        <v>86</v>
      </c>
      <c r="AW132" s="13" t="s">
        <v>35</v>
      </c>
      <c r="AX132" s="13" t="s">
        <v>78</v>
      </c>
      <c r="AY132" s="241" t="s">
        <v>123</v>
      </c>
    </row>
    <row r="133" s="14" customFormat="1">
      <c r="A133" s="14"/>
      <c r="B133" s="242"/>
      <c r="C133" s="243"/>
      <c r="D133" s="227" t="s">
        <v>134</v>
      </c>
      <c r="E133" s="244" t="s">
        <v>1</v>
      </c>
      <c r="F133" s="245" t="s">
        <v>136</v>
      </c>
      <c r="G133" s="243"/>
      <c r="H133" s="246">
        <v>11200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134</v>
      </c>
      <c r="AU133" s="252" t="s">
        <v>88</v>
      </c>
      <c r="AV133" s="14" t="s">
        <v>88</v>
      </c>
      <c r="AW133" s="14" t="s">
        <v>35</v>
      </c>
      <c r="AX133" s="14" t="s">
        <v>78</v>
      </c>
      <c r="AY133" s="252" t="s">
        <v>123</v>
      </c>
    </row>
    <row r="134" s="15" customFormat="1">
      <c r="A134" s="15"/>
      <c r="B134" s="253"/>
      <c r="C134" s="254"/>
      <c r="D134" s="227" t="s">
        <v>134</v>
      </c>
      <c r="E134" s="255" t="s">
        <v>1</v>
      </c>
      <c r="F134" s="256" t="s">
        <v>137</v>
      </c>
      <c r="G134" s="254"/>
      <c r="H134" s="257">
        <v>11200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3" t="s">
        <v>134</v>
      </c>
      <c r="AU134" s="263" t="s">
        <v>88</v>
      </c>
      <c r="AV134" s="15" t="s">
        <v>130</v>
      </c>
      <c r="AW134" s="15" t="s">
        <v>35</v>
      </c>
      <c r="AX134" s="15" t="s">
        <v>86</v>
      </c>
      <c r="AY134" s="263" t="s">
        <v>123</v>
      </c>
    </row>
    <row r="135" s="2" customFormat="1" ht="16.5" customHeight="1">
      <c r="A135" s="38"/>
      <c r="B135" s="39"/>
      <c r="C135" s="214" t="s">
        <v>88</v>
      </c>
      <c r="D135" s="214" t="s">
        <v>125</v>
      </c>
      <c r="E135" s="215" t="s">
        <v>138</v>
      </c>
      <c r="F135" s="216" t="s">
        <v>139</v>
      </c>
      <c r="G135" s="217" t="s">
        <v>128</v>
      </c>
      <c r="H135" s="218">
        <v>4480</v>
      </c>
      <c r="I135" s="219"/>
      <c r="J135" s="220">
        <f>ROUND(I135*H135,2)</f>
        <v>0</v>
      </c>
      <c r="K135" s="216" t="s">
        <v>129</v>
      </c>
      <c r="L135" s="44"/>
      <c r="M135" s="221" t="s">
        <v>1</v>
      </c>
      <c r="N135" s="222" t="s">
        <v>43</v>
      </c>
      <c r="O135" s="91"/>
      <c r="P135" s="223">
        <f>O135*H135</f>
        <v>0</v>
      </c>
      <c r="Q135" s="223">
        <v>3.0000000000000001E-05</v>
      </c>
      <c r="R135" s="223">
        <f>Q135*H135</f>
        <v>0.13439999999999999</v>
      </c>
      <c r="S135" s="223">
        <v>0.23000000000000001</v>
      </c>
      <c r="T135" s="224">
        <f>S135*H135</f>
        <v>1030.4000000000001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5" t="s">
        <v>130</v>
      </c>
      <c r="AT135" s="225" t="s">
        <v>125</v>
      </c>
      <c r="AU135" s="225" t="s">
        <v>88</v>
      </c>
      <c r="AY135" s="17" t="s">
        <v>123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7" t="s">
        <v>86</v>
      </c>
      <c r="BK135" s="226">
        <f>ROUND(I135*H135,2)</f>
        <v>0</v>
      </c>
      <c r="BL135" s="17" t="s">
        <v>130</v>
      </c>
      <c r="BM135" s="225" t="s">
        <v>140</v>
      </c>
    </row>
    <row r="136" s="2" customFormat="1">
      <c r="A136" s="38"/>
      <c r="B136" s="39"/>
      <c r="C136" s="40"/>
      <c r="D136" s="227" t="s">
        <v>132</v>
      </c>
      <c r="E136" s="40"/>
      <c r="F136" s="228" t="s">
        <v>141</v>
      </c>
      <c r="G136" s="40"/>
      <c r="H136" s="40"/>
      <c r="I136" s="229"/>
      <c r="J136" s="40"/>
      <c r="K136" s="40"/>
      <c r="L136" s="44"/>
      <c r="M136" s="230"/>
      <c r="N136" s="23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132</v>
      </c>
      <c r="AU136" s="17" t="s">
        <v>88</v>
      </c>
    </row>
    <row r="137" s="13" customFormat="1">
      <c r="A137" s="13"/>
      <c r="B137" s="232"/>
      <c r="C137" s="233"/>
      <c r="D137" s="227" t="s">
        <v>134</v>
      </c>
      <c r="E137" s="234" t="s">
        <v>1</v>
      </c>
      <c r="F137" s="235" t="s">
        <v>135</v>
      </c>
      <c r="G137" s="233"/>
      <c r="H137" s="234" t="s">
        <v>1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134</v>
      </c>
      <c r="AU137" s="241" t="s">
        <v>88</v>
      </c>
      <c r="AV137" s="13" t="s">
        <v>86</v>
      </c>
      <c r="AW137" s="13" t="s">
        <v>35</v>
      </c>
      <c r="AX137" s="13" t="s">
        <v>78</v>
      </c>
      <c r="AY137" s="241" t="s">
        <v>123</v>
      </c>
    </row>
    <row r="138" s="13" customFormat="1">
      <c r="A138" s="13"/>
      <c r="B138" s="232"/>
      <c r="C138" s="233"/>
      <c r="D138" s="227" t="s">
        <v>134</v>
      </c>
      <c r="E138" s="234" t="s">
        <v>1</v>
      </c>
      <c r="F138" s="235" t="s">
        <v>142</v>
      </c>
      <c r="G138" s="233"/>
      <c r="H138" s="234" t="s">
        <v>1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134</v>
      </c>
      <c r="AU138" s="241" t="s">
        <v>88</v>
      </c>
      <c r="AV138" s="13" t="s">
        <v>86</v>
      </c>
      <c r="AW138" s="13" t="s">
        <v>35</v>
      </c>
      <c r="AX138" s="13" t="s">
        <v>78</v>
      </c>
      <c r="AY138" s="241" t="s">
        <v>123</v>
      </c>
    </row>
    <row r="139" s="14" customFormat="1">
      <c r="A139" s="14"/>
      <c r="B139" s="242"/>
      <c r="C139" s="243"/>
      <c r="D139" s="227" t="s">
        <v>134</v>
      </c>
      <c r="E139" s="244" t="s">
        <v>1</v>
      </c>
      <c r="F139" s="245" t="s">
        <v>143</v>
      </c>
      <c r="G139" s="243"/>
      <c r="H139" s="246">
        <v>4480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134</v>
      </c>
      <c r="AU139" s="252" t="s">
        <v>88</v>
      </c>
      <c r="AV139" s="14" t="s">
        <v>88</v>
      </c>
      <c r="AW139" s="14" t="s">
        <v>35</v>
      </c>
      <c r="AX139" s="14" t="s">
        <v>78</v>
      </c>
      <c r="AY139" s="252" t="s">
        <v>123</v>
      </c>
    </row>
    <row r="140" s="15" customFormat="1">
      <c r="A140" s="15"/>
      <c r="B140" s="253"/>
      <c r="C140" s="254"/>
      <c r="D140" s="227" t="s">
        <v>134</v>
      </c>
      <c r="E140" s="255" t="s">
        <v>1</v>
      </c>
      <c r="F140" s="256" t="s">
        <v>137</v>
      </c>
      <c r="G140" s="254"/>
      <c r="H140" s="257">
        <v>4480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134</v>
      </c>
      <c r="AU140" s="263" t="s">
        <v>88</v>
      </c>
      <c r="AV140" s="15" t="s">
        <v>130</v>
      </c>
      <c r="AW140" s="15" t="s">
        <v>35</v>
      </c>
      <c r="AX140" s="15" t="s">
        <v>86</v>
      </c>
      <c r="AY140" s="263" t="s">
        <v>123</v>
      </c>
    </row>
    <row r="141" s="2" customFormat="1" ht="16.5" customHeight="1">
      <c r="A141" s="38"/>
      <c r="B141" s="39"/>
      <c r="C141" s="214" t="s">
        <v>144</v>
      </c>
      <c r="D141" s="214" t="s">
        <v>125</v>
      </c>
      <c r="E141" s="215" t="s">
        <v>145</v>
      </c>
      <c r="F141" s="216" t="s">
        <v>146</v>
      </c>
      <c r="G141" s="217" t="s">
        <v>147</v>
      </c>
      <c r="H141" s="218">
        <v>63</v>
      </c>
      <c r="I141" s="219"/>
      <c r="J141" s="220">
        <f>ROUND(I141*H141,2)</f>
        <v>0</v>
      </c>
      <c r="K141" s="216" t="s">
        <v>129</v>
      </c>
      <c r="L141" s="44"/>
      <c r="M141" s="221" t="s">
        <v>1</v>
      </c>
      <c r="N141" s="222" t="s">
        <v>43</v>
      </c>
      <c r="O141" s="91"/>
      <c r="P141" s="223">
        <f>O141*H141</f>
        <v>0</v>
      </c>
      <c r="Q141" s="223">
        <v>0</v>
      </c>
      <c r="R141" s="223">
        <f>Q141*H141</f>
        <v>0</v>
      </c>
      <c r="S141" s="223">
        <v>0.28999999999999998</v>
      </c>
      <c r="T141" s="224">
        <f>S141*H141</f>
        <v>18.27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5" t="s">
        <v>130</v>
      </c>
      <c r="AT141" s="225" t="s">
        <v>125</v>
      </c>
      <c r="AU141" s="225" t="s">
        <v>88</v>
      </c>
      <c r="AY141" s="17" t="s">
        <v>123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7" t="s">
        <v>86</v>
      </c>
      <c r="BK141" s="226">
        <f>ROUND(I141*H141,2)</f>
        <v>0</v>
      </c>
      <c r="BL141" s="17" t="s">
        <v>130</v>
      </c>
      <c r="BM141" s="225" t="s">
        <v>148</v>
      </c>
    </row>
    <row r="142" s="2" customFormat="1">
      <c r="A142" s="38"/>
      <c r="B142" s="39"/>
      <c r="C142" s="40"/>
      <c r="D142" s="227" t="s">
        <v>132</v>
      </c>
      <c r="E142" s="40"/>
      <c r="F142" s="228" t="s">
        <v>149</v>
      </c>
      <c r="G142" s="40"/>
      <c r="H142" s="40"/>
      <c r="I142" s="229"/>
      <c r="J142" s="40"/>
      <c r="K142" s="40"/>
      <c r="L142" s="44"/>
      <c r="M142" s="230"/>
      <c r="N142" s="23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132</v>
      </c>
      <c r="AU142" s="17" t="s">
        <v>88</v>
      </c>
    </row>
    <row r="143" s="13" customFormat="1">
      <c r="A143" s="13"/>
      <c r="B143" s="232"/>
      <c r="C143" s="233"/>
      <c r="D143" s="227" t="s">
        <v>134</v>
      </c>
      <c r="E143" s="234" t="s">
        <v>1</v>
      </c>
      <c r="F143" s="235" t="s">
        <v>135</v>
      </c>
      <c r="G143" s="233"/>
      <c r="H143" s="234" t="s">
        <v>1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134</v>
      </c>
      <c r="AU143" s="241" t="s">
        <v>88</v>
      </c>
      <c r="AV143" s="13" t="s">
        <v>86</v>
      </c>
      <c r="AW143" s="13" t="s">
        <v>35</v>
      </c>
      <c r="AX143" s="13" t="s">
        <v>78</v>
      </c>
      <c r="AY143" s="241" t="s">
        <v>123</v>
      </c>
    </row>
    <row r="144" s="14" customFormat="1">
      <c r="A144" s="14"/>
      <c r="B144" s="242"/>
      <c r="C144" s="243"/>
      <c r="D144" s="227" t="s">
        <v>134</v>
      </c>
      <c r="E144" s="244" t="s">
        <v>1</v>
      </c>
      <c r="F144" s="245" t="s">
        <v>150</v>
      </c>
      <c r="G144" s="243"/>
      <c r="H144" s="246">
        <v>63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134</v>
      </c>
      <c r="AU144" s="252" t="s">
        <v>88</v>
      </c>
      <c r="AV144" s="14" t="s">
        <v>88</v>
      </c>
      <c r="AW144" s="14" t="s">
        <v>35</v>
      </c>
      <c r="AX144" s="14" t="s">
        <v>78</v>
      </c>
      <c r="AY144" s="252" t="s">
        <v>123</v>
      </c>
    </row>
    <row r="145" s="15" customFormat="1">
      <c r="A145" s="15"/>
      <c r="B145" s="253"/>
      <c r="C145" s="254"/>
      <c r="D145" s="227" t="s">
        <v>134</v>
      </c>
      <c r="E145" s="255" t="s">
        <v>1</v>
      </c>
      <c r="F145" s="256" t="s">
        <v>137</v>
      </c>
      <c r="G145" s="254"/>
      <c r="H145" s="257">
        <v>63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3" t="s">
        <v>134</v>
      </c>
      <c r="AU145" s="263" t="s">
        <v>88</v>
      </c>
      <c r="AV145" s="15" t="s">
        <v>130</v>
      </c>
      <c r="AW145" s="15" t="s">
        <v>35</v>
      </c>
      <c r="AX145" s="15" t="s">
        <v>86</v>
      </c>
      <c r="AY145" s="263" t="s">
        <v>123</v>
      </c>
    </row>
    <row r="146" s="2" customFormat="1" ht="16.5" customHeight="1">
      <c r="A146" s="38"/>
      <c r="B146" s="39"/>
      <c r="C146" s="214" t="s">
        <v>130</v>
      </c>
      <c r="D146" s="214" t="s">
        <v>125</v>
      </c>
      <c r="E146" s="215" t="s">
        <v>151</v>
      </c>
      <c r="F146" s="216" t="s">
        <v>152</v>
      </c>
      <c r="G146" s="217" t="s">
        <v>147</v>
      </c>
      <c r="H146" s="218">
        <v>1045</v>
      </c>
      <c r="I146" s="219"/>
      <c r="J146" s="220">
        <f>ROUND(I146*H146,2)</f>
        <v>0</v>
      </c>
      <c r="K146" s="216" t="s">
        <v>129</v>
      </c>
      <c r="L146" s="44"/>
      <c r="M146" s="221" t="s">
        <v>1</v>
      </c>
      <c r="N146" s="222" t="s">
        <v>43</v>
      </c>
      <c r="O146" s="91"/>
      <c r="P146" s="223">
        <f>O146*H146</f>
        <v>0</v>
      </c>
      <c r="Q146" s="223">
        <v>0</v>
      </c>
      <c r="R146" s="223">
        <f>Q146*H146</f>
        <v>0</v>
      </c>
      <c r="S146" s="223">
        <v>0.20499999999999999</v>
      </c>
      <c r="T146" s="224">
        <f>S146*H146</f>
        <v>214.22499999999999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130</v>
      </c>
      <c r="AT146" s="225" t="s">
        <v>125</v>
      </c>
      <c r="AU146" s="225" t="s">
        <v>88</v>
      </c>
      <c r="AY146" s="17" t="s">
        <v>123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86</v>
      </c>
      <c r="BK146" s="226">
        <f>ROUND(I146*H146,2)</f>
        <v>0</v>
      </c>
      <c r="BL146" s="17" t="s">
        <v>130</v>
      </c>
      <c r="BM146" s="225" t="s">
        <v>153</v>
      </c>
    </row>
    <row r="147" s="2" customFormat="1">
      <c r="A147" s="38"/>
      <c r="B147" s="39"/>
      <c r="C147" s="40"/>
      <c r="D147" s="227" t="s">
        <v>132</v>
      </c>
      <c r="E147" s="40"/>
      <c r="F147" s="228" t="s">
        <v>154</v>
      </c>
      <c r="G147" s="40"/>
      <c r="H147" s="40"/>
      <c r="I147" s="229"/>
      <c r="J147" s="40"/>
      <c r="K147" s="40"/>
      <c r="L147" s="44"/>
      <c r="M147" s="230"/>
      <c r="N147" s="23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132</v>
      </c>
      <c r="AU147" s="17" t="s">
        <v>88</v>
      </c>
    </row>
    <row r="148" s="13" customFormat="1">
      <c r="A148" s="13"/>
      <c r="B148" s="232"/>
      <c r="C148" s="233"/>
      <c r="D148" s="227" t="s">
        <v>134</v>
      </c>
      <c r="E148" s="234" t="s">
        <v>1</v>
      </c>
      <c r="F148" s="235" t="s">
        <v>135</v>
      </c>
      <c r="G148" s="233"/>
      <c r="H148" s="234" t="s">
        <v>1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134</v>
      </c>
      <c r="AU148" s="241" t="s">
        <v>88</v>
      </c>
      <c r="AV148" s="13" t="s">
        <v>86</v>
      </c>
      <c r="AW148" s="13" t="s">
        <v>35</v>
      </c>
      <c r="AX148" s="13" t="s">
        <v>78</v>
      </c>
      <c r="AY148" s="241" t="s">
        <v>123</v>
      </c>
    </row>
    <row r="149" s="14" customFormat="1">
      <c r="A149" s="14"/>
      <c r="B149" s="242"/>
      <c r="C149" s="243"/>
      <c r="D149" s="227" t="s">
        <v>134</v>
      </c>
      <c r="E149" s="244" t="s">
        <v>1</v>
      </c>
      <c r="F149" s="245" t="s">
        <v>155</v>
      </c>
      <c r="G149" s="243"/>
      <c r="H149" s="246">
        <v>1045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134</v>
      </c>
      <c r="AU149" s="252" t="s">
        <v>88</v>
      </c>
      <c r="AV149" s="14" t="s">
        <v>88</v>
      </c>
      <c r="AW149" s="14" t="s">
        <v>35</v>
      </c>
      <c r="AX149" s="14" t="s">
        <v>78</v>
      </c>
      <c r="AY149" s="252" t="s">
        <v>123</v>
      </c>
    </row>
    <row r="150" s="15" customFormat="1">
      <c r="A150" s="15"/>
      <c r="B150" s="253"/>
      <c r="C150" s="254"/>
      <c r="D150" s="227" t="s">
        <v>134</v>
      </c>
      <c r="E150" s="255" t="s">
        <v>1</v>
      </c>
      <c r="F150" s="256" t="s">
        <v>137</v>
      </c>
      <c r="G150" s="254"/>
      <c r="H150" s="257">
        <v>1045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3" t="s">
        <v>134</v>
      </c>
      <c r="AU150" s="263" t="s">
        <v>88</v>
      </c>
      <c r="AV150" s="15" t="s">
        <v>130</v>
      </c>
      <c r="AW150" s="15" t="s">
        <v>35</v>
      </c>
      <c r="AX150" s="15" t="s">
        <v>86</v>
      </c>
      <c r="AY150" s="263" t="s">
        <v>123</v>
      </c>
    </row>
    <row r="151" s="12" customFormat="1" ht="22.8" customHeight="1">
      <c r="A151" s="12"/>
      <c r="B151" s="198"/>
      <c r="C151" s="199"/>
      <c r="D151" s="200" t="s">
        <v>77</v>
      </c>
      <c r="E151" s="212" t="s">
        <v>156</v>
      </c>
      <c r="F151" s="212" t="s">
        <v>157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SUM(P152:P173)</f>
        <v>0</v>
      </c>
      <c r="Q151" s="206"/>
      <c r="R151" s="207">
        <f>SUM(R152:R173)</f>
        <v>524.83199999999999</v>
      </c>
      <c r="S151" s="206"/>
      <c r="T151" s="208">
        <f>SUM(T152:T173)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86</v>
      </c>
      <c r="AT151" s="210" t="s">
        <v>77</v>
      </c>
      <c r="AU151" s="210" t="s">
        <v>86</v>
      </c>
      <c r="AY151" s="209" t="s">
        <v>123</v>
      </c>
      <c r="BK151" s="211">
        <f>SUM(BK152:BK173)</f>
        <v>0</v>
      </c>
    </row>
    <row r="152" s="2" customFormat="1" ht="16.5" customHeight="1">
      <c r="A152" s="38"/>
      <c r="B152" s="39"/>
      <c r="C152" s="214" t="s">
        <v>156</v>
      </c>
      <c r="D152" s="214" t="s">
        <v>125</v>
      </c>
      <c r="E152" s="215" t="s">
        <v>158</v>
      </c>
      <c r="F152" s="216" t="s">
        <v>159</v>
      </c>
      <c r="G152" s="217" t="s">
        <v>128</v>
      </c>
      <c r="H152" s="218">
        <v>4480</v>
      </c>
      <c r="I152" s="219"/>
      <c r="J152" s="220">
        <f>ROUND(I152*H152,2)</f>
        <v>0</v>
      </c>
      <c r="K152" s="216" t="s">
        <v>129</v>
      </c>
      <c r="L152" s="44"/>
      <c r="M152" s="221" t="s">
        <v>1</v>
      </c>
      <c r="N152" s="222" t="s">
        <v>43</v>
      </c>
      <c r="O152" s="91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5" t="s">
        <v>130</v>
      </c>
      <c r="AT152" s="225" t="s">
        <v>125</v>
      </c>
      <c r="AU152" s="225" t="s">
        <v>88</v>
      </c>
      <c r="AY152" s="17" t="s">
        <v>123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7" t="s">
        <v>86</v>
      </c>
      <c r="BK152" s="226">
        <f>ROUND(I152*H152,2)</f>
        <v>0</v>
      </c>
      <c r="BL152" s="17" t="s">
        <v>130</v>
      </c>
      <c r="BM152" s="225" t="s">
        <v>160</v>
      </c>
    </row>
    <row r="153" s="2" customFormat="1">
      <c r="A153" s="38"/>
      <c r="B153" s="39"/>
      <c r="C153" s="40"/>
      <c r="D153" s="227" t="s">
        <v>132</v>
      </c>
      <c r="E153" s="40"/>
      <c r="F153" s="228" t="s">
        <v>161</v>
      </c>
      <c r="G153" s="40"/>
      <c r="H153" s="40"/>
      <c r="I153" s="229"/>
      <c r="J153" s="40"/>
      <c r="K153" s="40"/>
      <c r="L153" s="44"/>
      <c r="M153" s="230"/>
      <c r="N153" s="23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132</v>
      </c>
      <c r="AU153" s="17" t="s">
        <v>88</v>
      </c>
    </row>
    <row r="154" s="13" customFormat="1">
      <c r="A154" s="13"/>
      <c r="B154" s="232"/>
      <c r="C154" s="233"/>
      <c r="D154" s="227" t="s">
        <v>134</v>
      </c>
      <c r="E154" s="234" t="s">
        <v>1</v>
      </c>
      <c r="F154" s="235" t="s">
        <v>162</v>
      </c>
      <c r="G154" s="233"/>
      <c r="H154" s="234" t="s">
        <v>1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134</v>
      </c>
      <c r="AU154" s="241" t="s">
        <v>88</v>
      </c>
      <c r="AV154" s="13" t="s">
        <v>86</v>
      </c>
      <c r="AW154" s="13" t="s">
        <v>35</v>
      </c>
      <c r="AX154" s="13" t="s">
        <v>78</v>
      </c>
      <c r="AY154" s="241" t="s">
        <v>123</v>
      </c>
    </row>
    <row r="155" s="13" customFormat="1">
      <c r="A155" s="13"/>
      <c r="B155" s="232"/>
      <c r="C155" s="233"/>
      <c r="D155" s="227" t="s">
        <v>134</v>
      </c>
      <c r="E155" s="234" t="s">
        <v>1</v>
      </c>
      <c r="F155" s="235" t="s">
        <v>142</v>
      </c>
      <c r="G155" s="233"/>
      <c r="H155" s="234" t="s">
        <v>1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134</v>
      </c>
      <c r="AU155" s="241" t="s">
        <v>88</v>
      </c>
      <c r="AV155" s="13" t="s">
        <v>86</v>
      </c>
      <c r="AW155" s="13" t="s">
        <v>35</v>
      </c>
      <c r="AX155" s="13" t="s">
        <v>78</v>
      </c>
      <c r="AY155" s="241" t="s">
        <v>123</v>
      </c>
    </row>
    <row r="156" s="14" customFormat="1">
      <c r="A156" s="14"/>
      <c r="B156" s="242"/>
      <c r="C156" s="243"/>
      <c r="D156" s="227" t="s">
        <v>134</v>
      </c>
      <c r="E156" s="244" t="s">
        <v>1</v>
      </c>
      <c r="F156" s="245" t="s">
        <v>143</v>
      </c>
      <c r="G156" s="243"/>
      <c r="H156" s="246">
        <v>4480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134</v>
      </c>
      <c r="AU156" s="252" t="s">
        <v>88</v>
      </c>
      <c r="AV156" s="14" t="s">
        <v>88</v>
      </c>
      <c r="AW156" s="14" t="s">
        <v>35</v>
      </c>
      <c r="AX156" s="14" t="s">
        <v>78</v>
      </c>
      <c r="AY156" s="252" t="s">
        <v>123</v>
      </c>
    </row>
    <row r="157" s="15" customFormat="1">
      <c r="A157" s="15"/>
      <c r="B157" s="253"/>
      <c r="C157" s="254"/>
      <c r="D157" s="227" t="s">
        <v>134</v>
      </c>
      <c r="E157" s="255" t="s">
        <v>1</v>
      </c>
      <c r="F157" s="256" t="s">
        <v>137</v>
      </c>
      <c r="G157" s="254"/>
      <c r="H157" s="257">
        <v>4480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3" t="s">
        <v>134</v>
      </c>
      <c r="AU157" s="263" t="s">
        <v>88</v>
      </c>
      <c r="AV157" s="15" t="s">
        <v>130</v>
      </c>
      <c r="AW157" s="15" t="s">
        <v>35</v>
      </c>
      <c r="AX157" s="15" t="s">
        <v>86</v>
      </c>
      <c r="AY157" s="263" t="s">
        <v>123</v>
      </c>
    </row>
    <row r="158" s="2" customFormat="1" ht="16.5" customHeight="1">
      <c r="A158" s="38"/>
      <c r="B158" s="39"/>
      <c r="C158" s="214" t="s">
        <v>163</v>
      </c>
      <c r="D158" s="214" t="s">
        <v>125</v>
      </c>
      <c r="E158" s="215" t="s">
        <v>164</v>
      </c>
      <c r="F158" s="216" t="s">
        <v>165</v>
      </c>
      <c r="G158" s="217" t="s">
        <v>128</v>
      </c>
      <c r="H158" s="218">
        <v>3360</v>
      </c>
      <c r="I158" s="219"/>
      <c r="J158" s="220">
        <f>ROUND(I158*H158,2)</f>
        <v>0</v>
      </c>
      <c r="K158" s="216" t="s">
        <v>129</v>
      </c>
      <c r="L158" s="44"/>
      <c r="M158" s="221" t="s">
        <v>1</v>
      </c>
      <c r="N158" s="222" t="s">
        <v>43</v>
      </c>
      <c r="O158" s="91"/>
      <c r="P158" s="223">
        <f>O158*H158</f>
        <v>0</v>
      </c>
      <c r="Q158" s="223">
        <v>0.15620000000000001</v>
      </c>
      <c r="R158" s="223">
        <f>Q158*H158</f>
        <v>524.83199999999999</v>
      </c>
      <c r="S158" s="223">
        <v>0</v>
      </c>
      <c r="T158" s="22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5" t="s">
        <v>130</v>
      </c>
      <c r="AT158" s="225" t="s">
        <v>125</v>
      </c>
      <c r="AU158" s="225" t="s">
        <v>88</v>
      </c>
      <c r="AY158" s="17" t="s">
        <v>123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7" t="s">
        <v>86</v>
      </c>
      <c r="BK158" s="226">
        <f>ROUND(I158*H158,2)</f>
        <v>0</v>
      </c>
      <c r="BL158" s="17" t="s">
        <v>130</v>
      </c>
      <c r="BM158" s="225" t="s">
        <v>166</v>
      </c>
    </row>
    <row r="159" s="2" customFormat="1">
      <c r="A159" s="38"/>
      <c r="B159" s="39"/>
      <c r="C159" s="40"/>
      <c r="D159" s="227" t="s">
        <v>132</v>
      </c>
      <c r="E159" s="40"/>
      <c r="F159" s="228" t="s">
        <v>167</v>
      </c>
      <c r="G159" s="40"/>
      <c r="H159" s="40"/>
      <c r="I159" s="229"/>
      <c r="J159" s="40"/>
      <c r="K159" s="40"/>
      <c r="L159" s="44"/>
      <c r="M159" s="230"/>
      <c r="N159" s="23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132</v>
      </c>
      <c r="AU159" s="17" t="s">
        <v>88</v>
      </c>
    </row>
    <row r="160" s="13" customFormat="1">
      <c r="A160" s="13"/>
      <c r="B160" s="232"/>
      <c r="C160" s="233"/>
      <c r="D160" s="227" t="s">
        <v>134</v>
      </c>
      <c r="E160" s="234" t="s">
        <v>1</v>
      </c>
      <c r="F160" s="235" t="s">
        <v>162</v>
      </c>
      <c r="G160" s="233"/>
      <c r="H160" s="234" t="s">
        <v>1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134</v>
      </c>
      <c r="AU160" s="241" t="s">
        <v>88</v>
      </c>
      <c r="AV160" s="13" t="s">
        <v>86</v>
      </c>
      <c r="AW160" s="13" t="s">
        <v>35</v>
      </c>
      <c r="AX160" s="13" t="s">
        <v>78</v>
      </c>
      <c r="AY160" s="241" t="s">
        <v>123</v>
      </c>
    </row>
    <row r="161" s="14" customFormat="1">
      <c r="A161" s="14"/>
      <c r="B161" s="242"/>
      <c r="C161" s="243"/>
      <c r="D161" s="227" t="s">
        <v>134</v>
      </c>
      <c r="E161" s="244" t="s">
        <v>1</v>
      </c>
      <c r="F161" s="245" t="s">
        <v>168</v>
      </c>
      <c r="G161" s="243"/>
      <c r="H161" s="246">
        <v>3360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134</v>
      </c>
      <c r="AU161" s="252" t="s">
        <v>88</v>
      </c>
      <c r="AV161" s="14" t="s">
        <v>88</v>
      </c>
      <c r="AW161" s="14" t="s">
        <v>35</v>
      </c>
      <c r="AX161" s="14" t="s">
        <v>78</v>
      </c>
      <c r="AY161" s="252" t="s">
        <v>123</v>
      </c>
    </row>
    <row r="162" s="15" customFormat="1">
      <c r="A162" s="15"/>
      <c r="B162" s="253"/>
      <c r="C162" s="254"/>
      <c r="D162" s="227" t="s">
        <v>134</v>
      </c>
      <c r="E162" s="255" t="s">
        <v>1</v>
      </c>
      <c r="F162" s="256" t="s">
        <v>137</v>
      </c>
      <c r="G162" s="254"/>
      <c r="H162" s="257">
        <v>3360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3" t="s">
        <v>134</v>
      </c>
      <c r="AU162" s="263" t="s">
        <v>88</v>
      </c>
      <c r="AV162" s="15" t="s">
        <v>130</v>
      </c>
      <c r="AW162" s="15" t="s">
        <v>35</v>
      </c>
      <c r="AX162" s="15" t="s">
        <v>86</v>
      </c>
      <c r="AY162" s="263" t="s">
        <v>123</v>
      </c>
    </row>
    <row r="163" s="2" customFormat="1" ht="16.5" customHeight="1">
      <c r="A163" s="38"/>
      <c r="B163" s="39"/>
      <c r="C163" s="214" t="s">
        <v>169</v>
      </c>
      <c r="D163" s="214" t="s">
        <v>125</v>
      </c>
      <c r="E163" s="215" t="s">
        <v>170</v>
      </c>
      <c r="F163" s="216" t="s">
        <v>171</v>
      </c>
      <c r="G163" s="217" t="s">
        <v>128</v>
      </c>
      <c r="H163" s="218">
        <v>15680</v>
      </c>
      <c r="I163" s="219"/>
      <c r="J163" s="220">
        <f>ROUND(I163*H163,2)</f>
        <v>0</v>
      </c>
      <c r="K163" s="216" t="s">
        <v>129</v>
      </c>
      <c r="L163" s="44"/>
      <c r="M163" s="221" t="s">
        <v>1</v>
      </c>
      <c r="N163" s="222" t="s">
        <v>43</v>
      </c>
      <c r="O163" s="91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130</v>
      </c>
      <c r="AT163" s="225" t="s">
        <v>125</v>
      </c>
      <c r="AU163" s="225" t="s">
        <v>88</v>
      </c>
      <c r="AY163" s="17" t="s">
        <v>123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86</v>
      </c>
      <c r="BK163" s="226">
        <f>ROUND(I163*H163,2)</f>
        <v>0</v>
      </c>
      <c r="BL163" s="17" t="s">
        <v>130</v>
      </c>
      <c r="BM163" s="225" t="s">
        <v>172</v>
      </c>
    </row>
    <row r="164" s="2" customFormat="1">
      <c r="A164" s="38"/>
      <c r="B164" s="39"/>
      <c r="C164" s="40"/>
      <c r="D164" s="227" t="s">
        <v>132</v>
      </c>
      <c r="E164" s="40"/>
      <c r="F164" s="228" t="s">
        <v>173</v>
      </c>
      <c r="G164" s="40"/>
      <c r="H164" s="40"/>
      <c r="I164" s="229"/>
      <c r="J164" s="40"/>
      <c r="K164" s="40"/>
      <c r="L164" s="44"/>
      <c r="M164" s="230"/>
      <c r="N164" s="23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132</v>
      </c>
      <c r="AU164" s="17" t="s">
        <v>88</v>
      </c>
    </row>
    <row r="165" s="13" customFormat="1">
      <c r="A165" s="13"/>
      <c r="B165" s="232"/>
      <c r="C165" s="233"/>
      <c r="D165" s="227" t="s">
        <v>134</v>
      </c>
      <c r="E165" s="234" t="s">
        <v>1</v>
      </c>
      <c r="F165" s="235" t="s">
        <v>162</v>
      </c>
      <c r="G165" s="233"/>
      <c r="H165" s="234" t="s">
        <v>1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134</v>
      </c>
      <c r="AU165" s="241" t="s">
        <v>88</v>
      </c>
      <c r="AV165" s="13" t="s">
        <v>86</v>
      </c>
      <c r="AW165" s="13" t="s">
        <v>35</v>
      </c>
      <c r="AX165" s="13" t="s">
        <v>78</v>
      </c>
      <c r="AY165" s="241" t="s">
        <v>123</v>
      </c>
    </row>
    <row r="166" s="14" customFormat="1">
      <c r="A166" s="14"/>
      <c r="B166" s="242"/>
      <c r="C166" s="243"/>
      <c r="D166" s="227" t="s">
        <v>134</v>
      </c>
      <c r="E166" s="244" t="s">
        <v>1</v>
      </c>
      <c r="F166" s="245" t="s">
        <v>174</v>
      </c>
      <c r="G166" s="243"/>
      <c r="H166" s="246">
        <v>11200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134</v>
      </c>
      <c r="AU166" s="252" t="s">
        <v>88</v>
      </c>
      <c r="AV166" s="14" t="s">
        <v>88</v>
      </c>
      <c r="AW166" s="14" t="s">
        <v>35</v>
      </c>
      <c r="AX166" s="14" t="s">
        <v>78</v>
      </c>
      <c r="AY166" s="252" t="s">
        <v>123</v>
      </c>
    </row>
    <row r="167" s="14" customFormat="1">
      <c r="A167" s="14"/>
      <c r="B167" s="242"/>
      <c r="C167" s="243"/>
      <c r="D167" s="227" t="s">
        <v>134</v>
      </c>
      <c r="E167" s="244" t="s">
        <v>1</v>
      </c>
      <c r="F167" s="245" t="s">
        <v>175</v>
      </c>
      <c r="G167" s="243"/>
      <c r="H167" s="246">
        <v>4480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134</v>
      </c>
      <c r="AU167" s="252" t="s">
        <v>88</v>
      </c>
      <c r="AV167" s="14" t="s">
        <v>88</v>
      </c>
      <c r="AW167" s="14" t="s">
        <v>35</v>
      </c>
      <c r="AX167" s="14" t="s">
        <v>78</v>
      </c>
      <c r="AY167" s="252" t="s">
        <v>123</v>
      </c>
    </row>
    <row r="168" s="15" customFormat="1">
      <c r="A168" s="15"/>
      <c r="B168" s="253"/>
      <c r="C168" s="254"/>
      <c r="D168" s="227" t="s">
        <v>134</v>
      </c>
      <c r="E168" s="255" t="s">
        <v>1</v>
      </c>
      <c r="F168" s="256" t="s">
        <v>137</v>
      </c>
      <c r="G168" s="254"/>
      <c r="H168" s="257">
        <v>15680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3" t="s">
        <v>134</v>
      </c>
      <c r="AU168" s="263" t="s">
        <v>88</v>
      </c>
      <c r="AV168" s="15" t="s">
        <v>130</v>
      </c>
      <c r="AW168" s="15" t="s">
        <v>35</v>
      </c>
      <c r="AX168" s="15" t="s">
        <v>86</v>
      </c>
      <c r="AY168" s="263" t="s">
        <v>123</v>
      </c>
    </row>
    <row r="169" s="2" customFormat="1" ht="21.75" customHeight="1">
      <c r="A169" s="38"/>
      <c r="B169" s="39"/>
      <c r="C169" s="214" t="s">
        <v>176</v>
      </c>
      <c r="D169" s="214" t="s">
        <v>125</v>
      </c>
      <c r="E169" s="215" t="s">
        <v>177</v>
      </c>
      <c r="F169" s="216" t="s">
        <v>178</v>
      </c>
      <c r="G169" s="217" t="s">
        <v>128</v>
      </c>
      <c r="H169" s="218">
        <v>11200</v>
      </c>
      <c r="I169" s="219"/>
      <c r="J169" s="220">
        <f>ROUND(I169*H169,2)</f>
        <v>0</v>
      </c>
      <c r="K169" s="216" t="s">
        <v>129</v>
      </c>
      <c r="L169" s="44"/>
      <c r="M169" s="221" t="s">
        <v>1</v>
      </c>
      <c r="N169" s="222" t="s">
        <v>43</v>
      </c>
      <c r="O169" s="91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5" t="s">
        <v>130</v>
      </c>
      <c r="AT169" s="225" t="s">
        <v>125</v>
      </c>
      <c r="AU169" s="225" t="s">
        <v>88</v>
      </c>
      <c r="AY169" s="17" t="s">
        <v>123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7" t="s">
        <v>86</v>
      </c>
      <c r="BK169" s="226">
        <f>ROUND(I169*H169,2)</f>
        <v>0</v>
      </c>
      <c r="BL169" s="17" t="s">
        <v>130</v>
      </c>
      <c r="BM169" s="225" t="s">
        <v>179</v>
      </c>
    </row>
    <row r="170" s="2" customFormat="1">
      <c r="A170" s="38"/>
      <c r="B170" s="39"/>
      <c r="C170" s="40"/>
      <c r="D170" s="227" t="s">
        <v>132</v>
      </c>
      <c r="E170" s="40"/>
      <c r="F170" s="228" t="s">
        <v>180</v>
      </c>
      <c r="G170" s="40"/>
      <c r="H170" s="40"/>
      <c r="I170" s="229"/>
      <c r="J170" s="40"/>
      <c r="K170" s="40"/>
      <c r="L170" s="44"/>
      <c r="M170" s="230"/>
      <c r="N170" s="23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132</v>
      </c>
      <c r="AU170" s="17" t="s">
        <v>88</v>
      </c>
    </row>
    <row r="171" s="13" customFormat="1">
      <c r="A171" s="13"/>
      <c r="B171" s="232"/>
      <c r="C171" s="233"/>
      <c r="D171" s="227" t="s">
        <v>134</v>
      </c>
      <c r="E171" s="234" t="s">
        <v>1</v>
      </c>
      <c r="F171" s="235" t="s">
        <v>162</v>
      </c>
      <c r="G171" s="233"/>
      <c r="H171" s="234" t="s">
        <v>1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134</v>
      </c>
      <c r="AU171" s="241" t="s">
        <v>88</v>
      </c>
      <c r="AV171" s="13" t="s">
        <v>86</v>
      </c>
      <c r="AW171" s="13" t="s">
        <v>35</v>
      </c>
      <c r="AX171" s="13" t="s">
        <v>78</v>
      </c>
      <c r="AY171" s="241" t="s">
        <v>123</v>
      </c>
    </row>
    <row r="172" s="14" customFormat="1">
      <c r="A172" s="14"/>
      <c r="B172" s="242"/>
      <c r="C172" s="243"/>
      <c r="D172" s="227" t="s">
        <v>134</v>
      </c>
      <c r="E172" s="244" t="s">
        <v>1</v>
      </c>
      <c r="F172" s="245" t="s">
        <v>181</v>
      </c>
      <c r="G172" s="243"/>
      <c r="H172" s="246">
        <v>11200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134</v>
      </c>
      <c r="AU172" s="252" t="s">
        <v>88</v>
      </c>
      <c r="AV172" s="14" t="s">
        <v>88</v>
      </c>
      <c r="AW172" s="14" t="s">
        <v>35</v>
      </c>
      <c r="AX172" s="14" t="s">
        <v>78</v>
      </c>
      <c r="AY172" s="252" t="s">
        <v>123</v>
      </c>
    </row>
    <row r="173" s="15" customFormat="1">
      <c r="A173" s="15"/>
      <c r="B173" s="253"/>
      <c r="C173" s="254"/>
      <c r="D173" s="227" t="s">
        <v>134</v>
      </c>
      <c r="E173" s="255" t="s">
        <v>1</v>
      </c>
      <c r="F173" s="256" t="s">
        <v>137</v>
      </c>
      <c r="G173" s="254"/>
      <c r="H173" s="257">
        <v>11200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3" t="s">
        <v>134</v>
      </c>
      <c r="AU173" s="263" t="s">
        <v>88</v>
      </c>
      <c r="AV173" s="15" t="s">
        <v>130</v>
      </c>
      <c r="AW173" s="15" t="s">
        <v>35</v>
      </c>
      <c r="AX173" s="15" t="s">
        <v>86</v>
      </c>
      <c r="AY173" s="263" t="s">
        <v>123</v>
      </c>
    </row>
    <row r="174" s="12" customFormat="1" ht="22.8" customHeight="1">
      <c r="A174" s="12"/>
      <c r="B174" s="198"/>
      <c r="C174" s="199"/>
      <c r="D174" s="200" t="s">
        <v>77</v>
      </c>
      <c r="E174" s="212" t="s">
        <v>176</v>
      </c>
      <c r="F174" s="212" t="s">
        <v>182</v>
      </c>
      <c r="G174" s="199"/>
      <c r="H174" s="199"/>
      <c r="I174" s="202"/>
      <c r="J174" s="213">
        <f>BK174</f>
        <v>0</v>
      </c>
      <c r="K174" s="199"/>
      <c r="L174" s="204"/>
      <c r="M174" s="205"/>
      <c r="N174" s="206"/>
      <c r="O174" s="206"/>
      <c r="P174" s="207">
        <f>SUM(P175:P180)</f>
        <v>0</v>
      </c>
      <c r="Q174" s="206"/>
      <c r="R174" s="207">
        <f>SUM(R175:R180)</f>
        <v>24.913600000000002</v>
      </c>
      <c r="S174" s="206"/>
      <c r="T174" s="208">
        <f>SUM(T175:T180)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86</v>
      </c>
      <c r="AT174" s="210" t="s">
        <v>77</v>
      </c>
      <c r="AU174" s="210" t="s">
        <v>86</v>
      </c>
      <c r="AY174" s="209" t="s">
        <v>123</v>
      </c>
      <c r="BK174" s="211">
        <f>SUM(BK175:BK180)</f>
        <v>0</v>
      </c>
    </row>
    <row r="175" s="2" customFormat="1" ht="16.5" customHeight="1">
      <c r="A175" s="38"/>
      <c r="B175" s="39"/>
      <c r="C175" s="214" t="s">
        <v>183</v>
      </c>
      <c r="D175" s="214" t="s">
        <v>125</v>
      </c>
      <c r="E175" s="215" t="s">
        <v>184</v>
      </c>
      <c r="F175" s="216" t="s">
        <v>185</v>
      </c>
      <c r="G175" s="217" t="s">
        <v>186</v>
      </c>
      <c r="H175" s="218">
        <v>30</v>
      </c>
      <c r="I175" s="219"/>
      <c r="J175" s="220">
        <f>ROUND(I175*H175,2)</f>
        <v>0</v>
      </c>
      <c r="K175" s="216" t="s">
        <v>187</v>
      </c>
      <c r="L175" s="44"/>
      <c r="M175" s="221" t="s">
        <v>1</v>
      </c>
      <c r="N175" s="222" t="s">
        <v>43</v>
      </c>
      <c r="O175" s="91"/>
      <c r="P175" s="223">
        <f>O175*H175</f>
        <v>0</v>
      </c>
      <c r="Q175" s="223">
        <v>0.42368</v>
      </c>
      <c r="R175" s="223">
        <f>Q175*H175</f>
        <v>12.7104</v>
      </c>
      <c r="S175" s="223">
        <v>0</v>
      </c>
      <c r="T175" s="22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5" t="s">
        <v>130</v>
      </c>
      <c r="AT175" s="225" t="s">
        <v>125</v>
      </c>
      <c r="AU175" s="225" t="s">
        <v>88</v>
      </c>
      <c r="AY175" s="17" t="s">
        <v>123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7" t="s">
        <v>86</v>
      </c>
      <c r="BK175" s="226">
        <f>ROUND(I175*H175,2)</f>
        <v>0</v>
      </c>
      <c r="BL175" s="17" t="s">
        <v>130</v>
      </c>
      <c r="BM175" s="225" t="s">
        <v>188</v>
      </c>
    </row>
    <row r="176" s="2" customFormat="1">
      <c r="A176" s="38"/>
      <c r="B176" s="39"/>
      <c r="C176" s="40"/>
      <c r="D176" s="227" t="s">
        <v>132</v>
      </c>
      <c r="E176" s="40"/>
      <c r="F176" s="228" t="s">
        <v>185</v>
      </c>
      <c r="G176" s="40"/>
      <c r="H176" s="40"/>
      <c r="I176" s="229"/>
      <c r="J176" s="40"/>
      <c r="K176" s="40"/>
      <c r="L176" s="44"/>
      <c r="M176" s="230"/>
      <c r="N176" s="23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132</v>
      </c>
      <c r="AU176" s="17" t="s">
        <v>88</v>
      </c>
    </row>
    <row r="177" s="14" customFormat="1">
      <c r="A177" s="14"/>
      <c r="B177" s="242"/>
      <c r="C177" s="243"/>
      <c r="D177" s="227" t="s">
        <v>134</v>
      </c>
      <c r="E177" s="244" t="s">
        <v>1</v>
      </c>
      <c r="F177" s="245" t="s">
        <v>189</v>
      </c>
      <c r="G177" s="243"/>
      <c r="H177" s="246">
        <v>30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134</v>
      </c>
      <c r="AU177" s="252" t="s">
        <v>88</v>
      </c>
      <c r="AV177" s="14" t="s">
        <v>88</v>
      </c>
      <c r="AW177" s="14" t="s">
        <v>35</v>
      </c>
      <c r="AX177" s="14" t="s">
        <v>86</v>
      </c>
      <c r="AY177" s="252" t="s">
        <v>123</v>
      </c>
    </row>
    <row r="178" s="2" customFormat="1" ht="16.5" customHeight="1">
      <c r="A178" s="38"/>
      <c r="B178" s="39"/>
      <c r="C178" s="214" t="s">
        <v>190</v>
      </c>
      <c r="D178" s="214" t="s">
        <v>125</v>
      </c>
      <c r="E178" s="215" t="s">
        <v>191</v>
      </c>
      <c r="F178" s="216" t="s">
        <v>192</v>
      </c>
      <c r="G178" s="217" t="s">
        <v>186</v>
      </c>
      <c r="H178" s="218">
        <v>29</v>
      </c>
      <c r="I178" s="219"/>
      <c r="J178" s="220">
        <f>ROUND(I178*H178,2)</f>
        <v>0</v>
      </c>
      <c r="K178" s="216" t="s">
        <v>187</v>
      </c>
      <c r="L178" s="44"/>
      <c r="M178" s="221" t="s">
        <v>1</v>
      </c>
      <c r="N178" s="222" t="s">
        <v>43</v>
      </c>
      <c r="O178" s="91"/>
      <c r="P178" s="223">
        <f>O178*H178</f>
        <v>0</v>
      </c>
      <c r="Q178" s="223">
        <v>0.42080000000000001</v>
      </c>
      <c r="R178" s="223">
        <f>Q178*H178</f>
        <v>12.203200000000001</v>
      </c>
      <c r="S178" s="223">
        <v>0</v>
      </c>
      <c r="T178" s="22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5" t="s">
        <v>130</v>
      </c>
      <c r="AT178" s="225" t="s">
        <v>125</v>
      </c>
      <c r="AU178" s="225" t="s">
        <v>88</v>
      </c>
      <c r="AY178" s="17" t="s">
        <v>123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7" t="s">
        <v>86</v>
      </c>
      <c r="BK178" s="226">
        <f>ROUND(I178*H178,2)</f>
        <v>0</v>
      </c>
      <c r="BL178" s="17" t="s">
        <v>130</v>
      </c>
      <c r="BM178" s="225" t="s">
        <v>193</v>
      </c>
    </row>
    <row r="179" s="2" customFormat="1">
      <c r="A179" s="38"/>
      <c r="B179" s="39"/>
      <c r="C179" s="40"/>
      <c r="D179" s="227" t="s">
        <v>132</v>
      </c>
      <c r="E179" s="40"/>
      <c r="F179" s="228" t="s">
        <v>192</v>
      </c>
      <c r="G179" s="40"/>
      <c r="H179" s="40"/>
      <c r="I179" s="229"/>
      <c r="J179" s="40"/>
      <c r="K179" s="40"/>
      <c r="L179" s="44"/>
      <c r="M179" s="230"/>
      <c r="N179" s="23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132</v>
      </c>
      <c r="AU179" s="17" t="s">
        <v>88</v>
      </c>
    </row>
    <row r="180" s="14" customFormat="1">
      <c r="A180" s="14"/>
      <c r="B180" s="242"/>
      <c r="C180" s="243"/>
      <c r="D180" s="227" t="s">
        <v>134</v>
      </c>
      <c r="E180" s="244" t="s">
        <v>1</v>
      </c>
      <c r="F180" s="245" t="s">
        <v>194</v>
      </c>
      <c r="G180" s="243"/>
      <c r="H180" s="246">
        <v>29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134</v>
      </c>
      <c r="AU180" s="252" t="s">
        <v>88</v>
      </c>
      <c r="AV180" s="14" t="s">
        <v>88</v>
      </c>
      <c r="AW180" s="14" t="s">
        <v>35</v>
      </c>
      <c r="AX180" s="14" t="s">
        <v>86</v>
      </c>
      <c r="AY180" s="252" t="s">
        <v>123</v>
      </c>
    </row>
    <row r="181" s="12" customFormat="1" ht="22.8" customHeight="1">
      <c r="A181" s="12"/>
      <c r="B181" s="198"/>
      <c r="C181" s="199"/>
      <c r="D181" s="200" t="s">
        <v>77</v>
      </c>
      <c r="E181" s="212" t="s">
        <v>183</v>
      </c>
      <c r="F181" s="212" t="s">
        <v>195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SUM(P182:P305)</f>
        <v>0</v>
      </c>
      <c r="Q181" s="206"/>
      <c r="R181" s="207">
        <f>SUM(R182:R305)</f>
        <v>281.76701499999996</v>
      </c>
      <c r="S181" s="206"/>
      <c r="T181" s="208">
        <f>SUM(T182:T305)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86</v>
      </c>
      <c r="AT181" s="210" t="s">
        <v>77</v>
      </c>
      <c r="AU181" s="210" t="s">
        <v>86</v>
      </c>
      <c r="AY181" s="209" t="s">
        <v>123</v>
      </c>
      <c r="BK181" s="211">
        <f>SUM(BK182:BK305)</f>
        <v>0</v>
      </c>
    </row>
    <row r="182" s="2" customFormat="1" ht="16.5" customHeight="1">
      <c r="A182" s="38"/>
      <c r="B182" s="39"/>
      <c r="C182" s="214" t="s">
        <v>196</v>
      </c>
      <c r="D182" s="214" t="s">
        <v>125</v>
      </c>
      <c r="E182" s="215" t="s">
        <v>197</v>
      </c>
      <c r="F182" s="216" t="s">
        <v>198</v>
      </c>
      <c r="G182" s="217" t="s">
        <v>147</v>
      </c>
      <c r="H182" s="218">
        <v>347</v>
      </c>
      <c r="I182" s="219"/>
      <c r="J182" s="220">
        <f>ROUND(I182*H182,2)</f>
        <v>0</v>
      </c>
      <c r="K182" s="216" t="s">
        <v>129</v>
      </c>
      <c r="L182" s="44"/>
      <c r="M182" s="221" t="s">
        <v>1</v>
      </c>
      <c r="N182" s="222" t="s">
        <v>43</v>
      </c>
      <c r="O182" s="91"/>
      <c r="P182" s="223">
        <f>O182*H182</f>
        <v>0</v>
      </c>
      <c r="Q182" s="223">
        <v>0.00010000000000000001</v>
      </c>
      <c r="R182" s="223">
        <f>Q182*H182</f>
        <v>0.034700000000000002</v>
      </c>
      <c r="S182" s="223">
        <v>0</v>
      </c>
      <c r="T182" s="22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5" t="s">
        <v>130</v>
      </c>
      <c r="AT182" s="225" t="s">
        <v>125</v>
      </c>
      <c r="AU182" s="225" t="s">
        <v>88</v>
      </c>
      <c r="AY182" s="17" t="s">
        <v>123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7" t="s">
        <v>86</v>
      </c>
      <c r="BK182" s="226">
        <f>ROUND(I182*H182,2)</f>
        <v>0</v>
      </c>
      <c r="BL182" s="17" t="s">
        <v>130</v>
      </c>
      <c r="BM182" s="225" t="s">
        <v>199</v>
      </c>
    </row>
    <row r="183" s="2" customFormat="1">
      <c r="A183" s="38"/>
      <c r="B183" s="39"/>
      <c r="C183" s="40"/>
      <c r="D183" s="227" t="s">
        <v>132</v>
      </c>
      <c r="E183" s="40"/>
      <c r="F183" s="228" t="s">
        <v>200</v>
      </c>
      <c r="G183" s="40"/>
      <c r="H183" s="40"/>
      <c r="I183" s="229"/>
      <c r="J183" s="40"/>
      <c r="K183" s="40"/>
      <c r="L183" s="44"/>
      <c r="M183" s="230"/>
      <c r="N183" s="23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132</v>
      </c>
      <c r="AU183" s="17" t="s">
        <v>88</v>
      </c>
    </row>
    <row r="184" s="13" customFormat="1">
      <c r="A184" s="13"/>
      <c r="B184" s="232"/>
      <c r="C184" s="233"/>
      <c r="D184" s="227" t="s">
        <v>134</v>
      </c>
      <c r="E184" s="234" t="s">
        <v>1</v>
      </c>
      <c r="F184" s="235" t="s">
        <v>162</v>
      </c>
      <c r="G184" s="233"/>
      <c r="H184" s="234" t="s">
        <v>1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134</v>
      </c>
      <c r="AU184" s="241" t="s">
        <v>88</v>
      </c>
      <c r="AV184" s="13" t="s">
        <v>86</v>
      </c>
      <c r="AW184" s="13" t="s">
        <v>35</v>
      </c>
      <c r="AX184" s="13" t="s">
        <v>78</v>
      </c>
      <c r="AY184" s="241" t="s">
        <v>123</v>
      </c>
    </row>
    <row r="185" s="14" customFormat="1">
      <c r="A185" s="14"/>
      <c r="B185" s="242"/>
      <c r="C185" s="243"/>
      <c r="D185" s="227" t="s">
        <v>134</v>
      </c>
      <c r="E185" s="244" t="s">
        <v>1</v>
      </c>
      <c r="F185" s="245" t="s">
        <v>201</v>
      </c>
      <c r="G185" s="243"/>
      <c r="H185" s="246">
        <v>314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134</v>
      </c>
      <c r="AU185" s="252" t="s">
        <v>88</v>
      </c>
      <c r="AV185" s="14" t="s">
        <v>88</v>
      </c>
      <c r="AW185" s="14" t="s">
        <v>35</v>
      </c>
      <c r="AX185" s="14" t="s">
        <v>78</v>
      </c>
      <c r="AY185" s="252" t="s">
        <v>123</v>
      </c>
    </row>
    <row r="186" s="14" customFormat="1">
      <c r="A186" s="14"/>
      <c r="B186" s="242"/>
      <c r="C186" s="243"/>
      <c r="D186" s="227" t="s">
        <v>134</v>
      </c>
      <c r="E186" s="244" t="s">
        <v>1</v>
      </c>
      <c r="F186" s="245" t="s">
        <v>202</v>
      </c>
      <c r="G186" s="243"/>
      <c r="H186" s="246">
        <v>33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134</v>
      </c>
      <c r="AU186" s="252" t="s">
        <v>88</v>
      </c>
      <c r="AV186" s="14" t="s">
        <v>88</v>
      </c>
      <c r="AW186" s="14" t="s">
        <v>35</v>
      </c>
      <c r="AX186" s="14" t="s">
        <v>78</v>
      </c>
      <c r="AY186" s="252" t="s">
        <v>123</v>
      </c>
    </row>
    <row r="187" s="15" customFormat="1">
      <c r="A187" s="15"/>
      <c r="B187" s="253"/>
      <c r="C187" s="254"/>
      <c r="D187" s="227" t="s">
        <v>134</v>
      </c>
      <c r="E187" s="255" t="s">
        <v>1</v>
      </c>
      <c r="F187" s="256" t="s">
        <v>137</v>
      </c>
      <c r="G187" s="254"/>
      <c r="H187" s="257">
        <v>347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3" t="s">
        <v>134</v>
      </c>
      <c r="AU187" s="263" t="s">
        <v>88</v>
      </c>
      <c r="AV187" s="15" t="s">
        <v>130</v>
      </c>
      <c r="AW187" s="15" t="s">
        <v>35</v>
      </c>
      <c r="AX187" s="15" t="s">
        <v>86</v>
      </c>
      <c r="AY187" s="263" t="s">
        <v>123</v>
      </c>
    </row>
    <row r="188" s="2" customFormat="1" ht="16.5" customHeight="1">
      <c r="A188" s="38"/>
      <c r="B188" s="39"/>
      <c r="C188" s="214" t="s">
        <v>8</v>
      </c>
      <c r="D188" s="214" t="s">
        <v>125</v>
      </c>
      <c r="E188" s="215" t="s">
        <v>203</v>
      </c>
      <c r="F188" s="216" t="s">
        <v>204</v>
      </c>
      <c r="G188" s="217" t="s">
        <v>147</v>
      </c>
      <c r="H188" s="218">
        <v>31.649999999999999</v>
      </c>
      <c r="I188" s="219"/>
      <c r="J188" s="220">
        <f>ROUND(I188*H188,2)</f>
        <v>0</v>
      </c>
      <c r="K188" s="216" t="s">
        <v>129</v>
      </c>
      <c r="L188" s="44"/>
      <c r="M188" s="221" t="s">
        <v>1</v>
      </c>
      <c r="N188" s="222" t="s">
        <v>43</v>
      </c>
      <c r="O188" s="91"/>
      <c r="P188" s="223">
        <f>O188*H188</f>
        <v>0</v>
      </c>
      <c r="Q188" s="223">
        <v>0.00010000000000000001</v>
      </c>
      <c r="R188" s="223">
        <f>Q188*H188</f>
        <v>0.0031649999999999998</v>
      </c>
      <c r="S188" s="223">
        <v>0</v>
      </c>
      <c r="T188" s="22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5" t="s">
        <v>130</v>
      </c>
      <c r="AT188" s="225" t="s">
        <v>125</v>
      </c>
      <c r="AU188" s="225" t="s">
        <v>88</v>
      </c>
      <c r="AY188" s="17" t="s">
        <v>123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7" t="s">
        <v>86</v>
      </c>
      <c r="BK188" s="226">
        <f>ROUND(I188*H188,2)</f>
        <v>0</v>
      </c>
      <c r="BL188" s="17" t="s">
        <v>130</v>
      </c>
      <c r="BM188" s="225" t="s">
        <v>205</v>
      </c>
    </row>
    <row r="189" s="2" customFormat="1">
      <c r="A189" s="38"/>
      <c r="B189" s="39"/>
      <c r="C189" s="40"/>
      <c r="D189" s="227" t="s">
        <v>132</v>
      </c>
      <c r="E189" s="40"/>
      <c r="F189" s="228" t="s">
        <v>206</v>
      </c>
      <c r="G189" s="40"/>
      <c r="H189" s="40"/>
      <c r="I189" s="229"/>
      <c r="J189" s="40"/>
      <c r="K189" s="40"/>
      <c r="L189" s="44"/>
      <c r="M189" s="230"/>
      <c r="N189" s="23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132</v>
      </c>
      <c r="AU189" s="17" t="s">
        <v>88</v>
      </c>
    </row>
    <row r="190" s="13" customFormat="1">
      <c r="A190" s="13"/>
      <c r="B190" s="232"/>
      <c r="C190" s="233"/>
      <c r="D190" s="227" t="s">
        <v>134</v>
      </c>
      <c r="E190" s="234" t="s">
        <v>1</v>
      </c>
      <c r="F190" s="235" t="s">
        <v>162</v>
      </c>
      <c r="G190" s="233"/>
      <c r="H190" s="234" t="s">
        <v>1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134</v>
      </c>
      <c r="AU190" s="241" t="s">
        <v>88</v>
      </c>
      <c r="AV190" s="13" t="s">
        <v>86</v>
      </c>
      <c r="AW190" s="13" t="s">
        <v>35</v>
      </c>
      <c r="AX190" s="13" t="s">
        <v>78</v>
      </c>
      <c r="AY190" s="241" t="s">
        <v>123</v>
      </c>
    </row>
    <row r="191" s="14" customFormat="1">
      <c r="A191" s="14"/>
      <c r="B191" s="242"/>
      <c r="C191" s="243"/>
      <c r="D191" s="227" t="s">
        <v>134</v>
      </c>
      <c r="E191" s="244" t="s">
        <v>1</v>
      </c>
      <c r="F191" s="245" t="s">
        <v>207</v>
      </c>
      <c r="G191" s="243"/>
      <c r="H191" s="246">
        <v>31.649999999999999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134</v>
      </c>
      <c r="AU191" s="252" t="s">
        <v>88</v>
      </c>
      <c r="AV191" s="14" t="s">
        <v>88</v>
      </c>
      <c r="AW191" s="14" t="s">
        <v>35</v>
      </c>
      <c r="AX191" s="14" t="s">
        <v>78</v>
      </c>
      <c r="AY191" s="252" t="s">
        <v>123</v>
      </c>
    </row>
    <row r="192" s="15" customFormat="1">
      <c r="A192" s="15"/>
      <c r="B192" s="253"/>
      <c r="C192" s="254"/>
      <c r="D192" s="227" t="s">
        <v>134</v>
      </c>
      <c r="E192" s="255" t="s">
        <v>1</v>
      </c>
      <c r="F192" s="256" t="s">
        <v>137</v>
      </c>
      <c r="G192" s="254"/>
      <c r="H192" s="257">
        <v>31.649999999999999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3" t="s">
        <v>134</v>
      </c>
      <c r="AU192" s="263" t="s">
        <v>88</v>
      </c>
      <c r="AV192" s="15" t="s">
        <v>130</v>
      </c>
      <c r="AW192" s="15" t="s">
        <v>35</v>
      </c>
      <c r="AX192" s="15" t="s">
        <v>86</v>
      </c>
      <c r="AY192" s="263" t="s">
        <v>123</v>
      </c>
    </row>
    <row r="193" s="2" customFormat="1" ht="16.5" customHeight="1">
      <c r="A193" s="38"/>
      <c r="B193" s="39"/>
      <c r="C193" s="214" t="s">
        <v>208</v>
      </c>
      <c r="D193" s="214" t="s">
        <v>125</v>
      </c>
      <c r="E193" s="215" t="s">
        <v>209</v>
      </c>
      <c r="F193" s="216" t="s">
        <v>210</v>
      </c>
      <c r="G193" s="217" t="s">
        <v>147</v>
      </c>
      <c r="H193" s="218">
        <v>65</v>
      </c>
      <c r="I193" s="219"/>
      <c r="J193" s="220">
        <f>ROUND(I193*H193,2)</f>
        <v>0</v>
      </c>
      <c r="K193" s="216" t="s">
        <v>129</v>
      </c>
      <c r="L193" s="44"/>
      <c r="M193" s="221" t="s">
        <v>1</v>
      </c>
      <c r="N193" s="222" t="s">
        <v>43</v>
      </c>
      <c r="O193" s="91"/>
      <c r="P193" s="223">
        <f>O193*H193</f>
        <v>0</v>
      </c>
      <c r="Q193" s="223">
        <v>0.00010000000000000001</v>
      </c>
      <c r="R193" s="223">
        <f>Q193*H193</f>
        <v>0.0065000000000000006</v>
      </c>
      <c r="S193" s="223">
        <v>0</v>
      </c>
      <c r="T193" s="22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5" t="s">
        <v>130</v>
      </c>
      <c r="AT193" s="225" t="s">
        <v>125</v>
      </c>
      <c r="AU193" s="225" t="s">
        <v>88</v>
      </c>
      <c r="AY193" s="17" t="s">
        <v>123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86</v>
      </c>
      <c r="BK193" s="226">
        <f>ROUND(I193*H193,2)</f>
        <v>0</v>
      </c>
      <c r="BL193" s="17" t="s">
        <v>130</v>
      </c>
      <c r="BM193" s="225" t="s">
        <v>211</v>
      </c>
    </row>
    <row r="194" s="2" customFormat="1">
      <c r="A194" s="38"/>
      <c r="B194" s="39"/>
      <c r="C194" s="40"/>
      <c r="D194" s="227" t="s">
        <v>132</v>
      </c>
      <c r="E194" s="40"/>
      <c r="F194" s="228" t="s">
        <v>212</v>
      </c>
      <c r="G194" s="40"/>
      <c r="H194" s="40"/>
      <c r="I194" s="229"/>
      <c r="J194" s="40"/>
      <c r="K194" s="40"/>
      <c r="L194" s="44"/>
      <c r="M194" s="230"/>
      <c r="N194" s="23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132</v>
      </c>
      <c r="AU194" s="17" t="s">
        <v>88</v>
      </c>
    </row>
    <row r="195" s="13" customFormat="1">
      <c r="A195" s="13"/>
      <c r="B195" s="232"/>
      <c r="C195" s="233"/>
      <c r="D195" s="227" t="s">
        <v>134</v>
      </c>
      <c r="E195" s="234" t="s">
        <v>1</v>
      </c>
      <c r="F195" s="235" t="s">
        <v>162</v>
      </c>
      <c r="G195" s="233"/>
      <c r="H195" s="234" t="s">
        <v>1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134</v>
      </c>
      <c r="AU195" s="241" t="s">
        <v>88</v>
      </c>
      <c r="AV195" s="13" t="s">
        <v>86</v>
      </c>
      <c r="AW195" s="13" t="s">
        <v>35</v>
      </c>
      <c r="AX195" s="13" t="s">
        <v>78</v>
      </c>
      <c r="AY195" s="241" t="s">
        <v>123</v>
      </c>
    </row>
    <row r="196" s="14" customFormat="1">
      <c r="A196" s="14"/>
      <c r="B196" s="242"/>
      <c r="C196" s="243"/>
      <c r="D196" s="227" t="s">
        <v>134</v>
      </c>
      <c r="E196" s="244" t="s">
        <v>1</v>
      </c>
      <c r="F196" s="245" t="s">
        <v>213</v>
      </c>
      <c r="G196" s="243"/>
      <c r="H196" s="246">
        <v>65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134</v>
      </c>
      <c r="AU196" s="252" t="s">
        <v>88</v>
      </c>
      <c r="AV196" s="14" t="s">
        <v>88</v>
      </c>
      <c r="AW196" s="14" t="s">
        <v>35</v>
      </c>
      <c r="AX196" s="14" t="s">
        <v>78</v>
      </c>
      <c r="AY196" s="252" t="s">
        <v>123</v>
      </c>
    </row>
    <row r="197" s="15" customFormat="1">
      <c r="A197" s="15"/>
      <c r="B197" s="253"/>
      <c r="C197" s="254"/>
      <c r="D197" s="227" t="s">
        <v>134</v>
      </c>
      <c r="E197" s="255" t="s">
        <v>1</v>
      </c>
      <c r="F197" s="256" t="s">
        <v>137</v>
      </c>
      <c r="G197" s="254"/>
      <c r="H197" s="257">
        <v>65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3" t="s">
        <v>134</v>
      </c>
      <c r="AU197" s="263" t="s">
        <v>88</v>
      </c>
      <c r="AV197" s="15" t="s">
        <v>130</v>
      </c>
      <c r="AW197" s="15" t="s">
        <v>35</v>
      </c>
      <c r="AX197" s="15" t="s">
        <v>86</v>
      </c>
      <c r="AY197" s="263" t="s">
        <v>123</v>
      </c>
    </row>
    <row r="198" s="2" customFormat="1" ht="16.5" customHeight="1">
      <c r="A198" s="38"/>
      <c r="B198" s="39"/>
      <c r="C198" s="214" t="s">
        <v>214</v>
      </c>
      <c r="D198" s="214" t="s">
        <v>125</v>
      </c>
      <c r="E198" s="215" t="s">
        <v>215</v>
      </c>
      <c r="F198" s="216" t="s">
        <v>216</v>
      </c>
      <c r="G198" s="217" t="s">
        <v>128</v>
      </c>
      <c r="H198" s="218">
        <v>168.59999999999999</v>
      </c>
      <c r="I198" s="219"/>
      <c r="J198" s="220">
        <f>ROUND(I198*H198,2)</f>
        <v>0</v>
      </c>
      <c r="K198" s="216" t="s">
        <v>129</v>
      </c>
      <c r="L198" s="44"/>
      <c r="M198" s="221" t="s">
        <v>1</v>
      </c>
      <c r="N198" s="222" t="s">
        <v>43</v>
      </c>
      <c r="O198" s="91"/>
      <c r="P198" s="223">
        <f>O198*H198</f>
        <v>0</v>
      </c>
      <c r="Q198" s="223">
        <v>0.0011999999999999999</v>
      </c>
      <c r="R198" s="223">
        <f>Q198*H198</f>
        <v>0.20231999999999997</v>
      </c>
      <c r="S198" s="223">
        <v>0</v>
      </c>
      <c r="T198" s="22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5" t="s">
        <v>130</v>
      </c>
      <c r="AT198" s="225" t="s">
        <v>125</v>
      </c>
      <c r="AU198" s="225" t="s">
        <v>88</v>
      </c>
      <c r="AY198" s="17" t="s">
        <v>123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7" t="s">
        <v>86</v>
      </c>
      <c r="BK198" s="226">
        <f>ROUND(I198*H198,2)</f>
        <v>0</v>
      </c>
      <c r="BL198" s="17" t="s">
        <v>130</v>
      </c>
      <c r="BM198" s="225" t="s">
        <v>217</v>
      </c>
    </row>
    <row r="199" s="2" customFormat="1">
      <c r="A199" s="38"/>
      <c r="B199" s="39"/>
      <c r="C199" s="40"/>
      <c r="D199" s="227" t="s">
        <v>132</v>
      </c>
      <c r="E199" s="40"/>
      <c r="F199" s="228" t="s">
        <v>218</v>
      </c>
      <c r="G199" s="40"/>
      <c r="H199" s="40"/>
      <c r="I199" s="229"/>
      <c r="J199" s="40"/>
      <c r="K199" s="40"/>
      <c r="L199" s="44"/>
      <c r="M199" s="230"/>
      <c r="N199" s="231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132</v>
      </c>
      <c r="AU199" s="17" t="s">
        <v>88</v>
      </c>
    </row>
    <row r="200" s="13" customFormat="1">
      <c r="A200" s="13"/>
      <c r="B200" s="232"/>
      <c r="C200" s="233"/>
      <c r="D200" s="227" t="s">
        <v>134</v>
      </c>
      <c r="E200" s="234" t="s">
        <v>1</v>
      </c>
      <c r="F200" s="235" t="s">
        <v>162</v>
      </c>
      <c r="G200" s="233"/>
      <c r="H200" s="234" t="s">
        <v>1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134</v>
      </c>
      <c r="AU200" s="241" t="s">
        <v>88</v>
      </c>
      <c r="AV200" s="13" t="s">
        <v>86</v>
      </c>
      <c r="AW200" s="13" t="s">
        <v>35</v>
      </c>
      <c r="AX200" s="13" t="s">
        <v>78</v>
      </c>
      <c r="AY200" s="241" t="s">
        <v>123</v>
      </c>
    </row>
    <row r="201" s="14" customFormat="1">
      <c r="A201" s="14"/>
      <c r="B201" s="242"/>
      <c r="C201" s="243"/>
      <c r="D201" s="227" t="s">
        <v>134</v>
      </c>
      <c r="E201" s="244" t="s">
        <v>1</v>
      </c>
      <c r="F201" s="245" t="s">
        <v>219</v>
      </c>
      <c r="G201" s="243"/>
      <c r="H201" s="246">
        <v>50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134</v>
      </c>
      <c r="AU201" s="252" t="s">
        <v>88</v>
      </c>
      <c r="AV201" s="14" t="s">
        <v>88</v>
      </c>
      <c r="AW201" s="14" t="s">
        <v>35</v>
      </c>
      <c r="AX201" s="14" t="s">
        <v>78</v>
      </c>
      <c r="AY201" s="252" t="s">
        <v>123</v>
      </c>
    </row>
    <row r="202" s="14" customFormat="1">
      <c r="A202" s="14"/>
      <c r="B202" s="242"/>
      <c r="C202" s="243"/>
      <c r="D202" s="227" t="s">
        <v>134</v>
      </c>
      <c r="E202" s="244" t="s">
        <v>1</v>
      </c>
      <c r="F202" s="245" t="s">
        <v>220</v>
      </c>
      <c r="G202" s="243"/>
      <c r="H202" s="246">
        <v>46.600000000000001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134</v>
      </c>
      <c r="AU202" s="252" t="s">
        <v>88</v>
      </c>
      <c r="AV202" s="14" t="s">
        <v>88</v>
      </c>
      <c r="AW202" s="14" t="s">
        <v>35</v>
      </c>
      <c r="AX202" s="14" t="s">
        <v>78</v>
      </c>
      <c r="AY202" s="252" t="s">
        <v>123</v>
      </c>
    </row>
    <row r="203" s="14" customFormat="1">
      <c r="A203" s="14"/>
      <c r="B203" s="242"/>
      <c r="C203" s="243"/>
      <c r="D203" s="227" t="s">
        <v>134</v>
      </c>
      <c r="E203" s="244" t="s">
        <v>1</v>
      </c>
      <c r="F203" s="245" t="s">
        <v>221</v>
      </c>
      <c r="G203" s="243"/>
      <c r="H203" s="246">
        <v>72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134</v>
      </c>
      <c r="AU203" s="252" t="s">
        <v>88</v>
      </c>
      <c r="AV203" s="14" t="s">
        <v>88</v>
      </c>
      <c r="AW203" s="14" t="s">
        <v>35</v>
      </c>
      <c r="AX203" s="14" t="s">
        <v>78</v>
      </c>
      <c r="AY203" s="252" t="s">
        <v>123</v>
      </c>
    </row>
    <row r="204" s="15" customFormat="1">
      <c r="A204" s="15"/>
      <c r="B204" s="253"/>
      <c r="C204" s="254"/>
      <c r="D204" s="227" t="s">
        <v>134</v>
      </c>
      <c r="E204" s="255" t="s">
        <v>1</v>
      </c>
      <c r="F204" s="256" t="s">
        <v>137</v>
      </c>
      <c r="G204" s="254"/>
      <c r="H204" s="257">
        <v>168.59999999999999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3" t="s">
        <v>134</v>
      </c>
      <c r="AU204" s="263" t="s">
        <v>88</v>
      </c>
      <c r="AV204" s="15" t="s">
        <v>130</v>
      </c>
      <c r="AW204" s="15" t="s">
        <v>35</v>
      </c>
      <c r="AX204" s="15" t="s">
        <v>86</v>
      </c>
      <c r="AY204" s="263" t="s">
        <v>123</v>
      </c>
    </row>
    <row r="205" s="2" customFormat="1" ht="16.5" customHeight="1">
      <c r="A205" s="38"/>
      <c r="B205" s="39"/>
      <c r="C205" s="214" t="s">
        <v>222</v>
      </c>
      <c r="D205" s="214" t="s">
        <v>125</v>
      </c>
      <c r="E205" s="215" t="s">
        <v>223</v>
      </c>
      <c r="F205" s="216" t="s">
        <v>224</v>
      </c>
      <c r="G205" s="217" t="s">
        <v>147</v>
      </c>
      <c r="H205" s="218">
        <v>347</v>
      </c>
      <c r="I205" s="219"/>
      <c r="J205" s="220">
        <f>ROUND(I205*H205,2)</f>
        <v>0</v>
      </c>
      <c r="K205" s="216" t="s">
        <v>129</v>
      </c>
      <c r="L205" s="44"/>
      <c r="M205" s="221" t="s">
        <v>1</v>
      </c>
      <c r="N205" s="222" t="s">
        <v>43</v>
      </c>
      <c r="O205" s="91"/>
      <c r="P205" s="223">
        <f>O205*H205</f>
        <v>0</v>
      </c>
      <c r="Q205" s="223">
        <v>0.00020000000000000001</v>
      </c>
      <c r="R205" s="223">
        <f>Q205*H205</f>
        <v>0.069400000000000003</v>
      </c>
      <c r="S205" s="223">
        <v>0</v>
      </c>
      <c r="T205" s="22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5" t="s">
        <v>130</v>
      </c>
      <c r="AT205" s="225" t="s">
        <v>125</v>
      </c>
      <c r="AU205" s="225" t="s">
        <v>88</v>
      </c>
      <c r="AY205" s="17" t="s">
        <v>123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7" t="s">
        <v>86</v>
      </c>
      <c r="BK205" s="226">
        <f>ROUND(I205*H205,2)</f>
        <v>0</v>
      </c>
      <c r="BL205" s="17" t="s">
        <v>130</v>
      </c>
      <c r="BM205" s="225" t="s">
        <v>225</v>
      </c>
    </row>
    <row r="206" s="2" customFormat="1">
      <c r="A206" s="38"/>
      <c r="B206" s="39"/>
      <c r="C206" s="40"/>
      <c r="D206" s="227" t="s">
        <v>132</v>
      </c>
      <c r="E206" s="40"/>
      <c r="F206" s="228" t="s">
        <v>226</v>
      </c>
      <c r="G206" s="40"/>
      <c r="H206" s="40"/>
      <c r="I206" s="229"/>
      <c r="J206" s="40"/>
      <c r="K206" s="40"/>
      <c r="L206" s="44"/>
      <c r="M206" s="230"/>
      <c r="N206" s="23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132</v>
      </c>
      <c r="AU206" s="17" t="s">
        <v>88</v>
      </c>
    </row>
    <row r="207" s="13" customFormat="1">
      <c r="A207" s="13"/>
      <c r="B207" s="232"/>
      <c r="C207" s="233"/>
      <c r="D207" s="227" t="s">
        <v>134</v>
      </c>
      <c r="E207" s="234" t="s">
        <v>1</v>
      </c>
      <c r="F207" s="235" t="s">
        <v>162</v>
      </c>
      <c r="G207" s="233"/>
      <c r="H207" s="234" t="s">
        <v>1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134</v>
      </c>
      <c r="AU207" s="241" t="s">
        <v>88</v>
      </c>
      <c r="AV207" s="13" t="s">
        <v>86</v>
      </c>
      <c r="AW207" s="13" t="s">
        <v>35</v>
      </c>
      <c r="AX207" s="13" t="s">
        <v>78</v>
      </c>
      <c r="AY207" s="241" t="s">
        <v>123</v>
      </c>
    </row>
    <row r="208" s="14" customFormat="1">
      <c r="A208" s="14"/>
      <c r="B208" s="242"/>
      <c r="C208" s="243"/>
      <c r="D208" s="227" t="s">
        <v>134</v>
      </c>
      <c r="E208" s="244" t="s">
        <v>1</v>
      </c>
      <c r="F208" s="245" t="s">
        <v>201</v>
      </c>
      <c r="G208" s="243"/>
      <c r="H208" s="246">
        <v>314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2" t="s">
        <v>134</v>
      </c>
      <c r="AU208" s="252" t="s">
        <v>88</v>
      </c>
      <c r="AV208" s="14" t="s">
        <v>88</v>
      </c>
      <c r="AW208" s="14" t="s">
        <v>35</v>
      </c>
      <c r="AX208" s="14" t="s">
        <v>78</v>
      </c>
      <c r="AY208" s="252" t="s">
        <v>123</v>
      </c>
    </row>
    <row r="209" s="14" customFormat="1">
      <c r="A209" s="14"/>
      <c r="B209" s="242"/>
      <c r="C209" s="243"/>
      <c r="D209" s="227" t="s">
        <v>134</v>
      </c>
      <c r="E209" s="244" t="s">
        <v>1</v>
      </c>
      <c r="F209" s="245" t="s">
        <v>202</v>
      </c>
      <c r="G209" s="243"/>
      <c r="H209" s="246">
        <v>33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134</v>
      </c>
      <c r="AU209" s="252" t="s">
        <v>88</v>
      </c>
      <c r="AV209" s="14" t="s">
        <v>88</v>
      </c>
      <c r="AW209" s="14" t="s">
        <v>35</v>
      </c>
      <c r="AX209" s="14" t="s">
        <v>78</v>
      </c>
      <c r="AY209" s="252" t="s">
        <v>123</v>
      </c>
    </row>
    <row r="210" s="15" customFormat="1">
      <c r="A210" s="15"/>
      <c r="B210" s="253"/>
      <c r="C210" s="254"/>
      <c r="D210" s="227" t="s">
        <v>134</v>
      </c>
      <c r="E210" s="255" t="s">
        <v>1</v>
      </c>
      <c r="F210" s="256" t="s">
        <v>137</v>
      </c>
      <c r="G210" s="254"/>
      <c r="H210" s="257">
        <v>347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3" t="s">
        <v>134</v>
      </c>
      <c r="AU210" s="263" t="s">
        <v>88</v>
      </c>
      <c r="AV210" s="15" t="s">
        <v>130</v>
      </c>
      <c r="AW210" s="15" t="s">
        <v>35</v>
      </c>
      <c r="AX210" s="15" t="s">
        <v>86</v>
      </c>
      <c r="AY210" s="263" t="s">
        <v>123</v>
      </c>
    </row>
    <row r="211" s="2" customFormat="1" ht="16.5" customHeight="1">
      <c r="A211" s="38"/>
      <c r="B211" s="39"/>
      <c r="C211" s="214" t="s">
        <v>227</v>
      </c>
      <c r="D211" s="214" t="s">
        <v>125</v>
      </c>
      <c r="E211" s="215" t="s">
        <v>228</v>
      </c>
      <c r="F211" s="216" t="s">
        <v>229</v>
      </c>
      <c r="G211" s="217" t="s">
        <v>147</v>
      </c>
      <c r="H211" s="218">
        <v>31.649999999999999</v>
      </c>
      <c r="I211" s="219"/>
      <c r="J211" s="220">
        <f>ROUND(I211*H211,2)</f>
        <v>0</v>
      </c>
      <c r="K211" s="216" t="s">
        <v>129</v>
      </c>
      <c r="L211" s="44"/>
      <c r="M211" s="221" t="s">
        <v>1</v>
      </c>
      <c r="N211" s="222" t="s">
        <v>43</v>
      </c>
      <c r="O211" s="91"/>
      <c r="P211" s="223">
        <f>O211*H211</f>
        <v>0</v>
      </c>
      <c r="Q211" s="223">
        <v>0.00020000000000000001</v>
      </c>
      <c r="R211" s="223">
        <f>Q211*H211</f>
        <v>0.0063299999999999997</v>
      </c>
      <c r="S211" s="223">
        <v>0</v>
      </c>
      <c r="T211" s="22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5" t="s">
        <v>130</v>
      </c>
      <c r="AT211" s="225" t="s">
        <v>125</v>
      </c>
      <c r="AU211" s="225" t="s">
        <v>88</v>
      </c>
      <c r="AY211" s="17" t="s">
        <v>123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7" t="s">
        <v>86</v>
      </c>
      <c r="BK211" s="226">
        <f>ROUND(I211*H211,2)</f>
        <v>0</v>
      </c>
      <c r="BL211" s="17" t="s">
        <v>130</v>
      </c>
      <c r="BM211" s="225" t="s">
        <v>230</v>
      </c>
    </row>
    <row r="212" s="2" customFormat="1">
      <c r="A212" s="38"/>
      <c r="B212" s="39"/>
      <c r="C212" s="40"/>
      <c r="D212" s="227" t="s">
        <v>132</v>
      </c>
      <c r="E212" s="40"/>
      <c r="F212" s="228" t="s">
        <v>231</v>
      </c>
      <c r="G212" s="40"/>
      <c r="H212" s="40"/>
      <c r="I212" s="229"/>
      <c r="J212" s="40"/>
      <c r="K212" s="40"/>
      <c r="L212" s="44"/>
      <c r="M212" s="230"/>
      <c r="N212" s="23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132</v>
      </c>
      <c r="AU212" s="17" t="s">
        <v>88</v>
      </c>
    </row>
    <row r="213" s="13" customFormat="1">
      <c r="A213" s="13"/>
      <c r="B213" s="232"/>
      <c r="C213" s="233"/>
      <c r="D213" s="227" t="s">
        <v>134</v>
      </c>
      <c r="E213" s="234" t="s">
        <v>1</v>
      </c>
      <c r="F213" s="235" t="s">
        <v>162</v>
      </c>
      <c r="G213" s="233"/>
      <c r="H213" s="234" t="s">
        <v>1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134</v>
      </c>
      <c r="AU213" s="241" t="s">
        <v>88</v>
      </c>
      <c r="AV213" s="13" t="s">
        <v>86</v>
      </c>
      <c r="AW213" s="13" t="s">
        <v>35</v>
      </c>
      <c r="AX213" s="13" t="s">
        <v>78</v>
      </c>
      <c r="AY213" s="241" t="s">
        <v>123</v>
      </c>
    </row>
    <row r="214" s="14" customFormat="1">
      <c r="A214" s="14"/>
      <c r="B214" s="242"/>
      <c r="C214" s="243"/>
      <c r="D214" s="227" t="s">
        <v>134</v>
      </c>
      <c r="E214" s="244" t="s">
        <v>1</v>
      </c>
      <c r="F214" s="245" t="s">
        <v>207</v>
      </c>
      <c r="G214" s="243"/>
      <c r="H214" s="246">
        <v>31.649999999999999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134</v>
      </c>
      <c r="AU214" s="252" t="s">
        <v>88</v>
      </c>
      <c r="AV214" s="14" t="s">
        <v>88</v>
      </c>
      <c r="AW214" s="14" t="s">
        <v>35</v>
      </c>
      <c r="AX214" s="14" t="s">
        <v>78</v>
      </c>
      <c r="AY214" s="252" t="s">
        <v>123</v>
      </c>
    </row>
    <row r="215" s="15" customFormat="1">
      <c r="A215" s="15"/>
      <c r="B215" s="253"/>
      <c r="C215" s="254"/>
      <c r="D215" s="227" t="s">
        <v>134</v>
      </c>
      <c r="E215" s="255" t="s">
        <v>1</v>
      </c>
      <c r="F215" s="256" t="s">
        <v>137</v>
      </c>
      <c r="G215" s="254"/>
      <c r="H215" s="257">
        <v>31.649999999999999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3" t="s">
        <v>134</v>
      </c>
      <c r="AU215" s="263" t="s">
        <v>88</v>
      </c>
      <c r="AV215" s="15" t="s">
        <v>130</v>
      </c>
      <c r="AW215" s="15" t="s">
        <v>35</v>
      </c>
      <c r="AX215" s="15" t="s">
        <v>86</v>
      </c>
      <c r="AY215" s="263" t="s">
        <v>123</v>
      </c>
    </row>
    <row r="216" s="2" customFormat="1" ht="16.5" customHeight="1">
      <c r="A216" s="38"/>
      <c r="B216" s="39"/>
      <c r="C216" s="214" t="s">
        <v>232</v>
      </c>
      <c r="D216" s="214" t="s">
        <v>125</v>
      </c>
      <c r="E216" s="215" t="s">
        <v>233</v>
      </c>
      <c r="F216" s="216" t="s">
        <v>234</v>
      </c>
      <c r="G216" s="217" t="s">
        <v>147</v>
      </c>
      <c r="H216" s="218">
        <v>65</v>
      </c>
      <c r="I216" s="219"/>
      <c r="J216" s="220">
        <f>ROUND(I216*H216,2)</f>
        <v>0</v>
      </c>
      <c r="K216" s="216" t="s">
        <v>129</v>
      </c>
      <c r="L216" s="44"/>
      <c r="M216" s="221" t="s">
        <v>1</v>
      </c>
      <c r="N216" s="222" t="s">
        <v>43</v>
      </c>
      <c r="O216" s="91"/>
      <c r="P216" s="223">
        <f>O216*H216</f>
        <v>0</v>
      </c>
      <c r="Q216" s="223">
        <v>0.00012999999999999999</v>
      </c>
      <c r="R216" s="223">
        <f>Q216*H216</f>
        <v>0.0084499999999999992</v>
      </c>
      <c r="S216" s="223">
        <v>0</v>
      </c>
      <c r="T216" s="22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5" t="s">
        <v>130</v>
      </c>
      <c r="AT216" s="225" t="s">
        <v>125</v>
      </c>
      <c r="AU216" s="225" t="s">
        <v>88</v>
      </c>
      <c r="AY216" s="17" t="s">
        <v>123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7" t="s">
        <v>86</v>
      </c>
      <c r="BK216" s="226">
        <f>ROUND(I216*H216,2)</f>
        <v>0</v>
      </c>
      <c r="BL216" s="17" t="s">
        <v>130</v>
      </c>
      <c r="BM216" s="225" t="s">
        <v>235</v>
      </c>
    </row>
    <row r="217" s="2" customFormat="1">
      <c r="A217" s="38"/>
      <c r="B217" s="39"/>
      <c r="C217" s="40"/>
      <c r="D217" s="227" t="s">
        <v>132</v>
      </c>
      <c r="E217" s="40"/>
      <c r="F217" s="228" t="s">
        <v>236</v>
      </c>
      <c r="G217" s="40"/>
      <c r="H217" s="40"/>
      <c r="I217" s="229"/>
      <c r="J217" s="40"/>
      <c r="K217" s="40"/>
      <c r="L217" s="44"/>
      <c r="M217" s="230"/>
      <c r="N217" s="23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132</v>
      </c>
      <c r="AU217" s="17" t="s">
        <v>88</v>
      </c>
    </row>
    <row r="218" s="13" customFormat="1">
      <c r="A218" s="13"/>
      <c r="B218" s="232"/>
      <c r="C218" s="233"/>
      <c r="D218" s="227" t="s">
        <v>134</v>
      </c>
      <c r="E218" s="234" t="s">
        <v>1</v>
      </c>
      <c r="F218" s="235" t="s">
        <v>162</v>
      </c>
      <c r="G218" s="233"/>
      <c r="H218" s="234" t="s">
        <v>1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134</v>
      </c>
      <c r="AU218" s="241" t="s">
        <v>88</v>
      </c>
      <c r="AV218" s="13" t="s">
        <v>86</v>
      </c>
      <c r="AW218" s="13" t="s">
        <v>35</v>
      </c>
      <c r="AX218" s="13" t="s">
        <v>78</v>
      </c>
      <c r="AY218" s="241" t="s">
        <v>123</v>
      </c>
    </row>
    <row r="219" s="14" customFormat="1">
      <c r="A219" s="14"/>
      <c r="B219" s="242"/>
      <c r="C219" s="243"/>
      <c r="D219" s="227" t="s">
        <v>134</v>
      </c>
      <c r="E219" s="244" t="s">
        <v>1</v>
      </c>
      <c r="F219" s="245" t="s">
        <v>213</v>
      </c>
      <c r="G219" s="243"/>
      <c r="H219" s="246">
        <v>65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134</v>
      </c>
      <c r="AU219" s="252" t="s">
        <v>88</v>
      </c>
      <c r="AV219" s="14" t="s">
        <v>88</v>
      </c>
      <c r="AW219" s="14" t="s">
        <v>35</v>
      </c>
      <c r="AX219" s="14" t="s">
        <v>78</v>
      </c>
      <c r="AY219" s="252" t="s">
        <v>123</v>
      </c>
    </row>
    <row r="220" s="15" customFormat="1">
      <c r="A220" s="15"/>
      <c r="B220" s="253"/>
      <c r="C220" s="254"/>
      <c r="D220" s="227" t="s">
        <v>134</v>
      </c>
      <c r="E220" s="255" t="s">
        <v>1</v>
      </c>
      <c r="F220" s="256" t="s">
        <v>137</v>
      </c>
      <c r="G220" s="254"/>
      <c r="H220" s="257">
        <v>65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3" t="s">
        <v>134</v>
      </c>
      <c r="AU220" s="263" t="s">
        <v>88</v>
      </c>
      <c r="AV220" s="15" t="s">
        <v>130</v>
      </c>
      <c r="AW220" s="15" t="s">
        <v>35</v>
      </c>
      <c r="AX220" s="15" t="s">
        <v>86</v>
      </c>
      <c r="AY220" s="263" t="s">
        <v>123</v>
      </c>
    </row>
    <row r="221" s="2" customFormat="1" ht="16.5" customHeight="1">
      <c r="A221" s="38"/>
      <c r="B221" s="39"/>
      <c r="C221" s="214" t="s">
        <v>237</v>
      </c>
      <c r="D221" s="214" t="s">
        <v>125</v>
      </c>
      <c r="E221" s="215" t="s">
        <v>238</v>
      </c>
      <c r="F221" s="216" t="s">
        <v>239</v>
      </c>
      <c r="G221" s="217" t="s">
        <v>128</v>
      </c>
      <c r="H221" s="218">
        <v>168.59999999999999</v>
      </c>
      <c r="I221" s="219"/>
      <c r="J221" s="220">
        <f>ROUND(I221*H221,2)</f>
        <v>0</v>
      </c>
      <c r="K221" s="216" t="s">
        <v>129</v>
      </c>
      <c r="L221" s="44"/>
      <c r="M221" s="221" t="s">
        <v>1</v>
      </c>
      <c r="N221" s="222" t="s">
        <v>43</v>
      </c>
      <c r="O221" s="91"/>
      <c r="P221" s="223">
        <f>O221*H221</f>
        <v>0</v>
      </c>
      <c r="Q221" s="223">
        <v>0.0016000000000000001</v>
      </c>
      <c r="R221" s="223">
        <f>Q221*H221</f>
        <v>0.26976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130</v>
      </c>
      <c r="AT221" s="225" t="s">
        <v>125</v>
      </c>
      <c r="AU221" s="225" t="s">
        <v>88</v>
      </c>
      <c r="AY221" s="17" t="s">
        <v>123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86</v>
      </c>
      <c r="BK221" s="226">
        <f>ROUND(I221*H221,2)</f>
        <v>0</v>
      </c>
      <c r="BL221" s="17" t="s">
        <v>130</v>
      </c>
      <c r="BM221" s="225" t="s">
        <v>240</v>
      </c>
    </row>
    <row r="222" s="2" customFormat="1">
      <c r="A222" s="38"/>
      <c r="B222" s="39"/>
      <c r="C222" s="40"/>
      <c r="D222" s="227" t="s">
        <v>132</v>
      </c>
      <c r="E222" s="40"/>
      <c r="F222" s="228" t="s">
        <v>241</v>
      </c>
      <c r="G222" s="40"/>
      <c r="H222" s="40"/>
      <c r="I222" s="229"/>
      <c r="J222" s="40"/>
      <c r="K222" s="40"/>
      <c r="L222" s="44"/>
      <c r="M222" s="230"/>
      <c r="N222" s="23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132</v>
      </c>
      <c r="AU222" s="17" t="s">
        <v>88</v>
      </c>
    </row>
    <row r="223" s="13" customFormat="1">
      <c r="A223" s="13"/>
      <c r="B223" s="232"/>
      <c r="C223" s="233"/>
      <c r="D223" s="227" t="s">
        <v>134</v>
      </c>
      <c r="E223" s="234" t="s">
        <v>1</v>
      </c>
      <c r="F223" s="235" t="s">
        <v>162</v>
      </c>
      <c r="G223" s="233"/>
      <c r="H223" s="234" t="s">
        <v>1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134</v>
      </c>
      <c r="AU223" s="241" t="s">
        <v>88</v>
      </c>
      <c r="AV223" s="13" t="s">
        <v>86</v>
      </c>
      <c r="AW223" s="13" t="s">
        <v>35</v>
      </c>
      <c r="AX223" s="13" t="s">
        <v>78</v>
      </c>
      <c r="AY223" s="241" t="s">
        <v>123</v>
      </c>
    </row>
    <row r="224" s="14" customFormat="1">
      <c r="A224" s="14"/>
      <c r="B224" s="242"/>
      <c r="C224" s="243"/>
      <c r="D224" s="227" t="s">
        <v>134</v>
      </c>
      <c r="E224" s="244" t="s">
        <v>1</v>
      </c>
      <c r="F224" s="245" t="s">
        <v>219</v>
      </c>
      <c r="G224" s="243"/>
      <c r="H224" s="246">
        <v>50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2" t="s">
        <v>134</v>
      </c>
      <c r="AU224" s="252" t="s">
        <v>88</v>
      </c>
      <c r="AV224" s="14" t="s">
        <v>88</v>
      </c>
      <c r="AW224" s="14" t="s">
        <v>35</v>
      </c>
      <c r="AX224" s="14" t="s">
        <v>78</v>
      </c>
      <c r="AY224" s="252" t="s">
        <v>123</v>
      </c>
    </row>
    <row r="225" s="14" customFormat="1">
      <c r="A225" s="14"/>
      <c r="B225" s="242"/>
      <c r="C225" s="243"/>
      <c r="D225" s="227" t="s">
        <v>134</v>
      </c>
      <c r="E225" s="244" t="s">
        <v>1</v>
      </c>
      <c r="F225" s="245" t="s">
        <v>220</v>
      </c>
      <c r="G225" s="243"/>
      <c r="H225" s="246">
        <v>46.600000000000001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134</v>
      </c>
      <c r="AU225" s="252" t="s">
        <v>88</v>
      </c>
      <c r="AV225" s="14" t="s">
        <v>88</v>
      </c>
      <c r="AW225" s="14" t="s">
        <v>35</v>
      </c>
      <c r="AX225" s="14" t="s">
        <v>78</v>
      </c>
      <c r="AY225" s="252" t="s">
        <v>123</v>
      </c>
    </row>
    <row r="226" s="14" customFormat="1">
      <c r="A226" s="14"/>
      <c r="B226" s="242"/>
      <c r="C226" s="243"/>
      <c r="D226" s="227" t="s">
        <v>134</v>
      </c>
      <c r="E226" s="244" t="s">
        <v>1</v>
      </c>
      <c r="F226" s="245" t="s">
        <v>221</v>
      </c>
      <c r="G226" s="243"/>
      <c r="H226" s="246">
        <v>72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134</v>
      </c>
      <c r="AU226" s="252" t="s">
        <v>88</v>
      </c>
      <c r="AV226" s="14" t="s">
        <v>88</v>
      </c>
      <c r="AW226" s="14" t="s">
        <v>35</v>
      </c>
      <c r="AX226" s="14" t="s">
        <v>78</v>
      </c>
      <c r="AY226" s="252" t="s">
        <v>123</v>
      </c>
    </row>
    <row r="227" s="15" customFormat="1">
      <c r="A227" s="15"/>
      <c r="B227" s="253"/>
      <c r="C227" s="254"/>
      <c r="D227" s="227" t="s">
        <v>134</v>
      </c>
      <c r="E227" s="255" t="s">
        <v>1</v>
      </c>
      <c r="F227" s="256" t="s">
        <v>137</v>
      </c>
      <c r="G227" s="254"/>
      <c r="H227" s="257">
        <v>168.59999999999999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3" t="s">
        <v>134</v>
      </c>
      <c r="AU227" s="263" t="s">
        <v>88</v>
      </c>
      <c r="AV227" s="15" t="s">
        <v>130</v>
      </c>
      <c r="AW227" s="15" t="s">
        <v>35</v>
      </c>
      <c r="AX227" s="15" t="s">
        <v>86</v>
      </c>
      <c r="AY227" s="263" t="s">
        <v>123</v>
      </c>
    </row>
    <row r="228" s="2" customFormat="1" ht="16.5" customHeight="1">
      <c r="A228" s="38"/>
      <c r="B228" s="39"/>
      <c r="C228" s="214" t="s">
        <v>242</v>
      </c>
      <c r="D228" s="214" t="s">
        <v>125</v>
      </c>
      <c r="E228" s="215" t="s">
        <v>243</v>
      </c>
      <c r="F228" s="216" t="s">
        <v>244</v>
      </c>
      <c r="G228" s="217" t="s">
        <v>147</v>
      </c>
      <c r="H228" s="218">
        <v>443.64999999999998</v>
      </c>
      <c r="I228" s="219"/>
      <c r="J228" s="220">
        <f>ROUND(I228*H228,2)</f>
        <v>0</v>
      </c>
      <c r="K228" s="216" t="s">
        <v>129</v>
      </c>
      <c r="L228" s="44"/>
      <c r="M228" s="221" t="s">
        <v>1</v>
      </c>
      <c r="N228" s="222" t="s">
        <v>43</v>
      </c>
      <c r="O228" s="91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5" t="s">
        <v>130</v>
      </c>
      <c r="AT228" s="225" t="s">
        <v>125</v>
      </c>
      <c r="AU228" s="225" t="s">
        <v>88</v>
      </c>
      <c r="AY228" s="17" t="s">
        <v>123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7" t="s">
        <v>86</v>
      </c>
      <c r="BK228" s="226">
        <f>ROUND(I228*H228,2)</f>
        <v>0</v>
      </c>
      <c r="BL228" s="17" t="s">
        <v>130</v>
      </c>
      <c r="BM228" s="225" t="s">
        <v>245</v>
      </c>
    </row>
    <row r="229" s="2" customFormat="1">
      <c r="A229" s="38"/>
      <c r="B229" s="39"/>
      <c r="C229" s="40"/>
      <c r="D229" s="227" t="s">
        <v>132</v>
      </c>
      <c r="E229" s="40"/>
      <c r="F229" s="228" t="s">
        <v>246</v>
      </c>
      <c r="G229" s="40"/>
      <c r="H229" s="40"/>
      <c r="I229" s="229"/>
      <c r="J229" s="40"/>
      <c r="K229" s="40"/>
      <c r="L229" s="44"/>
      <c r="M229" s="230"/>
      <c r="N229" s="23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132</v>
      </c>
      <c r="AU229" s="17" t="s">
        <v>88</v>
      </c>
    </row>
    <row r="230" s="13" customFormat="1">
      <c r="A230" s="13"/>
      <c r="B230" s="232"/>
      <c r="C230" s="233"/>
      <c r="D230" s="227" t="s">
        <v>134</v>
      </c>
      <c r="E230" s="234" t="s">
        <v>1</v>
      </c>
      <c r="F230" s="235" t="s">
        <v>162</v>
      </c>
      <c r="G230" s="233"/>
      <c r="H230" s="234" t="s">
        <v>1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134</v>
      </c>
      <c r="AU230" s="241" t="s">
        <v>88</v>
      </c>
      <c r="AV230" s="13" t="s">
        <v>86</v>
      </c>
      <c r="AW230" s="13" t="s">
        <v>35</v>
      </c>
      <c r="AX230" s="13" t="s">
        <v>78</v>
      </c>
      <c r="AY230" s="241" t="s">
        <v>123</v>
      </c>
    </row>
    <row r="231" s="14" customFormat="1">
      <c r="A231" s="14"/>
      <c r="B231" s="242"/>
      <c r="C231" s="243"/>
      <c r="D231" s="227" t="s">
        <v>134</v>
      </c>
      <c r="E231" s="244" t="s">
        <v>1</v>
      </c>
      <c r="F231" s="245" t="s">
        <v>201</v>
      </c>
      <c r="G231" s="243"/>
      <c r="H231" s="246">
        <v>314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134</v>
      </c>
      <c r="AU231" s="252" t="s">
        <v>88</v>
      </c>
      <c r="AV231" s="14" t="s">
        <v>88</v>
      </c>
      <c r="AW231" s="14" t="s">
        <v>35</v>
      </c>
      <c r="AX231" s="14" t="s">
        <v>78</v>
      </c>
      <c r="AY231" s="252" t="s">
        <v>123</v>
      </c>
    </row>
    <row r="232" s="14" customFormat="1">
      <c r="A232" s="14"/>
      <c r="B232" s="242"/>
      <c r="C232" s="243"/>
      <c r="D232" s="227" t="s">
        <v>134</v>
      </c>
      <c r="E232" s="244" t="s">
        <v>1</v>
      </c>
      <c r="F232" s="245" t="s">
        <v>202</v>
      </c>
      <c r="G232" s="243"/>
      <c r="H232" s="246">
        <v>33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134</v>
      </c>
      <c r="AU232" s="252" t="s">
        <v>88</v>
      </c>
      <c r="AV232" s="14" t="s">
        <v>88</v>
      </c>
      <c r="AW232" s="14" t="s">
        <v>35</v>
      </c>
      <c r="AX232" s="14" t="s">
        <v>78</v>
      </c>
      <c r="AY232" s="252" t="s">
        <v>123</v>
      </c>
    </row>
    <row r="233" s="14" customFormat="1">
      <c r="A233" s="14"/>
      <c r="B233" s="242"/>
      <c r="C233" s="243"/>
      <c r="D233" s="227" t="s">
        <v>134</v>
      </c>
      <c r="E233" s="244" t="s">
        <v>1</v>
      </c>
      <c r="F233" s="245" t="s">
        <v>213</v>
      </c>
      <c r="G233" s="243"/>
      <c r="H233" s="246">
        <v>65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134</v>
      </c>
      <c r="AU233" s="252" t="s">
        <v>88</v>
      </c>
      <c r="AV233" s="14" t="s">
        <v>88</v>
      </c>
      <c r="AW233" s="14" t="s">
        <v>35</v>
      </c>
      <c r="AX233" s="14" t="s">
        <v>78</v>
      </c>
      <c r="AY233" s="252" t="s">
        <v>123</v>
      </c>
    </row>
    <row r="234" s="14" customFormat="1">
      <c r="A234" s="14"/>
      <c r="B234" s="242"/>
      <c r="C234" s="243"/>
      <c r="D234" s="227" t="s">
        <v>134</v>
      </c>
      <c r="E234" s="244" t="s">
        <v>1</v>
      </c>
      <c r="F234" s="245" t="s">
        <v>207</v>
      </c>
      <c r="G234" s="243"/>
      <c r="H234" s="246">
        <v>31.649999999999999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134</v>
      </c>
      <c r="AU234" s="252" t="s">
        <v>88</v>
      </c>
      <c r="AV234" s="14" t="s">
        <v>88</v>
      </c>
      <c r="AW234" s="14" t="s">
        <v>35</v>
      </c>
      <c r="AX234" s="14" t="s">
        <v>78</v>
      </c>
      <c r="AY234" s="252" t="s">
        <v>123</v>
      </c>
    </row>
    <row r="235" s="15" customFormat="1">
      <c r="A235" s="15"/>
      <c r="B235" s="253"/>
      <c r="C235" s="254"/>
      <c r="D235" s="227" t="s">
        <v>134</v>
      </c>
      <c r="E235" s="255" t="s">
        <v>1</v>
      </c>
      <c r="F235" s="256" t="s">
        <v>137</v>
      </c>
      <c r="G235" s="254"/>
      <c r="H235" s="257">
        <v>443.64999999999998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3" t="s">
        <v>134</v>
      </c>
      <c r="AU235" s="263" t="s">
        <v>88</v>
      </c>
      <c r="AV235" s="15" t="s">
        <v>130</v>
      </c>
      <c r="AW235" s="15" t="s">
        <v>35</v>
      </c>
      <c r="AX235" s="15" t="s">
        <v>86</v>
      </c>
      <c r="AY235" s="263" t="s">
        <v>123</v>
      </c>
    </row>
    <row r="236" s="2" customFormat="1" ht="16.5" customHeight="1">
      <c r="A236" s="38"/>
      <c r="B236" s="39"/>
      <c r="C236" s="214" t="s">
        <v>247</v>
      </c>
      <c r="D236" s="214" t="s">
        <v>125</v>
      </c>
      <c r="E236" s="215" t="s">
        <v>248</v>
      </c>
      <c r="F236" s="216" t="s">
        <v>249</v>
      </c>
      <c r="G236" s="217" t="s">
        <v>128</v>
      </c>
      <c r="H236" s="218">
        <v>168.59999999999999</v>
      </c>
      <c r="I236" s="219"/>
      <c r="J236" s="220">
        <f>ROUND(I236*H236,2)</f>
        <v>0</v>
      </c>
      <c r="K236" s="216" t="s">
        <v>129</v>
      </c>
      <c r="L236" s="44"/>
      <c r="M236" s="221" t="s">
        <v>1</v>
      </c>
      <c r="N236" s="222" t="s">
        <v>43</v>
      </c>
      <c r="O236" s="91"/>
      <c r="P236" s="223">
        <f>O236*H236</f>
        <v>0</v>
      </c>
      <c r="Q236" s="223">
        <v>1.0000000000000001E-05</v>
      </c>
      <c r="R236" s="223">
        <f>Q236*H236</f>
        <v>0.001686</v>
      </c>
      <c r="S236" s="223">
        <v>0</v>
      </c>
      <c r="T236" s="22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5" t="s">
        <v>130</v>
      </c>
      <c r="AT236" s="225" t="s">
        <v>125</v>
      </c>
      <c r="AU236" s="225" t="s">
        <v>88</v>
      </c>
      <c r="AY236" s="17" t="s">
        <v>123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7" t="s">
        <v>86</v>
      </c>
      <c r="BK236" s="226">
        <f>ROUND(I236*H236,2)</f>
        <v>0</v>
      </c>
      <c r="BL236" s="17" t="s">
        <v>130</v>
      </c>
      <c r="BM236" s="225" t="s">
        <v>250</v>
      </c>
    </row>
    <row r="237" s="2" customFormat="1">
      <c r="A237" s="38"/>
      <c r="B237" s="39"/>
      <c r="C237" s="40"/>
      <c r="D237" s="227" t="s">
        <v>132</v>
      </c>
      <c r="E237" s="40"/>
      <c r="F237" s="228" t="s">
        <v>251</v>
      </c>
      <c r="G237" s="40"/>
      <c r="H237" s="40"/>
      <c r="I237" s="229"/>
      <c r="J237" s="40"/>
      <c r="K237" s="40"/>
      <c r="L237" s="44"/>
      <c r="M237" s="230"/>
      <c r="N237" s="23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132</v>
      </c>
      <c r="AU237" s="17" t="s">
        <v>88</v>
      </c>
    </row>
    <row r="238" s="13" customFormat="1">
      <c r="A238" s="13"/>
      <c r="B238" s="232"/>
      <c r="C238" s="233"/>
      <c r="D238" s="227" t="s">
        <v>134</v>
      </c>
      <c r="E238" s="234" t="s">
        <v>1</v>
      </c>
      <c r="F238" s="235" t="s">
        <v>162</v>
      </c>
      <c r="G238" s="233"/>
      <c r="H238" s="234" t="s">
        <v>1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134</v>
      </c>
      <c r="AU238" s="241" t="s">
        <v>88</v>
      </c>
      <c r="AV238" s="13" t="s">
        <v>86</v>
      </c>
      <c r="AW238" s="13" t="s">
        <v>35</v>
      </c>
      <c r="AX238" s="13" t="s">
        <v>78</v>
      </c>
      <c r="AY238" s="241" t="s">
        <v>123</v>
      </c>
    </row>
    <row r="239" s="14" customFormat="1">
      <c r="A239" s="14"/>
      <c r="B239" s="242"/>
      <c r="C239" s="243"/>
      <c r="D239" s="227" t="s">
        <v>134</v>
      </c>
      <c r="E239" s="244" t="s">
        <v>1</v>
      </c>
      <c r="F239" s="245" t="s">
        <v>219</v>
      </c>
      <c r="G239" s="243"/>
      <c r="H239" s="246">
        <v>50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2" t="s">
        <v>134</v>
      </c>
      <c r="AU239" s="252" t="s">
        <v>88</v>
      </c>
      <c r="AV239" s="14" t="s">
        <v>88</v>
      </c>
      <c r="AW239" s="14" t="s">
        <v>35</v>
      </c>
      <c r="AX239" s="14" t="s">
        <v>78</v>
      </c>
      <c r="AY239" s="252" t="s">
        <v>123</v>
      </c>
    </row>
    <row r="240" s="14" customFormat="1">
      <c r="A240" s="14"/>
      <c r="B240" s="242"/>
      <c r="C240" s="243"/>
      <c r="D240" s="227" t="s">
        <v>134</v>
      </c>
      <c r="E240" s="244" t="s">
        <v>1</v>
      </c>
      <c r="F240" s="245" t="s">
        <v>220</v>
      </c>
      <c r="G240" s="243"/>
      <c r="H240" s="246">
        <v>46.600000000000001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134</v>
      </c>
      <c r="AU240" s="252" t="s">
        <v>88</v>
      </c>
      <c r="AV240" s="14" t="s">
        <v>88</v>
      </c>
      <c r="AW240" s="14" t="s">
        <v>35</v>
      </c>
      <c r="AX240" s="14" t="s">
        <v>78</v>
      </c>
      <c r="AY240" s="252" t="s">
        <v>123</v>
      </c>
    </row>
    <row r="241" s="14" customFormat="1">
      <c r="A241" s="14"/>
      <c r="B241" s="242"/>
      <c r="C241" s="243"/>
      <c r="D241" s="227" t="s">
        <v>134</v>
      </c>
      <c r="E241" s="244" t="s">
        <v>1</v>
      </c>
      <c r="F241" s="245" t="s">
        <v>221</v>
      </c>
      <c r="G241" s="243"/>
      <c r="H241" s="246">
        <v>72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134</v>
      </c>
      <c r="AU241" s="252" t="s">
        <v>88</v>
      </c>
      <c r="AV241" s="14" t="s">
        <v>88</v>
      </c>
      <c r="AW241" s="14" t="s">
        <v>35</v>
      </c>
      <c r="AX241" s="14" t="s">
        <v>78</v>
      </c>
      <c r="AY241" s="252" t="s">
        <v>123</v>
      </c>
    </row>
    <row r="242" s="15" customFormat="1">
      <c r="A242" s="15"/>
      <c r="B242" s="253"/>
      <c r="C242" s="254"/>
      <c r="D242" s="227" t="s">
        <v>134</v>
      </c>
      <c r="E242" s="255" t="s">
        <v>1</v>
      </c>
      <c r="F242" s="256" t="s">
        <v>137</v>
      </c>
      <c r="G242" s="254"/>
      <c r="H242" s="257">
        <v>168.59999999999999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3" t="s">
        <v>134</v>
      </c>
      <c r="AU242" s="263" t="s">
        <v>88</v>
      </c>
      <c r="AV242" s="15" t="s">
        <v>130</v>
      </c>
      <c r="AW242" s="15" t="s">
        <v>35</v>
      </c>
      <c r="AX242" s="15" t="s">
        <v>86</v>
      </c>
      <c r="AY242" s="263" t="s">
        <v>123</v>
      </c>
    </row>
    <row r="243" s="2" customFormat="1" ht="16.5" customHeight="1">
      <c r="A243" s="38"/>
      <c r="B243" s="39"/>
      <c r="C243" s="214" t="s">
        <v>7</v>
      </c>
      <c r="D243" s="214" t="s">
        <v>125</v>
      </c>
      <c r="E243" s="215" t="s">
        <v>252</v>
      </c>
      <c r="F243" s="216" t="s">
        <v>253</v>
      </c>
      <c r="G243" s="217" t="s">
        <v>147</v>
      </c>
      <c r="H243" s="218">
        <v>1045</v>
      </c>
      <c r="I243" s="219"/>
      <c r="J243" s="220">
        <f>ROUND(I243*H243,2)</f>
        <v>0</v>
      </c>
      <c r="K243" s="216" t="s">
        <v>129</v>
      </c>
      <c r="L243" s="44"/>
      <c r="M243" s="221" t="s">
        <v>1</v>
      </c>
      <c r="N243" s="222" t="s">
        <v>43</v>
      </c>
      <c r="O243" s="91"/>
      <c r="P243" s="223">
        <f>O243*H243</f>
        <v>0</v>
      </c>
      <c r="Q243" s="223">
        <v>0.16850000000000001</v>
      </c>
      <c r="R243" s="223">
        <f>Q243*H243</f>
        <v>176.08250000000001</v>
      </c>
      <c r="S243" s="223">
        <v>0</v>
      </c>
      <c r="T243" s="22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5" t="s">
        <v>130</v>
      </c>
      <c r="AT243" s="225" t="s">
        <v>125</v>
      </c>
      <c r="AU243" s="225" t="s">
        <v>88</v>
      </c>
      <c r="AY243" s="17" t="s">
        <v>123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7" t="s">
        <v>86</v>
      </c>
      <c r="BK243" s="226">
        <f>ROUND(I243*H243,2)</f>
        <v>0</v>
      </c>
      <c r="BL243" s="17" t="s">
        <v>130</v>
      </c>
      <c r="BM243" s="225" t="s">
        <v>254</v>
      </c>
    </row>
    <row r="244" s="2" customFormat="1">
      <c r="A244" s="38"/>
      <c r="B244" s="39"/>
      <c r="C244" s="40"/>
      <c r="D244" s="227" t="s">
        <v>132</v>
      </c>
      <c r="E244" s="40"/>
      <c r="F244" s="228" t="s">
        <v>255</v>
      </c>
      <c r="G244" s="40"/>
      <c r="H244" s="40"/>
      <c r="I244" s="229"/>
      <c r="J244" s="40"/>
      <c r="K244" s="40"/>
      <c r="L244" s="44"/>
      <c r="M244" s="230"/>
      <c r="N244" s="231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132</v>
      </c>
      <c r="AU244" s="17" t="s">
        <v>88</v>
      </c>
    </row>
    <row r="245" s="13" customFormat="1">
      <c r="A245" s="13"/>
      <c r="B245" s="232"/>
      <c r="C245" s="233"/>
      <c r="D245" s="227" t="s">
        <v>134</v>
      </c>
      <c r="E245" s="234" t="s">
        <v>1</v>
      </c>
      <c r="F245" s="235" t="s">
        <v>162</v>
      </c>
      <c r="G245" s="233"/>
      <c r="H245" s="234" t="s">
        <v>1</v>
      </c>
      <c r="I245" s="236"/>
      <c r="J245" s="233"/>
      <c r="K245" s="233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134</v>
      </c>
      <c r="AU245" s="241" t="s">
        <v>88</v>
      </c>
      <c r="AV245" s="13" t="s">
        <v>86</v>
      </c>
      <c r="AW245" s="13" t="s">
        <v>35</v>
      </c>
      <c r="AX245" s="13" t="s">
        <v>78</v>
      </c>
      <c r="AY245" s="241" t="s">
        <v>123</v>
      </c>
    </row>
    <row r="246" s="14" customFormat="1">
      <c r="A246" s="14"/>
      <c r="B246" s="242"/>
      <c r="C246" s="243"/>
      <c r="D246" s="227" t="s">
        <v>134</v>
      </c>
      <c r="E246" s="244" t="s">
        <v>1</v>
      </c>
      <c r="F246" s="245" t="s">
        <v>155</v>
      </c>
      <c r="G246" s="243"/>
      <c r="H246" s="246">
        <v>1045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2" t="s">
        <v>134</v>
      </c>
      <c r="AU246" s="252" t="s">
        <v>88</v>
      </c>
      <c r="AV246" s="14" t="s">
        <v>88</v>
      </c>
      <c r="AW246" s="14" t="s">
        <v>35</v>
      </c>
      <c r="AX246" s="14" t="s">
        <v>78</v>
      </c>
      <c r="AY246" s="252" t="s">
        <v>123</v>
      </c>
    </row>
    <row r="247" s="15" customFormat="1">
      <c r="A247" s="15"/>
      <c r="B247" s="253"/>
      <c r="C247" s="254"/>
      <c r="D247" s="227" t="s">
        <v>134</v>
      </c>
      <c r="E247" s="255" t="s">
        <v>1</v>
      </c>
      <c r="F247" s="256" t="s">
        <v>137</v>
      </c>
      <c r="G247" s="254"/>
      <c r="H247" s="257">
        <v>1045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3" t="s">
        <v>134</v>
      </c>
      <c r="AU247" s="263" t="s">
        <v>88</v>
      </c>
      <c r="AV247" s="15" t="s">
        <v>130</v>
      </c>
      <c r="AW247" s="15" t="s">
        <v>35</v>
      </c>
      <c r="AX247" s="15" t="s">
        <v>86</v>
      </c>
      <c r="AY247" s="263" t="s">
        <v>123</v>
      </c>
    </row>
    <row r="248" s="2" customFormat="1" ht="16.5" customHeight="1">
      <c r="A248" s="38"/>
      <c r="B248" s="39"/>
      <c r="C248" s="264" t="s">
        <v>256</v>
      </c>
      <c r="D248" s="264" t="s">
        <v>257</v>
      </c>
      <c r="E248" s="265" t="s">
        <v>258</v>
      </c>
      <c r="F248" s="266" t="s">
        <v>259</v>
      </c>
      <c r="G248" s="267" t="s">
        <v>147</v>
      </c>
      <c r="H248" s="268">
        <v>731.85000000000002</v>
      </c>
      <c r="I248" s="269"/>
      <c r="J248" s="270">
        <f>ROUND(I248*H248,2)</f>
        <v>0</v>
      </c>
      <c r="K248" s="266" t="s">
        <v>129</v>
      </c>
      <c r="L248" s="271"/>
      <c r="M248" s="272" t="s">
        <v>1</v>
      </c>
      <c r="N248" s="273" t="s">
        <v>43</v>
      </c>
      <c r="O248" s="91"/>
      <c r="P248" s="223">
        <f>O248*H248</f>
        <v>0</v>
      </c>
      <c r="Q248" s="223">
        <v>0.080000000000000002</v>
      </c>
      <c r="R248" s="223">
        <f>Q248*H248</f>
        <v>58.548000000000002</v>
      </c>
      <c r="S248" s="223">
        <v>0</v>
      </c>
      <c r="T248" s="22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5" t="s">
        <v>176</v>
      </c>
      <c r="AT248" s="225" t="s">
        <v>257</v>
      </c>
      <c r="AU248" s="225" t="s">
        <v>88</v>
      </c>
      <c r="AY248" s="17" t="s">
        <v>123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7" t="s">
        <v>86</v>
      </c>
      <c r="BK248" s="226">
        <f>ROUND(I248*H248,2)</f>
        <v>0</v>
      </c>
      <c r="BL248" s="17" t="s">
        <v>130</v>
      </c>
      <c r="BM248" s="225" t="s">
        <v>260</v>
      </c>
    </row>
    <row r="249" s="2" customFormat="1">
      <c r="A249" s="38"/>
      <c r="B249" s="39"/>
      <c r="C249" s="40"/>
      <c r="D249" s="227" t="s">
        <v>132</v>
      </c>
      <c r="E249" s="40"/>
      <c r="F249" s="228" t="s">
        <v>259</v>
      </c>
      <c r="G249" s="40"/>
      <c r="H249" s="40"/>
      <c r="I249" s="229"/>
      <c r="J249" s="40"/>
      <c r="K249" s="40"/>
      <c r="L249" s="44"/>
      <c r="M249" s="230"/>
      <c r="N249" s="231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132</v>
      </c>
      <c r="AU249" s="17" t="s">
        <v>88</v>
      </c>
    </row>
    <row r="250" s="13" customFormat="1">
      <c r="A250" s="13"/>
      <c r="B250" s="232"/>
      <c r="C250" s="233"/>
      <c r="D250" s="227" t="s">
        <v>134</v>
      </c>
      <c r="E250" s="234" t="s">
        <v>1</v>
      </c>
      <c r="F250" s="235" t="s">
        <v>162</v>
      </c>
      <c r="G250" s="233"/>
      <c r="H250" s="234" t="s">
        <v>1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134</v>
      </c>
      <c r="AU250" s="241" t="s">
        <v>88</v>
      </c>
      <c r="AV250" s="13" t="s">
        <v>86</v>
      </c>
      <c r="AW250" s="13" t="s">
        <v>35</v>
      </c>
      <c r="AX250" s="13" t="s">
        <v>78</v>
      </c>
      <c r="AY250" s="241" t="s">
        <v>123</v>
      </c>
    </row>
    <row r="251" s="14" customFormat="1">
      <c r="A251" s="14"/>
      <c r="B251" s="242"/>
      <c r="C251" s="243"/>
      <c r="D251" s="227" t="s">
        <v>134</v>
      </c>
      <c r="E251" s="244" t="s">
        <v>1</v>
      </c>
      <c r="F251" s="245" t="s">
        <v>261</v>
      </c>
      <c r="G251" s="243"/>
      <c r="H251" s="246">
        <v>1045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134</v>
      </c>
      <c r="AU251" s="252" t="s">
        <v>88</v>
      </c>
      <c r="AV251" s="14" t="s">
        <v>88</v>
      </c>
      <c r="AW251" s="14" t="s">
        <v>35</v>
      </c>
      <c r="AX251" s="14" t="s">
        <v>78</v>
      </c>
      <c r="AY251" s="252" t="s">
        <v>123</v>
      </c>
    </row>
    <row r="252" s="14" customFormat="1">
      <c r="A252" s="14"/>
      <c r="B252" s="242"/>
      <c r="C252" s="243"/>
      <c r="D252" s="227" t="s">
        <v>134</v>
      </c>
      <c r="E252" s="244" t="s">
        <v>1</v>
      </c>
      <c r="F252" s="245" t="s">
        <v>262</v>
      </c>
      <c r="G252" s="243"/>
      <c r="H252" s="246">
        <v>-313.5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134</v>
      </c>
      <c r="AU252" s="252" t="s">
        <v>88</v>
      </c>
      <c r="AV252" s="14" t="s">
        <v>88</v>
      </c>
      <c r="AW252" s="14" t="s">
        <v>35</v>
      </c>
      <c r="AX252" s="14" t="s">
        <v>78</v>
      </c>
      <c r="AY252" s="252" t="s">
        <v>123</v>
      </c>
    </row>
    <row r="253" s="14" customFormat="1">
      <c r="A253" s="14"/>
      <c r="B253" s="242"/>
      <c r="C253" s="243"/>
      <c r="D253" s="227" t="s">
        <v>134</v>
      </c>
      <c r="E253" s="244" t="s">
        <v>1</v>
      </c>
      <c r="F253" s="245" t="s">
        <v>263</v>
      </c>
      <c r="G253" s="243"/>
      <c r="H253" s="246">
        <v>-14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2" t="s">
        <v>134</v>
      </c>
      <c r="AU253" s="252" t="s">
        <v>88</v>
      </c>
      <c r="AV253" s="14" t="s">
        <v>88</v>
      </c>
      <c r="AW253" s="14" t="s">
        <v>35</v>
      </c>
      <c r="AX253" s="14" t="s">
        <v>78</v>
      </c>
      <c r="AY253" s="252" t="s">
        <v>123</v>
      </c>
    </row>
    <row r="254" s="15" customFormat="1">
      <c r="A254" s="15"/>
      <c r="B254" s="253"/>
      <c r="C254" s="254"/>
      <c r="D254" s="227" t="s">
        <v>134</v>
      </c>
      <c r="E254" s="255" t="s">
        <v>1</v>
      </c>
      <c r="F254" s="256" t="s">
        <v>137</v>
      </c>
      <c r="G254" s="254"/>
      <c r="H254" s="257">
        <v>717.5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3" t="s">
        <v>134</v>
      </c>
      <c r="AU254" s="263" t="s">
        <v>88</v>
      </c>
      <c r="AV254" s="15" t="s">
        <v>130</v>
      </c>
      <c r="AW254" s="15" t="s">
        <v>35</v>
      </c>
      <c r="AX254" s="15" t="s">
        <v>86</v>
      </c>
      <c r="AY254" s="263" t="s">
        <v>123</v>
      </c>
    </row>
    <row r="255" s="14" customFormat="1">
      <c r="A255" s="14"/>
      <c r="B255" s="242"/>
      <c r="C255" s="243"/>
      <c r="D255" s="227" t="s">
        <v>134</v>
      </c>
      <c r="E255" s="243"/>
      <c r="F255" s="245" t="s">
        <v>264</v>
      </c>
      <c r="G255" s="243"/>
      <c r="H255" s="246">
        <v>731.85000000000002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134</v>
      </c>
      <c r="AU255" s="252" t="s">
        <v>88</v>
      </c>
      <c r="AV255" s="14" t="s">
        <v>88</v>
      </c>
      <c r="AW255" s="14" t="s">
        <v>4</v>
      </c>
      <c r="AX255" s="14" t="s">
        <v>86</v>
      </c>
      <c r="AY255" s="252" t="s">
        <v>123</v>
      </c>
    </row>
    <row r="256" s="2" customFormat="1" ht="16.5" customHeight="1">
      <c r="A256" s="38"/>
      <c r="B256" s="39"/>
      <c r="C256" s="264" t="s">
        <v>265</v>
      </c>
      <c r="D256" s="264" t="s">
        <v>257</v>
      </c>
      <c r="E256" s="265" t="s">
        <v>266</v>
      </c>
      <c r="F256" s="266" t="s">
        <v>267</v>
      </c>
      <c r="G256" s="267" t="s">
        <v>147</v>
      </c>
      <c r="H256" s="268">
        <v>319.76999999999998</v>
      </c>
      <c r="I256" s="269"/>
      <c r="J256" s="270">
        <f>ROUND(I256*H256,2)</f>
        <v>0</v>
      </c>
      <c r="K256" s="266" t="s">
        <v>129</v>
      </c>
      <c r="L256" s="271"/>
      <c r="M256" s="272" t="s">
        <v>1</v>
      </c>
      <c r="N256" s="273" t="s">
        <v>43</v>
      </c>
      <c r="O256" s="91"/>
      <c r="P256" s="223">
        <f>O256*H256</f>
        <v>0</v>
      </c>
      <c r="Q256" s="223">
        <v>0.048300000000000003</v>
      </c>
      <c r="R256" s="223">
        <f>Q256*H256</f>
        <v>15.444891</v>
      </c>
      <c r="S256" s="223">
        <v>0</v>
      </c>
      <c r="T256" s="22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5" t="s">
        <v>176</v>
      </c>
      <c r="AT256" s="225" t="s">
        <v>257</v>
      </c>
      <c r="AU256" s="225" t="s">
        <v>88</v>
      </c>
      <c r="AY256" s="17" t="s">
        <v>123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7" t="s">
        <v>86</v>
      </c>
      <c r="BK256" s="226">
        <f>ROUND(I256*H256,2)</f>
        <v>0</v>
      </c>
      <c r="BL256" s="17" t="s">
        <v>130</v>
      </c>
      <c r="BM256" s="225" t="s">
        <v>268</v>
      </c>
    </row>
    <row r="257" s="2" customFormat="1">
      <c r="A257" s="38"/>
      <c r="B257" s="39"/>
      <c r="C257" s="40"/>
      <c r="D257" s="227" t="s">
        <v>132</v>
      </c>
      <c r="E257" s="40"/>
      <c r="F257" s="228" t="s">
        <v>267</v>
      </c>
      <c r="G257" s="40"/>
      <c r="H257" s="40"/>
      <c r="I257" s="229"/>
      <c r="J257" s="40"/>
      <c r="K257" s="40"/>
      <c r="L257" s="44"/>
      <c r="M257" s="230"/>
      <c r="N257" s="231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132</v>
      </c>
      <c r="AU257" s="17" t="s">
        <v>88</v>
      </c>
    </row>
    <row r="258" s="13" customFormat="1">
      <c r="A258" s="13"/>
      <c r="B258" s="232"/>
      <c r="C258" s="233"/>
      <c r="D258" s="227" t="s">
        <v>134</v>
      </c>
      <c r="E258" s="234" t="s">
        <v>1</v>
      </c>
      <c r="F258" s="235" t="s">
        <v>162</v>
      </c>
      <c r="G258" s="233"/>
      <c r="H258" s="234" t="s">
        <v>1</v>
      </c>
      <c r="I258" s="236"/>
      <c r="J258" s="233"/>
      <c r="K258" s="233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134</v>
      </c>
      <c r="AU258" s="241" t="s">
        <v>88</v>
      </c>
      <c r="AV258" s="13" t="s">
        <v>86</v>
      </c>
      <c r="AW258" s="13" t="s">
        <v>35</v>
      </c>
      <c r="AX258" s="13" t="s">
        <v>78</v>
      </c>
      <c r="AY258" s="241" t="s">
        <v>123</v>
      </c>
    </row>
    <row r="259" s="14" customFormat="1">
      <c r="A259" s="14"/>
      <c r="B259" s="242"/>
      <c r="C259" s="243"/>
      <c r="D259" s="227" t="s">
        <v>134</v>
      </c>
      <c r="E259" s="244" t="s">
        <v>1</v>
      </c>
      <c r="F259" s="245" t="s">
        <v>269</v>
      </c>
      <c r="G259" s="243"/>
      <c r="H259" s="246">
        <v>313.5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134</v>
      </c>
      <c r="AU259" s="252" t="s">
        <v>88</v>
      </c>
      <c r="AV259" s="14" t="s">
        <v>88</v>
      </c>
      <c r="AW259" s="14" t="s">
        <v>35</v>
      </c>
      <c r="AX259" s="14" t="s">
        <v>78</v>
      </c>
      <c r="AY259" s="252" t="s">
        <v>123</v>
      </c>
    </row>
    <row r="260" s="15" customFormat="1">
      <c r="A260" s="15"/>
      <c r="B260" s="253"/>
      <c r="C260" s="254"/>
      <c r="D260" s="227" t="s">
        <v>134</v>
      </c>
      <c r="E260" s="255" t="s">
        <v>1</v>
      </c>
      <c r="F260" s="256" t="s">
        <v>137</v>
      </c>
      <c r="G260" s="254"/>
      <c r="H260" s="257">
        <v>313.5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3" t="s">
        <v>134</v>
      </c>
      <c r="AU260" s="263" t="s">
        <v>88</v>
      </c>
      <c r="AV260" s="15" t="s">
        <v>130</v>
      </c>
      <c r="AW260" s="15" t="s">
        <v>35</v>
      </c>
      <c r="AX260" s="15" t="s">
        <v>86</v>
      </c>
      <c r="AY260" s="263" t="s">
        <v>123</v>
      </c>
    </row>
    <row r="261" s="14" customFormat="1">
      <c r="A261" s="14"/>
      <c r="B261" s="242"/>
      <c r="C261" s="243"/>
      <c r="D261" s="227" t="s">
        <v>134</v>
      </c>
      <c r="E261" s="243"/>
      <c r="F261" s="245" t="s">
        <v>270</v>
      </c>
      <c r="G261" s="243"/>
      <c r="H261" s="246">
        <v>319.76999999999998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134</v>
      </c>
      <c r="AU261" s="252" t="s">
        <v>88</v>
      </c>
      <c r="AV261" s="14" t="s">
        <v>88</v>
      </c>
      <c r="AW261" s="14" t="s">
        <v>4</v>
      </c>
      <c r="AX261" s="14" t="s">
        <v>86</v>
      </c>
      <c r="AY261" s="252" t="s">
        <v>123</v>
      </c>
    </row>
    <row r="262" s="2" customFormat="1" ht="16.5" customHeight="1">
      <c r="A262" s="38"/>
      <c r="B262" s="39"/>
      <c r="C262" s="264" t="s">
        <v>271</v>
      </c>
      <c r="D262" s="264" t="s">
        <v>257</v>
      </c>
      <c r="E262" s="265" t="s">
        <v>272</v>
      </c>
      <c r="F262" s="266" t="s">
        <v>273</v>
      </c>
      <c r="G262" s="267" t="s">
        <v>147</v>
      </c>
      <c r="H262" s="268">
        <v>14.279999999999999</v>
      </c>
      <c r="I262" s="269"/>
      <c r="J262" s="270">
        <f>ROUND(I262*H262,2)</f>
        <v>0</v>
      </c>
      <c r="K262" s="266" t="s">
        <v>129</v>
      </c>
      <c r="L262" s="271"/>
      <c r="M262" s="272" t="s">
        <v>1</v>
      </c>
      <c r="N262" s="273" t="s">
        <v>43</v>
      </c>
      <c r="O262" s="91"/>
      <c r="P262" s="223">
        <f>O262*H262</f>
        <v>0</v>
      </c>
      <c r="Q262" s="223">
        <v>0.085999999999999993</v>
      </c>
      <c r="R262" s="223">
        <f>Q262*H262</f>
        <v>1.2280799999999998</v>
      </c>
      <c r="S262" s="223">
        <v>0</v>
      </c>
      <c r="T262" s="22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5" t="s">
        <v>176</v>
      </c>
      <c r="AT262" s="225" t="s">
        <v>257</v>
      </c>
      <c r="AU262" s="225" t="s">
        <v>88</v>
      </c>
      <c r="AY262" s="17" t="s">
        <v>123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7" t="s">
        <v>86</v>
      </c>
      <c r="BK262" s="226">
        <f>ROUND(I262*H262,2)</f>
        <v>0</v>
      </c>
      <c r="BL262" s="17" t="s">
        <v>130</v>
      </c>
      <c r="BM262" s="225" t="s">
        <v>274</v>
      </c>
    </row>
    <row r="263" s="2" customFormat="1">
      <c r="A263" s="38"/>
      <c r="B263" s="39"/>
      <c r="C263" s="40"/>
      <c r="D263" s="227" t="s">
        <v>132</v>
      </c>
      <c r="E263" s="40"/>
      <c r="F263" s="228" t="s">
        <v>273</v>
      </c>
      <c r="G263" s="40"/>
      <c r="H263" s="40"/>
      <c r="I263" s="229"/>
      <c r="J263" s="40"/>
      <c r="K263" s="40"/>
      <c r="L263" s="44"/>
      <c r="M263" s="230"/>
      <c r="N263" s="231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132</v>
      </c>
      <c r="AU263" s="17" t="s">
        <v>88</v>
      </c>
    </row>
    <row r="264" s="13" customFormat="1">
      <c r="A264" s="13"/>
      <c r="B264" s="232"/>
      <c r="C264" s="233"/>
      <c r="D264" s="227" t="s">
        <v>134</v>
      </c>
      <c r="E264" s="234" t="s">
        <v>1</v>
      </c>
      <c r="F264" s="235" t="s">
        <v>162</v>
      </c>
      <c r="G264" s="233"/>
      <c r="H264" s="234" t="s">
        <v>1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134</v>
      </c>
      <c r="AU264" s="241" t="s">
        <v>88</v>
      </c>
      <c r="AV264" s="13" t="s">
        <v>86</v>
      </c>
      <c r="AW264" s="13" t="s">
        <v>35</v>
      </c>
      <c r="AX264" s="13" t="s">
        <v>78</v>
      </c>
      <c r="AY264" s="241" t="s">
        <v>123</v>
      </c>
    </row>
    <row r="265" s="14" customFormat="1">
      <c r="A265" s="14"/>
      <c r="B265" s="242"/>
      <c r="C265" s="243"/>
      <c r="D265" s="227" t="s">
        <v>134</v>
      </c>
      <c r="E265" s="244" t="s">
        <v>1</v>
      </c>
      <c r="F265" s="245" t="s">
        <v>214</v>
      </c>
      <c r="G265" s="243"/>
      <c r="H265" s="246">
        <v>14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134</v>
      </c>
      <c r="AU265" s="252" t="s">
        <v>88</v>
      </c>
      <c r="AV265" s="14" t="s">
        <v>88</v>
      </c>
      <c r="AW265" s="14" t="s">
        <v>35</v>
      </c>
      <c r="AX265" s="14" t="s">
        <v>78</v>
      </c>
      <c r="AY265" s="252" t="s">
        <v>123</v>
      </c>
    </row>
    <row r="266" s="15" customFormat="1">
      <c r="A266" s="15"/>
      <c r="B266" s="253"/>
      <c r="C266" s="254"/>
      <c r="D266" s="227" t="s">
        <v>134</v>
      </c>
      <c r="E266" s="255" t="s">
        <v>1</v>
      </c>
      <c r="F266" s="256" t="s">
        <v>137</v>
      </c>
      <c r="G266" s="254"/>
      <c r="H266" s="257">
        <v>14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3" t="s">
        <v>134</v>
      </c>
      <c r="AU266" s="263" t="s">
        <v>88</v>
      </c>
      <c r="AV266" s="15" t="s">
        <v>130</v>
      </c>
      <c r="AW266" s="15" t="s">
        <v>35</v>
      </c>
      <c r="AX266" s="15" t="s">
        <v>86</v>
      </c>
      <c r="AY266" s="263" t="s">
        <v>123</v>
      </c>
    </row>
    <row r="267" s="14" customFormat="1">
      <c r="A267" s="14"/>
      <c r="B267" s="242"/>
      <c r="C267" s="243"/>
      <c r="D267" s="227" t="s">
        <v>134</v>
      </c>
      <c r="E267" s="243"/>
      <c r="F267" s="245" t="s">
        <v>275</v>
      </c>
      <c r="G267" s="243"/>
      <c r="H267" s="246">
        <v>14.279999999999999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134</v>
      </c>
      <c r="AU267" s="252" t="s">
        <v>88</v>
      </c>
      <c r="AV267" s="14" t="s">
        <v>88</v>
      </c>
      <c r="AW267" s="14" t="s">
        <v>4</v>
      </c>
      <c r="AX267" s="14" t="s">
        <v>86</v>
      </c>
      <c r="AY267" s="252" t="s">
        <v>123</v>
      </c>
    </row>
    <row r="268" s="2" customFormat="1" ht="16.5" customHeight="1">
      <c r="A268" s="38"/>
      <c r="B268" s="39"/>
      <c r="C268" s="214" t="s">
        <v>276</v>
      </c>
      <c r="D268" s="214" t="s">
        <v>125</v>
      </c>
      <c r="E268" s="215" t="s">
        <v>277</v>
      </c>
      <c r="F268" s="216" t="s">
        <v>278</v>
      </c>
      <c r="G268" s="217" t="s">
        <v>279</v>
      </c>
      <c r="H268" s="218">
        <v>10.449999999999999</v>
      </c>
      <c r="I268" s="219"/>
      <c r="J268" s="220">
        <f>ROUND(I268*H268,2)</f>
        <v>0</v>
      </c>
      <c r="K268" s="216" t="s">
        <v>129</v>
      </c>
      <c r="L268" s="44"/>
      <c r="M268" s="221" t="s">
        <v>1</v>
      </c>
      <c r="N268" s="222" t="s">
        <v>43</v>
      </c>
      <c r="O268" s="91"/>
      <c r="P268" s="223">
        <f>O268*H268</f>
        <v>0</v>
      </c>
      <c r="Q268" s="223">
        <v>2.2563399999999998</v>
      </c>
      <c r="R268" s="223">
        <f>Q268*H268</f>
        <v>23.578752999999995</v>
      </c>
      <c r="S268" s="223">
        <v>0</v>
      </c>
      <c r="T268" s="22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5" t="s">
        <v>130</v>
      </c>
      <c r="AT268" s="225" t="s">
        <v>125</v>
      </c>
      <c r="AU268" s="225" t="s">
        <v>88</v>
      </c>
      <c r="AY268" s="17" t="s">
        <v>123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7" t="s">
        <v>86</v>
      </c>
      <c r="BK268" s="226">
        <f>ROUND(I268*H268,2)</f>
        <v>0</v>
      </c>
      <c r="BL268" s="17" t="s">
        <v>130</v>
      </c>
      <c r="BM268" s="225" t="s">
        <v>280</v>
      </c>
    </row>
    <row r="269" s="2" customFormat="1">
      <c r="A269" s="38"/>
      <c r="B269" s="39"/>
      <c r="C269" s="40"/>
      <c r="D269" s="227" t="s">
        <v>132</v>
      </c>
      <c r="E269" s="40"/>
      <c r="F269" s="228" t="s">
        <v>278</v>
      </c>
      <c r="G269" s="40"/>
      <c r="H269" s="40"/>
      <c r="I269" s="229"/>
      <c r="J269" s="40"/>
      <c r="K269" s="40"/>
      <c r="L269" s="44"/>
      <c r="M269" s="230"/>
      <c r="N269" s="231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132</v>
      </c>
      <c r="AU269" s="17" t="s">
        <v>88</v>
      </c>
    </row>
    <row r="270" s="13" customFormat="1">
      <c r="A270" s="13"/>
      <c r="B270" s="232"/>
      <c r="C270" s="233"/>
      <c r="D270" s="227" t="s">
        <v>134</v>
      </c>
      <c r="E270" s="234" t="s">
        <v>1</v>
      </c>
      <c r="F270" s="235" t="s">
        <v>162</v>
      </c>
      <c r="G270" s="233"/>
      <c r="H270" s="234" t="s">
        <v>1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134</v>
      </c>
      <c r="AU270" s="241" t="s">
        <v>88</v>
      </c>
      <c r="AV270" s="13" t="s">
        <v>86</v>
      </c>
      <c r="AW270" s="13" t="s">
        <v>35</v>
      </c>
      <c r="AX270" s="13" t="s">
        <v>78</v>
      </c>
      <c r="AY270" s="241" t="s">
        <v>123</v>
      </c>
    </row>
    <row r="271" s="13" customFormat="1">
      <c r="A271" s="13"/>
      <c r="B271" s="232"/>
      <c r="C271" s="233"/>
      <c r="D271" s="227" t="s">
        <v>134</v>
      </c>
      <c r="E271" s="234" t="s">
        <v>1</v>
      </c>
      <c r="F271" s="235" t="s">
        <v>281</v>
      </c>
      <c r="G271" s="233"/>
      <c r="H271" s="234" t="s">
        <v>1</v>
      </c>
      <c r="I271" s="236"/>
      <c r="J271" s="233"/>
      <c r="K271" s="233"/>
      <c r="L271" s="237"/>
      <c r="M271" s="238"/>
      <c r="N271" s="239"/>
      <c r="O271" s="239"/>
      <c r="P271" s="239"/>
      <c r="Q271" s="239"/>
      <c r="R271" s="239"/>
      <c r="S271" s="239"/>
      <c r="T271" s="24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1" t="s">
        <v>134</v>
      </c>
      <c r="AU271" s="241" t="s">
        <v>88</v>
      </c>
      <c r="AV271" s="13" t="s">
        <v>86</v>
      </c>
      <c r="AW271" s="13" t="s">
        <v>35</v>
      </c>
      <c r="AX271" s="13" t="s">
        <v>78</v>
      </c>
      <c r="AY271" s="241" t="s">
        <v>123</v>
      </c>
    </row>
    <row r="272" s="14" customFormat="1">
      <c r="A272" s="14"/>
      <c r="B272" s="242"/>
      <c r="C272" s="243"/>
      <c r="D272" s="227" t="s">
        <v>134</v>
      </c>
      <c r="E272" s="244" t="s">
        <v>1</v>
      </c>
      <c r="F272" s="245" t="s">
        <v>282</v>
      </c>
      <c r="G272" s="243"/>
      <c r="H272" s="246">
        <v>10.449999999999999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2" t="s">
        <v>134</v>
      </c>
      <c r="AU272" s="252" t="s">
        <v>88</v>
      </c>
      <c r="AV272" s="14" t="s">
        <v>88</v>
      </c>
      <c r="AW272" s="14" t="s">
        <v>35</v>
      </c>
      <c r="AX272" s="14" t="s">
        <v>78</v>
      </c>
      <c r="AY272" s="252" t="s">
        <v>123</v>
      </c>
    </row>
    <row r="273" s="15" customFormat="1">
      <c r="A273" s="15"/>
      <c r="B273" s="253"/>
      <c r="C273" s="254"/>
      <c r="D273" s="227" t="s">
        <v>134</v>
      </c>
      <c r="E273" s="255" t="s">
        <v>1</v>
      </c>
      <c r="F273" s="256" t="s">
        <v>137</v>
      </c>
      <c r="G273" s="254"/>
      <c r="H273" s="257">
        <v>10.449999999999999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3" t="s">
        <v>134</v>
      </c>
      <c r="AU273" s="263" t="s">
        <v>88</v>
      </c>
      <c r="AV273" s="15" t="s">
        <v>130</v>
      </c>
      <c r="AW273" s="15" t="s">
        <v>35</v>
      </c>
      <c r="AX273" s="15" t="s">
        <v>86</v>
      </c>
      <c r="AY273" s="263" t="s">
        <v>123</v>
      </c>
    </row>
    <row r="274" s="2" customFormat="1" ht="16.5" customHeight="1">
      <c r="A274" s="38"/>
      <c r="B274" s="39"/>
      <c r="C274" s="214" t="s">
        <v>283</v>
      </c>
      <c r="D274" s="214" t="s">
        <v>125</v>
      </c>
      <c r="E274" s="215" t="s">
        <v>284</v>
      </c>
      <c r="F274" s="216" t="s">
        <v>285</v>
      </c>
      <c r="G274" s="217" t="s">
        <v>128</v>
      </c>
      <c r="H274" s="218">
        <v>448</v>
      </c>
      <c r="I274" s="219"/>
      <c r="J274" s="220">
        <f>ROUND(I274*H274,2)</f>
        <v>0</v>
      </c>
      <c r="K274" s="216" t="s">
        <v>129</v>
      </c>
      <c r="L274" s="44"/>
      <c r="M274" s="221" t="s">
        <v>1</v>
      </c>
      <c r="N274" s="222" t="s">
        <v>43</v>
      </c>
      <c r="O274" s="91"/>
      <c r="P274" s="223">
        <f>O274*H274</f>
        <v>0</v>
      </c>
      <c r="Q274" s="223">
        <v>0.013860000000000001</v>
      </c>
      <c r="R274" s="223">
        <f>Q274*H274</f>
        <v>6.2092800000000006</v>
      </c>
      <c r="S274" s="223">
        <v>0</v>
      </c>
      <c r="T274" s="22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5" t="s">
        <v>130</v>
      </c>
      <c r="AT274" s="225" t="s">
        <v>125</v>
      </c>
      <c r="AU274" s="225" t="s">
        <v>88</v>
      </c>
      <c r="AY274" s="17" t="s">
        <v>123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7" t="s">
        <v>86</v>
      </c>
      <c r="BK274" s="226">
        <f>ROUND(I274*H274,2)</f>
        <v>0</v>
      </c>
      <c r="BL274" s="17" t="s">
        <v>130</v>
      </c>
      <c r="BM274" s="225" t="s">
        <v>286</v>
      </c>
    </row>
    <row r="275" s="2" customFormat="1">
      <c r="A275" s="38"/>
      <c r="B275" s="39"/>
      <c r="C275" s="40"/>
      <c r="D275" s="227" t="s">
        <v>132</v>
      </c>
      <c r="E275" s="40"/>
      <c r="F275" s="228" t="s">
        <v>287</v>
      </c>
      <c r="G275" s="40"/>
      <c r="H275" s="40"/>
      <c r="I275" s="229"/>
      <c r="J275" s="40"/>
      <c r="K275" s="40"/>
      <c r="L275" s="44"/>
      <c r="M275" s="230"/>
      <c r="N275" s="231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132</v>
      </c>
      <c r="AU275" s="17" t="s">
        <v>88</v>
      </c>
    </row>
    <row r="276" s="13" customFormat="1">
      <c r="A276" s="13"/>
      <c r="B276" s="232"/>
      <c r="C276" s="233"/>
      <c r="D276" s="227" t="s">
        <v>134</v>
      </c>
      <c r="E276" s="234" t="s">
        <v>1</v>
      </c>
      <c r="F276" s="235" t="s">
        <v>288</v>
      </c>
      <c r="G276" s="233"/>
      <c r="H276" s="234" t="s">
        <v>1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134</v>
      </c>
      <c r="AU276" s="241" t="s">
        <v>88</v>
      </c>
      <c r="AV276" s="13" t="s">
        <v>86</v>
      </c>
      <c r="AW276" s="13" t="s">
        <v>35</v>
      </c>
      <c r="AX276" s="13" t="s">
        <v>78</v>
      </c>
      <c r="AY276" s="241" t="s">
        <v>123</v>
      </c>
    </row>
    <row r="277" s="14" customFormat="1">
      <c r="A277" s="14"/>
      <c r="B277" s="242"/>
      <c r="C277" s="243"/>
      <c r="D277" s="227" t="s">
        <v>134</v>
      </c>
      <c r="E277" s="244" t="s">
        <v>1</v>
      </c>
      <c r="F277" s="245" t="s">
        <v>289</v>
      </c>
      <c r="G277" s="243"/>
      <c r="H277" s="246">
        <v>448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2" t="s">
        <v>134</v>
      </c>
      <c r="AU277" s="252" t="s">
        <v>88</v>
      </c>
      <c r="AV277" s="14" t="s">
        <v>88</v>
      </c>
      <c r="AW277" s="14" t="s">
        <v>35</v>
      </c>
      <c r="AX277" s="14" t="s">
        <v>78</v>
      </c>
      <c r="AY277" s="252" t="s">
        <v>123</v>
      </c>
    </row>
    <row r="278" s="15" customFormat="1">
      <c r="A278" s="15"/>
      <c r="B278" s="253"/>
      <c r="C278" s="254"/>
      <c r="D278" s="227" t="s">
        <v>134</v>
      </c>
      <c r="E278" s="255" t="s">
        <v>1</v>
      </c>
      <c r="F278" s="256" t="s">
        <v>137</v>
      </c>
      <c r="G278" s="254"/>
      <c r="H278" s="257">
        <v>448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3" t="s">
        <v>134</v>
      </c>
      <c r="AU278" s="263" t="s">
        <v>88</v>
      </c>
      <c r="AV278" s="15" t="s">
        <v>130</v>
      </c>
      <c r="AW278" s="15" t="s">
        <v>35</v>
      </c>
      <c r="AX278" s="15" t="s">
        <v>86</v>
      </c>
      <c r="AY278" s="263" t="s">
        <v>123</v>
      </c>
    </row>
    <row r="279" s="2" customFormat="1" ht="16.5" customHeight="1">
      <c r="A279" s="38"/>
      <c r="B279" s="39"/>
      <c r="C279" s="214" t="s">
        <v>290</v>
      </c>
      <c r="D279" s="214" t="s">
        <v>125</v>
      </c>
      <c r="E279" s="215" t="s">
        <v>291</v>
      </c>
      <c r="F279" s="216" t="s">
        <v>292</v>
      </c>
      <c r="G279" s="217" t="s">
        <v>147</v>
      </c>
      <c r="H279" s="218">
        <v>122</v>
      </c>
      <c r="I279" s="219"/>
      <c r="J279" s="220">
        <f>ROUND(I279*H279,2)</f>
        <v>0</v>
      </c>
      <c r="K279" s="216" t="s">
        <v>129</v>
      </c>
      <c r="L279" s="44"/>
      <c r="M279" s="221" t="s">
        <v>1</v>
      </c>
      <c r="N279" s="222" t="s">
        <v>43</v>
      </c>
      <c r="O279" s="91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5" t="s">
        <v>130</v>
      </c>
      <c r="AT279" s="225" t="s">
        <v>125</v>
      </c>
      <c r="AU279" s="225" t="s">
        <v>88</v>
      </c>
      <c r="AY279" s="17" t="s">
        <v>123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7" t="s">
        <v>86</v>
      </c>
      <c r="BK279" s="226">
        <f>ROUND(I279*H279,2)</f>
        <v>0</v>
      </c>
      <c r="BL279" s="17" t="s">
        <v>130</v>
      </c>
      <c r="BM279" s="225" t="s">
        <v>293</v>
      </c>
    </row>
    <row r="280" s="2" customFormat="1">
      <c r="A280" s="38"/>
      <c r="B280" s="39"/>
      <c r="C280" s="40"/>
      <c r="D280" s="227" t="s">
        <v>132</v>
      </c>
      <c r="E280" s="40"/>
      <c r="F280" s="228" t="s">
        <v>294</v>
      </c>
      <c r="G280" s="40"/>
      <c r="H280" s="40"/>
      <c r="I280" s="229"/>
      <c r="J280" s="40"/>
      <c r="K280" s="40"/>
      <c r="L280" s="44"/>
      <c r="M280" s="230"/>
      <c r="N280" s="231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132</v>
      </c>
      <c r="AU280" s="17" t="s">
        <v>88</v>
      </c>
    </row>
    <row r="281" s="13" customFormat="1">
      <c r="A281" s="13"/>
      <c r="B281" s="232"/>
      <c r="C281" s="233"/>
      <c r="D281" s="227" t="s">
        <v>134</v>
      </c>
      <c r="E281" s="234" t="s">
        <v>1</v>
      </c>
      <c r="F281" s="235" t="s">
        <v>135</v>
      </c>
      <c r="G281" s="233"/>
      <c r="H281" s="234" t="s">
        <v>1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134</v>
      </c>
      <c r="AU281" s="241" t="s">
        <v>88</v>
      </c>
      <c r="AV281" s="13" t="s">
        <v>86</v>
      </c>
      <c r="AW281" s="13" t="s">
        <v>35</v>
      </c>
      <c r="AX281" s="13" t="s">
        <v>78</v>
      </c>
      <c r="AY281" s="241" t="s">
        <v>123</v>
      </c>
    </row>
    <row r="282" s="14" customFormat="1">
      <c r="A282" s="14"/>
      <c r="B282" s="242"/>
      <c r="C282" s="243"/>
      <c r="D282" s="227" t="s">
        <v>134</v>
      </c>
      <c r="E282" s="244" t="s">
        <v>1</v>
      </c>
      <c r="F282" s="245" t="s">
        <v>295</v>
      </c>
      <c r="G282" s="243"/>
      <c r="H282" s="246">
        <v>122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2" t="s">
        <v>134</v>
      </c>
      <c r="AU282" s="252" t="s">
        <v>88</v>
      </c>
      <c r="AV282" s="14" t="s">
        <v>88</v>
      </c>
      <c r="AW282" s="14" t="s">
        <v>35</v>
      </c>
      <c r="AX282" s="14" t="s">
        <v>78</v>
      </c>
      <c r="AY282" s="252" t="s">
        <v>123</v>
      </c>
    </row>
    <row r="283" s="15" customFormat="1">
      <c r="A283" s="15"/>
      <c r="B283" s="253"/>
      <c r="C283" s="254"/>
      <c r="D283" s="227" t="s">
        <v>134</v>
      </c>
      <c r="E283" s="255" t="s">
        <v>1</v>
      </c>
      <c r="F283" s="256" t="s">
        <v>137</v>
      </c>
      <c r="G283" s="254"/>
      <c r="H283" s="257">
        <v>122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3" t="s">
        <v>134</v>
      </c>
      <c r="AU283" s="263" t="s">
        <v>88</v>
      </c>
      <c r="AV283" s="15" t="s">
        <v>130</v>
      </c>
      <c r="AW283" s="15" t="s">
        <v>35</v>
      </c>
      <c r="AX283" s="15" t="s">
        <v>86</v>
      </c>
      <c r="AY283" s="263" t="s">
        <v>123</v>
      </c>
    </row>
    <row r="284" s="2" customFormat="1" ht="16.5" customHeight="1">
      <c r="A284" s="38"/>
      <c r="B284" s="39"/>
      <c r="C284" s="214" t="s">
        <v>296</v>
      </c>
      <c r="D284" s="214" t="s">
        <v>125</v>
      </c>
      <c r="E284" s="215" t="s">
        <v>297</v>
      </c>
      <c r="F284" s="216" t="s">
        <v>298</v>
      </c>
      <c r="G284" s="217" t="s">
        <v>147</v>
      </c>
      <c r="H284" s="218">
        <v>1045</v>
      </c>
      <c r="I284" s="219"/>
      <c r="J284" s="220">
        <f>ROUND(I284*H284,2)</f>
        <v>0</v>
      </c>
      <c r="K284" s="216" t="s">
        <v>129</v>
      </c>
      <c r="L284" s="44"/>
      <c r="M284" s="221" t="s">
        <v>1</v>
      </c>
      <c r="N284" s="222" t="s">
        <v>43</v>
      </c>
      <c r="O284" s="91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5" t="s">
        <v>130</v>
      </c>
      <c r="AT284" s="225" t="s">
        <v>125</v>
      </c>
      <c r="AU284" s="225" t="s">
        <v>88</v>
      </c>
      <c r="AY284" s="17" t="s">
        <v>123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7" t="s">
        <v>86</v>
      </c>
      <c r="BK284" s="226">
        <f>ROUND(I284*H284,2)</f>
        <v>0</v>
      </c>
      <c r="BL284" s="17" t="s">
        <v>130</v>
      </c>
      <c r="BM284" s="225" t="s">
        <v>299</v>
      </c>
    </row>
    <row r="285" s="2" customFormat="1">
      <c r="A285" s="38"/>
      <c r="B285" s="39"/>
      <c r="C285" s="40"/>
      <c r="D285" s="227" t="s">
        <v>132</v>
      </c>
      <c r="E285" s="40"/>
      <c r="F285" s="228" t="s">
        <v>300</v>
      </c>
      <c r="G285" s="40"/>
      <c r="H285" s="40"/>
      <c r="I285" s="229"/>
      <c r="J285" s="40"/>
      <c r="K285" s="40"/>
      <c r="L285" s="44"/>
      <c r="M285" s="230"/>
      <c r="N285" s="231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132</v>
      </c>
      <c r="AU285" s="17" t="s">
        <v>88</v>
      </c>
    </row>
    <row r="286" s="13" customFormat="1">
      <c r="A286" s="13"/>
      <c r="B286" s="232"/>
      <c r="C286" s="233"/>
      <c r="D286" s="227" t="s">
        <v>134</v>
      </c>
      <c r="E286" s="234" t="s">
        <v>1</v>
      </c>
      <c r="F286" s="235" t="s">
        <v>135</v>
      </c>
      <c r="G286" s="233"/>
      <c r="H286" s="234" t="s">
        <v>1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134</v>
      </c>
      <c r="AU286" s="241" t="s">
        <v>88</v>
      </c>
      <c r="AV286" s="13" t="s">
        <v>86</v>
      </c>
      <c r="AW286" s="13" t="s">
        <v>35</v>
      </c>
      <c r="AX286" s="13" t="s">
        <v>78</v>
      </c>
      <c r="AY286" s="241" t="s">
        <v>123</v>
      </c>
    </row>
    <row r="287" s="13" customFormat="1">
      <c r="A287" s="13"/>
      <c r="B287" s="232"/>
      <c r="C287" s="233"/>
      <c r="D287" s="227" t="s">
        <v>134</v>
      </c>
      <c r="E287" s="234" t="s">
        <v>1</v>
      </c>
      <c r="F287" s="235" t="s">
        <v>301</v>
      </c>
      <c r="G287" s="233"/>
      <c r="H287" s="234" t="s">
        <v>1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134</v>
      </c>
      <c r="AU287" s="241" t="s">
        <v>88</v>
      </c>
      <c r="AV287" s="13" t="s">
        <v>86</v>
      </c>
      <c r="AW287" s="13" t="s">
        <v>35</v>
      </c>
      <c r="AX287" s="13" t="s">
        <v>78</v>
      </c>
      <c r="AY287" s="241" t="s">
        <v>123</v>
      </c>
    </row>
    <row r="288" s="14" customFormat="1">
      <c r="A288" s="14"/>
      <c r="B288" s="242"/>
      <c r="C288" s="243"/>
      <c r="D288" s="227" t="s">
        <v>134</v>
      </c>
      <c r="E288" s="244" t="s">
        <v>1</v>
      </c>
      <c r="F288" s="245" t="s">
        <v>155</v>
      </c>
      <c r="G288" s="243"/>
      <c r="H288" s="246">
        <v>1045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2" t="s">
        <v>134</v>
      </c>
      <c r="AU288" s="252" t="s">
        <v>88</v>
      </c>
      <c r="AV288" s="14" t="s">
        <v>88</v>
      </c>
      <c r="AW288" s="14" t="s">
        <v>35</v>
      </c>
      <c r="AX288" s="14" t="s">
        <v>78</v>
      </c>
      <c r="AY288" s="252" t="s">
        <v>123</v>
      </c>
    </row>
    <row r="289" s="15" customFormat="1">
      <c r="A289" s="15"/>
      <c r="B289" s="253"/>
      <c r="C289" s="254"/>
      <c r="D289" s="227" t="s">
        <v>134</v>
      </c>
      <c r="E289" s="255" t="s">
        <v>1</v>
      </c>
      <c r="F289" s="256" t="s">
        <v>137</v>
      </c>
      <c r="G289" s="254"/>
      <c r="H289" s="257">
        <v>1045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3" t="s">
        <v>134</v>
      </c>
      <c r="AU289" s="263" t="s">
        <v>88</v>
      </c>
      <c r="AV289" s="15" t="s">
        <v>130</v>
      </c>
      <c r="AW289" s="15" t="s">
        <v>35</v>
      </c>
      <c r="AX289" s="15" t="s">
        <v>86</v>
      </c>
      <c r="AY289" s="263" t="s">
        <v>123</v>
      </c>
    </row>
    <row r="290" s="2" customFormat="1" ht="21.75" customHeight="1">
      <c r="A290" s="38"/>
      <c r="B290" s="39"/>
      <c r="C290" s="214" t="s">
        <v>194</v>
      </c>
      <c r="D290" s="214" t="s">
        <v>125</v>
      </c>
      <c r="E290" s="215" t="s">
        <v>302</v>
      </c>
      <c r="F290" s="216" t="s">
        <v>303</v>
      </c>
      <c r="G290" s="217" t="s">
        <v>147</v>
      </c>
      <c r="H290" s="218">
        <v>122</v>
      </c>
      <c r="I290" s="219"/>
      <c r="J290" s="220">
        <f>ROUND(I290*H290,2)</f>
        <v>0</v>
      </c>
      <c r="K290" s="216" t="s">
        <v>129</v>
      </c>
      <c r="L290" s="44"/>
      <c r="M290" s="221" t="s">
        <v>1</v>
      </c>
      <c r="N290" s="222" t="s">
        <v>43</v>
      </c>
      <c r="O290" s="91"/>
      <c r="P290" s="223">
        <f>O290*H290</f>
        <v>0</v>
      </c>
      <c r="Q290" s="223">
        <v>0.00059999999999999995</v>
      </c>
      <c r="R290" s="223">
        <f>Q290*H290</f>
        <v>0.073199999999999987</v>
      </c>
      <c r="S290" s="223">
        <v>0</v>
      </c>
      <c r="T290" s="22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5" t="s">
        <v>130</v>
      </c>
      <c r="AT290" s="225" t="s">
        <v>125</v>
      </c>
      <c r="AU290" s="225" t="s">
        <v>88</v>
      </c>
      <c r="AY290" s="17" t="s">
        <v>123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7" t="s">
        <v>86</v>
      </c>
      <c r="BK290" s="226">
        <f>ROUND(I290*H290,2)</f>
        <v>0</v>
      </c>
      <c r="BL290" s="17" t="s">
        <v>130</v>
      </c>
      <c r="BM290" s="225" t="s">
        <v>304</v>
      </c>
    </row>
    <row r="291" s="2" customFormat="1">
      <c r="A291" s="38"/>
      <c r="B291" s="39"/>
      <c r="C291" s="40"/>
      <c r="D291" s="227" t="s">
        <v>132</v>
      </c>
      <c r="E291" s="40"/>
      <c r="F291" s="228" t="s">
        <v>305</v>
      </c>
      <c r="G291" s="40"/>
      <c r="H291" s="40"/>
      <c r="I291" s="229"/>
      <c r="J291" s="40"/>
      <c r="K291" s="40"/>
      <c r="L291" s="44"/>
      <c r="M291" s="230"/>
      <c r="N291" s="231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132</v>
      </c>
      <c r="AU291" s="17" t="s">
        <v>88</v>
      </c>
    </row>
    <row r="292" s="13" customFormat="1">
      <c r="A292" s="13"/>
      <c r="B292" s="232"/>
      <c r="C292" s="233"/>
      <c r="D292" s="227" t="s">
        <v>134</v>
      </c>
      <c r="E292" s="234" t="s">
        <v>1</v>
      </c>
      <c r="F292" s="235" t="s">
        <v>135</v>
      </c>
      <c r="G292" s="233"/>
      <c r="H292" s="234" t="s">
        <v>1</v>
      </c>
      <c r="I292" s="236"/>
      <c r="J292" s="233"/>
      <c r="K292" s="233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134</v>
      </c>
      <c r="AU292" s="241" t="s">
        <v>88</v>
      </c>
      <c r="AV292" s="13" t="s">
        <v>86</v>
      </c>
      <c r="AW292" s="13" t="s">
        <v>35</v>
      </c>
      <c r="AX292" s="13" t="s">
        <v>78</v>
      </c>
      <c r="AY292" s="241" t="s">
        <v>123</v>
      </c>
    </row>
    <row r="293" s="14" customFormat="1">
      <c r="A293" s="14"/>
      <c r="B293" s="242"/>
      <c r="C293" s="243"/>
      <c r="D293" s="227" t="s">
        <v>134</v>
      </c>
      <c r="E293" s="244" t="s">
        <v>1</v>
      </c>
      <c r="F293" s="245" t="s">
        <v>295</v>
      </c>
      <c r="G293" s="243"/>
      <c r="H293" s="246">
        <v>122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2" t="s">
        <v>134</v>
      </c>
      <c r="AU293" s="252" t="s">
        <v>88</v>
      </c>
      <c r="AV293" s="14" t="s">
        <v>88</v>
      </c>
      <c r="AW293" s="14" t="s">
        <v>35</v>
      </c>
      <c r="AX293" s="14" t="s">
        <v>78</v>
      </c>
      <c r="AY293" s="252" t="s">
        <v>123</v>
      </c>
    </row>
    <row r="294" s="15" customFormat="1">
      <c r="A294" s="15"/>
      <c r="B294" s="253"/>
      <c r="C294" s="254"/>
      <c r="D294" s="227" t="s">
        <v>134</v>
      </c>
      <c r="E294" s="255" t="s">
        <v>1</v>
      </c>
      <c r="F294" s="256" t="s">
        <v>137</v>
      </c>
      <c r="G294" s="254"/>
      <c r="H294" s="257">
        <v>122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3" t="s">
        <v>134</v>
      </c>
      <c r="AU294" s="263" t="s">
        <v>88</v>
      </c>
      <c r="AV294" s="15" t="s">
        <v>130</v>
      </c>
      <c r="AW294" s="15" t="s">
        <v>35</v>
      </c>
      <c r="AX294" s="15" t="s">
        <v>86</v>
      </c>
      <c r="AY294" s="263" t="s">
        <v>123</v>
      </c>
    </row>
    <row r="295" s="2" customFormat="1" ht="16.5" customHeight="1">
      <c r="A295" s="38"/>
      <c r="B295" s="39"/>
      <c r="C295" s="214" t="s">
        <v>189</v>
      </c>
      <c r="D295" s="214" t="s">
        <v>125</v>
      </c>
      <c r="E295" s="215" t="s">
        <v>306</v>
      </c>
      <c r="F295" s="216" t="s">
        <v>307</v>
      </c>
      <c r="G295" s="217" t="s">
        <v>147</v>
      </c>
      <c r="H295" s="218">
        <v>122</v>
      </c>
      <c r="I295" s="219"/>
      <c r="J295" s="220">
        <f>ROUND(I295*H295,2)</f>
        <v>0</v>
      </c>
      <c r="K295" s="216" t="s">
        <v>129</v>
      </c>
      <c r="L295" s="44"/>
      <c r="M295" s="221" t="s">
        <v>1</v>
      </c>
      <c r="N295" s="222" t="s">
        <v>43</v>
      </c>
      <c r="O295" s="91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5" t="s">
        <v>130</v>
      </c>
      <c r="AT295" s="225" t="s">
        <v>125</v>
      </c>
      <c r="AU295" s="225" t="s">
        <v>88</v>
      </c>
      <c r="AY295" s="17" t="s">
        <v>123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7" t="s">
        <v>86</v>
      </c>
      <c r="BK295" s="226">
        <f>ROUND(I295*H295,2)</f>
        <v>0</v>
      </c>
      <c r="BL295" s="17" t="s">
        <v>130</v>
      </c>
      <c r="BM295" s="225" t="s">
        <v>308</v>
      </c>
    </row>
    <row r="296" s="2" customFormat="1">
      <c r="A296" s="38"/>
      <c r="B296" s="39"/>
      <c r="C296" s="40"/>
      <c r="D296" s="227" t="s">
        <v>132</v>
      </c>
      <c r="E296" s="40"/>
      <c r="F296" s="228" t="s">
        <v>309</v>
      </c>
      <c r="G296" s="40"/>
      <c r="H296" s="40"/>
      <c r="I296" s="229"/>
      <c r="J296" s="40"/>
      <c r="K296" s="40"/>
      <c r="L296" s="44"/>
      <c r="M296" s="230"/>
      <c r="N296" s="231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132</v>
      </c>
      <c r="AU296" s="17" t="s">
        <v>88</v>
      </c>
    </row>
    <row r="297" s="13" customFormat="1">
      <c r="A297" s="13"/>
      <c r="B297" s="232"/>
      <c r="C297" s="233"/>
      <c r="D297" s="227" t="s">
        <v>134</v>
      </c>
      <c r="E297" s="234" t="s">
        <v>1</v>
      </c>
      <c r="F297" s="235" t="s">
        <v>135</v>
      </c>
      <c r="G297" s="233"/>
      <c r="H297" s="234" t="s">
        <v>1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134</v>
      </c>
      <c r="AU297" s="241" t="s">
        <v>88</v>
      </c>
      <c r="AV297" s="13" t="s">
        <v>86</v>
      </c>
      <c r="AW297" s="13" t="s">
        <v>35</v>
      </c>
      <c r="AX297" s="13" t="s">
        <v>78</v>
      </c>
      <c r="AY297" s="241" t="s">
        <v>123</v>
      </c>
    </row>
    <row r="298" s="14" customFormat="1">
      <c r="A298" s="14"/>
      <c r="B298" s="242"/>
      <c r="C298" s="243"/>
      <c r="D298" s="227" t="s">
        <v>134</v>
      </c>
      <c r="E298" s="244" t="s">
        <v>1</v>
      </c>
      <c r="F298" s="245" t="s">
        <v>295</v>
      </c>
      <c r="G298" s="243"/>
      <c r="H298" s="246">
        <v>122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134</v>
      </c>
      <c r="AU298" s="252" t="s">
        <v>88</v>
      </c>
      <c r="AV298" s="14" t="s">
        <v>88</v>
      </c>
      <c r="AW298" s="14" t="s">
        <v>35</v>
      </c>
      <c r="AX298" s="14" t="s">
        <v>78</v>
      </c>
      <c r="AY298" s="252" t="s">
        <v>123</v>
      </c>
    </row>
    <row r="299" s="15" customFormat="1">
      <c r="A299" s="15"/>
      <c r="B299" s="253"/>
      <c r="C299" s="254"/>
      <c r="D299" s="227" t="s">
        <v>134</v>
      </c>
      <c r="E299" s="255" t="s">
        <v>1</v>
      </c>
      <c r="F299" s="256" t="s">
        <v>137</v>
      </c>
      <c r="G299" s="254"/>
      <c r="H299" s="257">
        <v>122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3" t="s">
        <v>134</v>
      </c>
      <c r="AU299" s="263" t="s">
        <v>88</v>
      </c>
      <c r="AV299" s="15" t="s">
        <v>130</v>
      </c>
      <c r="AW299" s="15" t="s">
        <v>35</v>
      </c>
      <c r="AX299" s="15" t="s">
        <v>86</v>
      </c>
      <c r="AY299" s="263" t="s">
        <v>123</v>
      </c>
    </row>
    <row r="300" s="2" customFormat="1" ht="16.5" customHeight="1">
      <c r="A300" s="38"/>
      <c r="B300" s="39"/>
      <c r="C300" s="214" t="s">
        <v>310</v>
      </c>
      <c r="D300" s="214" t="s">
        <v>125</v>
      </c>
      <c r="E300" s="215" t="s">
        <v>311</v>
      </c>
      <c r="F300" s="216" t="s">
        <v>312</v>
      </c>
      <c r="G300" s="217" t="s">
        <v>147</v>
      </c>
      <c r="H300" s="218">
        <v>1045</v>
      </c>
      <c r="I300" s="219"/>
      <c r="J300" s="220">
        <f>ROUND(I300*H300,2)</f>
        <v>0</v>
      </c>
      <c r="K300" s="216" t="s">
        <v>129</v>
      </c>
      <c r="L300" s="44"/>
      <c r="M300" s="221" t="s">
        <v>1</v>
      </c>
      <c r="N300" s="222" t="s">
        <v>43</v>
      </c>
      <c r="O300" s="91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5" t="s">
        <v>130</v>
      </c>
      <c r="AT300" s="225" t="s">
        <v>125</v>
      </c>
      <c r="AU300" s="225" t="s">
        <v>88</v>
      </c>
      <c r="AY300" s="17" t="s">
        <v>123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7" t="s">
        <v>86</v>
      </c>
      <c r="BK300" s="226">
        <f>ROUND(I300*H300,2)</f>
        <v>0</v>
      </c>
      <c r="BL300" s="17" t="s">
        <v>130</v>
      </c>
      <c r="BM300" s="225" t="s">
        <v>313</v>
      </c>
    </row>
    <row r="301" s="2" customFormat="1">
      <c r="A301" s="38"/>
      <c r="B301" s="39"/>
      <c r="C301" s="40"/>
      <c r="D301" s="227" t="s">
        <v>132</v>
      </c>
      <c r="E301" s="40"/>
      <c r="F301" s="228" t="s">
        <v>314</v>
      </c>
      <c r="G301" s="40"/>
      <c r="H301" s="40"/>
      <c r="I301" s="229"/>
      <c r="J301" s="40"/>
      <c r="K301" s="40"/>
      <c r="L301" s="44"/>
      <c r="M301" s="230"/>
      <c r="N301" s="231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132</v>
      </c>
      <c r="AU301" s="17" t="s">
        <v>88</v>
      </c>
    </row>
    <row r="302" s="13" customFormat="1">
      <c r="A302" s="13"/>
      <c r="B302" s="232"/>
      <c r="C302" s="233"/>
      <c r="D302" s="227" t="s">
        <v>134</v>
      </c>
      <c r="E302" s="234" t="s">
        <v>1</v>
      </c>
      <c r="F302" s="235" t="s">
        <v>135</v>
      </c>
      <c r="G302" s="233"/>
      <c r="H302" s="234" t="s">
        <v>1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1" t="s">
        <v>134</v>
      </c>
      <c r="AU302" s="241" t="s">
        <v>88</v>
      </c>
      <c r="AV302" s="13" t="s">
        <v>86</v>
      </c>
      <c r="AW302" s="13" t="s">
        <v>35</v>
      </c>
      <c r="AX302" s="13" t="s">
        <v>78</v>
      </c>
      <c r="AY302" s="241" t="s">
        <v>123</v>
      </c>
    </row>
    <row r="303" s="13" customFormat="1">
      <c r="A303" s="13"/>
      <c r="B303" s="232"/>
      <c r="C303" s="233"/>
      <c r="D303" s="227" t="s">
        <v>134</v>
      </c>
      <c r="E303" s="234" t="s">
        <v>1</v>
      </c>
      <c r="F303" s="235" t="s">
        <v>301</v>
      </c>
      <c r="G303" s="233"/>
      <c r="H303" s="234" t="s">
        <v>1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134</v>
      </c>
      <c r="AU303" s="241" t="s">
        <v>88</v>
      </c>
      <c r="AV303" s="13" t="s">
        <v>86</v>
      </c>
      <c r="AW303" s="13" t="s">
        <v>35</v>
      </c>
      <c r="AX303" s="13" t="s">
        <v>78</v>
      </c>
      <c r="AY303" s="241" t="s">
        <v>123</v>
      </c>
    </row>
    <row r="304" s="14" customFormat="1">
      <c r="A304" s="14"/>
      <c r="B304" s="242"/>
      <c r="C304" s="243"/>
      <c r="D304" s="227" t="s">
        <v>134</v>
      </c>
      <c r="E304" s="244" t="s">
        <v>1</v>
      </c>
      <c r="F304" s="245" t="s">
        <v>155</v>
      </c>
      <c r="G304" s="243"/>
      <c r="H304" s="246">
        <v>1045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134</v>
      </c>
      <c r="AU304" s="252" t="s">
        <v>88</v>
      </c>
      <c r="AV304" s="14" t="s">
        <v>88</v>
      </c>
      <c r="AW304" s="14" t="s">
        <v>35</v>
      </c>
      <c r="AX304" s="14" t="s">
        <v>78</v>
      </c>
      <c r="AY304" s="252" t="s">
        <v>123</v>
      </c>
    </row>
    <row r="305" s="15" customFormat="1">
      <c r="A305" s="15"/>
      <c r="B305" s="253"/>
      <c r="C305" s="254"/>
      <c r="D305" s="227" t="s">
        <v>134</v>
      </c>
      <c r="E305" s="255" t="s">
        <v>1</v>
      </c>
      <c r="F305" s="256" t="s">
        <v>137</v>
      </c>
      <c r="G305" s="254"/>
      <c r="H305" s="257">
        <v>1045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3" t="s">
        <v>134</v>
      </c>
      <c r="AU305" s="263" t="s">
        <v>88</v>
      </c>
      <c r="AV305" s="15" t="s">
        <v>130</v>
      </c>
      <c r="AW305" s="15" t="s">
        <v>35</v>
      </c>
      <c r="AX305" s="15" t="s">
        <v>86</v>
      </c>
      <c r="AY305" s="263" t="s">
        <v>123</v>
      </c>
    </row>
    <row r="306" s="12" customFormat="1" ht="22.8" customHeight="1">
      <c r="A306" s="12"/>
      <c r="B306" s="198"/>
      <c r="C306" s="199"/>
      <c r="D306" s="200" t="s">
        <v>77</v>
      </c>
      <c r="E306" s="212" t="s">
        <v>315</v>
      </c>
      <c r="F306" s="212" t="s">
        <v>316</v>
      </c>
      <c r="G306" s="199"/>
      <c r="H306" s="199"/>
      <c r="I306" s="202"/>
      <c r="J306" s="213">
        <f>BK306</f>
        <v>0</v>
      </c>
      <c r="K306" s="199"/>
      <c r="L306" s="204"/>
      <c r="M306" s="205"/>
      <c r="N306" s="206"/>
      <c r="O306" s="206"/>
      <c r="P306" s="207">
        <f>SUM(P307:P317)</f>
        <v>0</v>
      </c>
      <c r="Q306" s="206"/>
      <c r="R306" s="207">
        <f>SUM(R307:R317)</f>
        <v>0</v>
      </c>
      <c r="S306" s="206"/>
      <c r="T306" s="208">
        <f>SUM(T307:T317)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9" t="s">
        <v>86</v>
      </c>
      <c r="AT306" s="210" t="s">
        <v>77</v>
      </c>
      <c r="AU306" s="210" t="s">
        <v>86</v>
      </c>
      <c r="AY306" s="209" t="s">
        <v>123</v>
      </c>
      <c r="BK306" s="211">
        <f>SUM(BK307:BK317)</f>
        <v>0</v>
      </c>
    </row>
    <row r="307" s="2" customFormat="1" ht="16.5" customHeight="1">
      <c r="A307" s="38"/>
      <c r="B307" s="39"/>
      <c r="C307" s="214" t="s">
        <v>317</v>
      </c>
      <c r="D307" s="214" t="s">
        <v>125</v>
      </c>
      <c r="E307" s="215" t="s">
        <v>318</v>
      </c>
      <c r="F307" s="216" t="s">
        <v>319</v>
      </c>
      <c r="G307" s="217" t="s">
        <v>320</v>
      </c>
      <c r="H307" s="218">
        <v>2550.895</v>
      </c>
      <c r="I307" s="219"/>
      <c r="J307" s="220">
        <f>ROUND(I307*H307,2)</f>
        <v>0</v>
      </c>
      <c r="K307" s="216" t="s">
        <v>129</v>
      </c>
      <c r="L307" s="44"/>
      <c r="M307" s="221" t="s">
        <v>1</v>
      </c>
      <c r="N307" s="222" t="s">
        <v>43</v>
      </c>
      <c r="O307" s="91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5" t="s">
        <v>130</v>
      </c>
      <c r="AT307" s="225" t="s">
        <v>125</v>
      </c>
      <c r="AU307" s="225" t="s">
        <v>88</v>
      </c>
      <c r="AY307" s="17" t="s">
        <v>123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7" t="s">
        <v>86</v>
      </c>
      <c r="BK307" s="226">
        <f>ROUND(I307*H307,2)</f>
        <v>0</v>
      </c>
      <c r="BL307" s="17" t="s">
        <v>130</v>
      </c>
      <c r="BM307" s="225" t="s">
        <v>321</v>
      </c>
    </row>
    <row r="308" s="2" customFormat="1">
      <c r="A308" s="38"/>
      <c r="B308" s="39"/>
      <c r="C308" s="40"/>
      <c r="D308" s="227" t="s">
        <v>132</v>
      </c>
      <c r="E308" s="40"/>
      <c r="F308" s="228" t="s">
        <v>322</v>
      </c>
      <c r="G308" s="40"/>
      <c r="H308" s="40"/>
      <c r="I308" s="229"/>
      <c r="J308" s="40"/>
      <c r="K308" s="40"/>
      <c r="L308" s="44"/>
      <c r="M308" s="230"/>
      <c r="N308" s="231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132</v>
      </c>
      <c r="AU308" s="17" t="s">
        <v>88</v>
      </c>
    </row>
    <row r="309" s="2" customFormat="1" ht="16.5" customHeight="1">
      <c r="A309" s="38"/>
      <c r="B309" s="39"/>
      <c r="C309" s="214" t="s">
        <v>323</v>
      </c>
      <c r="D309" s="214" t="s">
        <v>125</v>
      </c>
      <c r="E309" s="215" t="s">
        <v>324</v>
      </c>
      <c r="F309" s="216" t="s">
        <v>325</v>
      </c>
      <c r="G309" s="217" t="s">
        <v>320</v>
      </c>
      <c r="H309" s="218">
        <v>22958.055</v>
      </c>
      <c r="I309" s="219"/>
      <c r="J309" s="220">
        <f>ROUND(I309*H309,2)</f>
        <v>0</v>
      </c>
      <c r="K309" s="216" t="s">
        <v>129</v>
      </c>
      <c r="L309" s="44"/>
      <c r="M309" s="221" t="s">
        <v>1</v>
      </c>
      <c r="N309" s="222" t="s">
        <v>43</v>
      </c>
      <c r="O309" s="91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5" t="s">
        <v>130</v>
      </c>
      <c r="AT309" s="225" t="s">
        <v>125</v>
      </c>
      <c r="AU309" s="225" t="s">
        <v>88</v>
      </c>
      <c r="AY309" s="17" t="s">
        <v>123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7" t="s">
        <v>86</v>
      </c>
      <c r="BK309" s="226">
        <f>ROUND(I309*H309,2)</f>
        <v>0</v>
      </c>
      <c r="BL309" s="17" t="s">
        <v>130</v>
      </c>
      <c r="BM309" s="225" t="s">
        <v>326</v>
      </c>
    </row>
    <row r="310" s="2" customFormat="1">
      <c r="A310" s="38"/>
      <c r="B310" s="39"/>
      <c r="C310" s="40"/>
      <c r="D310" s="227" t="s">
        <v>132</v>
      </c>
      <c r="E310" s="40"/>
      <c r="F310" s="228" t="s">
        <v>327</v>
      </c>
      <c r="G310" s="40"/>
      <c r="H310" s="40"/>
      <c r="I310" s="229"/>
      <c r="J310" s="40"/>
      <c r="K310" s="40"/>
      <c r="L310" s="44"/>
      <c r="M310" s="230"/>
      <c r="N310" s="231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132</v>
      </c>
      <c r="AU310" s="17" t="s">
        <v>88</v>
      </c>
    </row>
    <row r="311" s="14" customFormat="1">
      <c r="A311" s="14"/>
      <c r="B311" s="242"/>
      <c r="C311" s="243"/>
      <c r="D311" s="227" t="s">
        <v>134</v>
      </c>
      <c r="E311" s="243"/>
      <c r="F311" s="245" t="s">
        <v>328</v>
      </c>
      <c r="G311" s="243"/>
      <c r="H311" s="246">
        <v>22958.055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2" t="s">
        <v>134</v>
      </c>
      <c r="AU311" s="252" t="s">
        <v>88</v>
      </c>
      <c r="AV311" s="14" t="s">
        <v>88</v>
      </c>
      <c r="AW311" s="14" t="s">
        <v>4</v>
      </c>
      <c r="AX311" s="14" t="s">
        <v>86</v>
      </c>
      <c r="AY311" s="252" t="s">
        <v>123</v>
      </c>
    </row>
    <row r="312" s="2" customFormat="1" ht="24.15" customHeight="1">
      <c r="A312" s="38"/>
      <c r="B312" s="39"/>
      <c r="C312" s="214" t="s">
        <v>329</v>
      </c>
      <c r="D312" s="214" t="s">
        <v>125</v>
      </c>
      <c r="E312" s="215" t="s">
        <v>330</v>
      </c>
      <c r="F312" s="216" t="s">
        <v>331</v>
      </c>
      <c r="G312" s="217" t="s">
        <v>320</v>
      </c>
      <c r="H312" s="218">
        <v>232.49500000000001</v>
      </c>
      <c r="I312" s="219"/>
      <c r="J312" s="220">
        <f>ROUND(I312*H312,2)</f>
        <v>0</v>
      </c>
      <c r="K312" s="216" t="s">
        <v>129</v>
      </c>
      <c r="L312" s="44"/>
      <c r="M312" s="221" t="s">
        <v>1</v>
      </c>
      <c r="N312" s="222" t="s">
        <v>43</v>
      </c>
      <c r="O312" s="91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5" t="s">
        <v>130</v>
      </c>
      <c r="AT312" s="225" t="s">
        <v>125</v>
      </c>
      <c r="AU312" s="225" t="s">
        <v>88</v>
      </c>
      <c r="AY312" s="17" t="s">
        <v>123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7" t="s">
        <v>86</v>
      </c>
      <c r="BK312" s="226">
        <f>ROUND(I312*H312,2)</f>
        <v>0</v>
      </c>
      <c r="BL312" s="17" t="s">
        <v>130</v>
      </c>
      <c r="BM312" s="225" t="s">
        <v>332</v>
      </c>
    </row>
    <row r="313" s="2" customFormat="1">
      <c r="A313" s="38"/>
      <c r="B313" s="39"/>
      <c r="C313" s="40"/>
      <c r="D313" s="227" t="s">
        <v>132</v>
      </c>
      <c r="E313" s="40"/>
      <c r="F313" s="228" t="s">
        <v>333</v>
      </c>
      <c r="G313" s="40"/>
      <c r="H313" s="40"/>
      <c r="I313" s="229"/>
      <c r="J313" s="40"/>
      <c r="K313" s="40"/>
      <c r="L313" s="44"/>
      <c r="M313" s="230"/>
      <c r="N313" s="231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132</v>
      </c>
      <c r="AU313" s="17" t="s">
        <v>88</v>
      </c>
    </row>
    <row r="314" s="14" customFormat="1">
      <c r="A314" s="14"/>
      <c r="B314" s="242"/>
      <c r="C314" s="243"/>
      <c r="D314" s="227" t="s">
        <v>134</v>
      </c>
      <c r="E314" s="244" t="s">
        <v>1</v>
      </c>
      <c r="F314" s="245" t="s">
        <v>334</v>
      </c>
      <c r="G314" s="243"/>
      <c r="H314" s="246">
        <v>232.49500000000001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2" t="s">
        <v>134</v>
      </c>
      <c r="AU314" s="252" t="s">
        <v>88</v>
      </c>
      <c r="AV314" s="14" t="s">
        <v>88</v>
      </c>
      <c r="AW314" s="14" t="s">
        <v>35</v>
      </c>
      <c r="AX314" s="14" t="s">
        <v>86</v>
      </c>
      <c r="AY314" s="252" t="s">
        <v>123</v>
      </c>
    </row>
    <row r="315" s="2" customFormat="1" ht="24.15" customHeight="1">
      <c r="A315" s="38"/>
      <c r="B315" s="39"/>
      <c r="C315" s="214" t="s">
        <v>335</v>
      </c>
      <c r="D315" s="214" t="s">
        <v>125</v>
      </c>
      <c r="E315" s="215" t="s">
        <v>336</v>
      </c>
      <c r="F315" s="216" t="s">
        <v>337</v>
      </c>
      <c r="G315" s="217" t="s">
        <v>320</v>
      </c>
      <c r="H315" s="218">
        <v>2321</v>
      </c>
      <c r="I315" s="219"/>
      <c r="J315" s="220">
        <f>ROUND(I315*H315,2)</f>
        <v>0</v>
      </c>
      <c r="K315" s="216" t="s">
        <v>129</v>
      </c>
      <c r="L315" s="44"/>
      <c r="M315" s="221" t="s">
        <v>1</v>
      </c>
      <c r="N315" s="222" t="s">
        <v>43</v>
      </c>
      <c r="O315" s="91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5" t="s">
        <v>130</v>
      </c>
      <c r="AT315" s="225" t="s">
        <v>125</v>
      </c>
      <c r="AU315" s="225" t="s">
        <v>88</v>
      </c>
      <c r="AY315" s="17" t="s">
        <v>123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7" t="s">
        <v>86</v>
      </c>
      <c r="BK315" s="226">
        <f>ROUND(I315*H315,2)</f>
        <v>0</v>
      </c>
      <c r="BL315" s="17" t="s">
        <v>130</v>
      </c>
      <c r="BM315" s="225" t="s">
        <v>338</v>
      </c>
    </row>
    <row r="316" s="2" customFormat="1">
      <c r="A316" s="38"/>
      <c r="B316" s="39"/>
      <c r="C316" s="40"/>
      <c r="D316" s="227" t="s">
        <v>132</v>
      </c>
      <c r="E316" s="40"/>
      <c r="F316" s="228" t="s">
        <v>337</v>
      </c>
      <c r="G316" s="40"/>
      <c r="H316" s="40"/>
      <c r="I316" s="229"/>
      <c r="J316" s="40"/>
      <c r="K316" s="40"/>
      <c r="L316" s="44"/>
      <c r="M316" s="230"/>
      <c r="N316" s="231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132</v>
      </c>
      <c r="AU316" s="17" t="s">
        <v>88</v>
      </c>
    </row>
    <row r="317" s="14" customFormat="1">
      <c r="A317" s="14"/>
      <c r="B317" s="242"/>
      <c r="C317" s="243"/>
      <c r="D317" s="227" t="s">
        <v>134</v>
      </c>
      <c r="E317" s="244" t="s">
        <v>1</v>
      </c>
      <c r="F317" s="245" t="s">
        <v>339</v>
      </c>
      <c r="G317" s="243"/>
      <c r="H317" s="246">
        <v>2321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2" t="s">
        <v>134</v>
      </c>
      <c r="AU317" s="252" t="s">
        <v>88</v>
      </c>
      <c r="AV317" s="14" t="s">
        <v>88</v>
      </c>
      <c r="AW317" s="14" t="s">
        <v>35</v>
      </c>
      <c r="AX317" s="14" t="s">
        <v>86</v>
      </c>
      <c r="AY317" s="252" t="s">
        <v>123</v>
      </c>
    </row>
    <row r="318" s="12" customFormat="1" ht="22.8" customHeight="1">
      <c r="A318" s="12"/>
      <c r="B318" s="198"/>
      <c r="C318" s="199"/>
      <c r="D318" s="200" t="s">
        <v>77</v>
      </c>
      <c r="E318" s="212" t="s">
        <v>340</v>
      </c>
      <c r="F318" s="212" t="s">
        <v>341</v>
      </c>
      <c r="G318" s="199"/>
      <c r="H318" s="199"/>
      <c r="I318" s="202"/>
      <c r="J318" s="213">
        <f>BK318</f>
        <v>0</v>
      </c>
      <c r="K318" s="199"/>
      <c r="L318" s="204"/>
      <c r="M318" s="205"/>
      <c r="N318" s="206"/>
      <c r="O318" s="206"/>
      <c r="P318" s="207">
        <f>SUM(P319:P320)</f>
        <v>0</v>
      </c>
      <c r="Q318" s="206"/>
      <c r="R318" s="207">
        <f>SUM(R319:R320)</f>
        <v>0</v>
      </c>
      <c r="S318" s="206"/>
      <c r="T318" s="208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9" t="s">
        <v>86</v>
      </c>
      <c r="AT318" s="210" t="s">
        <v>77</v>
      </c>
      <c r="AU318" s="210" t="s">
        <v>86</v>
      </c>
      <c r="AY318" s="209" t="s">
        <v>123</v>
      </c>
      <c r="BK318" s="211">
        <f>SUM(BK319:BK320)</f>
        <v>0</v>
      </c>
    </row>
    <row r="319" s="2" customFormat="1" ht="21.75" customHeight="1">
      <c r="A319" s="38"/>
      <c r="B319" s="39"/>
      <c r="C319" s="214" t="s">
        <v>342</v>
      </c>
      <c r="D319" s="214" t="s">
        <v>125</v>
      </c>
      <c r="E319" s="215" t="s">
        <v>343</v>
      </c>
      <c r="F319" s="216" t="s">
        <v>344</v>
      </c>
      <c r="G319" s="217" t="s">
        <v>320</v>
      </c>
      <c r="H319" s="218">
        <v>831.75900000000001</v>
      </c>
      <c r="I319" s="219"/>
      <c r="J319" s="220">
        <f>ROUND(I319*H319,2)</f>
        <v>0</v>
      </c>
      <c r="K319" s="216" t="s">
        <v>129</v>
      </c>
      <c r="L319" s="44"/>
      <c r="M319" s="221" t="s">
        <v>1</v>
      </c>
      <c r="N319" s="222" t="s">
        <v>43</v>
      </c>
      <c r="O319" s="91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5" t="s">
        <v>130</v>
      </c>
      <c r="AT319" s="225" t="s">
        <v>125</v>
      </c>
      <c r="AU319" s="225" t="s">
        <v>88</v>
      </c>
      <c r="AY319" s="17" t="s">
        <v>123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7" t="s">
        <v>86</v>
      </c>
      <c r="BK319" s="226">
        <f>ROUND(I319*H319,2)</f>
        <v>0</v>
      </c>
      <c r="BL319" s="17" t="s">
        <v>130</v>
      </c>
      <c r="BM319" s="225" t="s">
        <v>345</v>
      </c>
    </row>
    <row r="320" s="2" customFormat="1">
      <c r="A320" s="38"/>
      <c r="B320" s="39"/>
      <c r="C320" s="40"/>
      <c r="D320" s="227" t="s">
        <v>132</v>
      </c>
      <c r="E320" s="40"/>
      <c r="F320" s="228" t="s">
        <v>346</v>
      </c>
      <c r="G320" s="40"/>
      <c r="H320" s="40"/>
      <c r="I320" s="229"/>
      <c r="J320" s="40"/>
      <c r="K320" s="40"/>
      <c r="L320" s="44"/>
      <c r="M320" s="230"/>
      <c r="N320" s="231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132</v>
      </c>
      <c r="AU320" s="17" t="s">
        <v>88</v>
      </c>
    </row>
    <row r="321" s="12" customFormat="1" ht="25.92" customHeight="1">
      <c r="A321" s="12"/>
      <c r="B321" s="198"/>
      <c r="C321" s="199"/>
      <c r="D321" s="200" t="s">
        <v>77</v>
      </c>
      <c r="E321" s="201" t="s">
        <v>347</v>
      </c>
      <c r="F321" s="201" t="s">
        <v>348</v>
      </c>
      <c r="G321" s="199"/>
      <c r="H321" s="199"/>
      <c r="I321" s="202"/>
      <c r="J321" s="203">
        <f>BK321</f>
        <v>0</v>
      </c>
      <c r="K321" s="199"/>
      <c r="L321" s="204"/>
      <c r="M321" s="205"/>
      <c r="N321" s="206"/>
      <c r="O321" s="206"/>
      <c r="P321" s="207">
        <f>P322+P330+P338</f>
        <v>0</v>
      </c>
      <c r="Q321" s="206"/>
      <c r="R321" s="207">
        <f>R322+R330+R338</f>
        <v>0</v>
      </c>
      <c r="S321" s="206"/>
      <c r="T321" s="208">
        <f>T322+T330+T338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9" t="s">
        <v>156</v>
      </c>
      <c r="AT321" s="210" t="s">
        <v>77</v>
      </c>
      <c r="AU321" s="210" t="s">
        <v>78</v>
      </c>
      <c r="AY321" s="209" t="s">
        <v>123</v>
      </c>
      <c r="BK321" s="211">
        <f>BK322+BK330+BK338</f>
        <v>0</v>
      </c>
    </row>
    <row r="322" s="12" customFormat="1" ht="22.8" customHeight="1">
      <c r="A322" s="12"/>
      <c r="B322" s="198"/>
      <c r="C322" s="199"/>
      <c r="D322" s="200" t="s">
        <v>77</v>
      </c>
      <c r="E322" s="212" t="s">
        <v>349</v>
      </c>
      <c r="F322" s="212" t="s">
        <v>350</v>
      </c>
      <c r="G322" s="199"/>
      <c r="H322" s="199"/>
      <c r="I322" s="202"/>
      <c r="J322" s="213">
        <f>BK322</f>
        <v>0</v>
      </c>
      <c r="K322" s="199"/>
      <c r="L322" s="204"/>
      <c r="M322" s="205"/>
      <c r="N322" s="206"/>
      <c r="O322" s="206"/>
      <c r="P322" s="207">
        <f>SUM(P323:P329)</f>
        <v>0</v>
      </c>
      <c r="Q322" s="206"/>
      <c r="R322" s="207">
        <f>SUM(R323:R329)</f>
        <v>0</v>
      </c>
      <c r="S322" s="206"/>
      <c r="T322" s="208">
        <f>SUM(T323:T329)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9" t="s">
        <v>156</v>
      </c>
      <c r="AT322" s="210" t="s">
        <v>77</v>
      </c>
      <c r="AU322" s="210" t="s">
        <v>86</v>
      </c>
      <c r="AY322" s="209" t="s">
        <v>123</v>
      </c>
      <c r="BK322" s="211">
        <f>SUM(BK323:BK329)</f>
        <v>0</v>
      </c>
    </row>
    <row r="323" s="2" customFormat="1" ht="16.5" customHeight="1">
      <c r="A323" s="38"/>
      <c r="B323" s="39"/>
      <c r="C323" s="214" t="s">
        <v>351</v>
      </c>
      <c r="D323" s="214" t="s">
        <v>125</v>
      </c>
      <c r="E323" s="215" t="s">
        <v>352</v>
      </c>
      <c r="F323" s="216" t="s">
        <v>353</v>
      </c>
      <c r="G323" s="217" t="s">
        <v>354</v>
      </c>
      <c r="H323" s="218">
        <v>1</v>
      </c>
      <c r="I323" s="219"/>
      <c r="J323" s="220">
        <f>ROUND(I323*H323,2)</f>
        <v>0</v>
      </c>
      <c r="K323" s="216" t="s">
        <v>129</v>
      </c>
      <c r="L323" s="44"/>
      <c r="M323" s="221" t="s">
        <v>1</v>
      </c>
      <c r="N323" s="222" t="s">
        <v>43</v>
      </c>
      <c r="O323" s="91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5" t="s">
        <v>355</v>
      </c>
      <c r="AT323" s="225" t="s">
        <v>125</v>
      </c>
      <c r="AU323" s="225" t="s">
        <v>88</v>
      </c>
      <c r="AY323" s="17" t="s">
        <v>123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7" t="s">
        <v>86</v>
      </c>
      <c r="BK323" s="226">
        <f>ROUND(I323*H323,2)</f>
        <v>0</v>
      </c>
      <c r="BL323" s="17" t="s">
        <v>355</v>
      </c>
      <c r="BM323" s="225" t="s">
        <v>356</v>
      </c>
    </row>
    <row r="324" s="2" customFormat="1">
      <c r="A324" s="38"/>
      <c r="B324" s="39"/>
      <c r="C324" s="40"/>
      <c r="D324" s="227" t="s">
        <v>132</v>
      </c>
      <c r="E324" s="40"/>
      <c r="F324" s="228" t="s">
        <v>353</v>
      </c>
      <c r="G324" s="40"/>
      <c r="H324" s="40"/>
      <c r="I324" s="229"/>
      <c r="J324" s="40"/>
      <c r="K324" s="40"/>
      <c r="L324" s="44"/>
      <c r="M324" s="230"/>
      <c r="N324" s="231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132</v>
      </c>
      <c r="AU324" s="17" t="s">
        <v>88</v>
      </c>
    </row>
    <row r="325" s="14" customFormat="1">
      <c r="A325" s="14"/>
      <c r="B325" s="242"/>
      <c r="C325" s="243"/>
      <c r="D325" s="227" t="s">
        <v>134</v>
      </c>
      <c r="E325" s="244" t="s">
        <v>1</v>
      </c>
      <c r="F325" s="245" t="s">
        <v>86</v>
      </c>
      <c r="G325" s="243"/>
      <c r="H325" s="246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2" t="s">
        <v>134</v>
      </c>
      <c r="AU325" s="252" t="s">
        <v>88</v>
      </c>
      <c r="AV325" s="14" t="s">
        <v>88</v>
      </c>
      <c r="AW325" s="14" t="s">
        <v>35</v>
      </c>
      <c r="AX325" s="14" t="s">
        <v>86</v>
      </c>
      <c r="AY325" s="252" t="s">
        <v>123</v>
      </c>
    </row>
    <row r="326" s="2" customFormat="1" ht="16.5" customHeight="1">
      <c r="A326" s="38"/>
      <c r="B326" s="39"/>
      <c r="C326" s="214" t="s">
        <v>357</v>
      </c>
      <c r="D326" s="214" t="s">
        <v>125</v>
      </c>
      <c r="E326" s="215" t="s">
        <v>358</v>
      </c>
      <c r="F326" s="216" t="s">
        <v>359</v>
      </c>
      <c r="G326" s="217" t="s">
        <v>354</v>
      </c>
      <c r="H326" s="218">
        <v>1</v>
      </c>
      <c r="I326" s="219"/>
      <c r="J326" s="220">
        <f>ROUND(I326*H326,2)</f>
        <v>0</v>
      </c>
      <c r="K326" s="216" t="s">
        <v>129</v>
      </c>
      <c r="L326" s="44"/>
      <c r="M326" s="221" t="s">
        <v>1</v>
      </c>
      <c r="N326" s="222" t="s">
        <v>43</v>
      </c>
      <c r="O326" s="91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5" t="s">
        <v>355</v>
      </c>
      <c r="AT326" s="225" t="s">
        <v>125</v>
      </c>
      <c r="AU326" s="225" t="s">
        <v>88</v>
      </c>
      <c r="AY326" s="17" t="s">
        <v>123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7" t="s">
        <v>86</v>
      </c>
      <c r="BK326" s="226">
        <f>ROUND(I326*H326,2)</f>
        <v>0</v>
      </c>
      <c r="BL326" s="17" t="s">
        <v>355</v>
      </c>
      <c r="BM326" s="225" t="s">
        <v>360</v>
      </c>
    </row>
    <row r="327" s="2" customFormat="1">
      <c r="A327" s="38"/>
      <c r="B327" s="39"/>
      <c r="C327" s="40"/>
      <c r="D327" s="227" t="s">
        <v>132</v>
      </c>
      <c r="E327" s="40"/>
      <c r="F327" s="228" t="s">
        <v>359</v>
      </c>
      <c r="G327" s="40"/>
      <c r="H327" s="40"/>
      <c r="I327" s="229"/>
      <c r="J327" s="40"/>
      <c r="K327" s="40"/>
      <c r="L327" s="44"/>
      <c r="M327" s="230"/>
      <c r="N327" s="231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132</v>
      </c>
      <c r="AU327" s="17" t="s">
        <v>88</v>
      </c>
    </row>
    <row r="328" s="13" customFormat="1">
      <c r="A328" s="13"/>
      <c r="B328" s="232"/>
      <c r="C328" s="233"/>
      <c r="D328" s="227" t="s">
        <v>134</v>
      </c>
      <c r="E328" s="234" t="s">
        <v>1</v>
      </c>
      <c r="F328" s="235" t="s">
        <v>361</v>
      </c>
      <c r="G328" s="233"/>
      <c r="H328" s="234" t="s">
        <v>1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134</v>
      </c>
      <c r="AU328" s="241" t="s">
        <v>88</v>
      </c>
      <c r="AV328" s="13" t="s">
        <v>86</v>
      </c>
      <c r="AW328" s="13" t="s">
        <v>35</v>
      </c>
      <c r="AX328" s="13" t="s">
        <v>78</v>
      </c>
      <c r="AY328" s="241" t="s">
        <v>123</v>
      </c>
    </row>
    <row r="329" s="14" customFormat="1">
      <c r="A329" s="14"/>
      <c r="B329" s="242"/>
      <c r="C329" s="243"/>
      <c r="D329" s="227" t="s">
        <v>134</v>
      </c>
      <c r="E329" s="244" t="s">
        <v>1</v>
      </c>
      <c r="F329" s="245" t="s">
        <v>86</v>
      </c>
      <c r="G329" s="243"/>
      <c r="H329" s="246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2" t="s">
        <v>134</v>
      </c>
      <c r="AU329" s="252" t="s">
        <v>88</v>
      </c>
      <c r="AV329" s="14" t="s">
        <v>88</v>
      </c>
      <c r="AW329" s="14" t="s">
        <v>35</v>
      </c>
      <c r="AX329" s="14" t="s">
        <v>86</v>
      </c>
      <c r="AY329" s="252" t="s">
        <v>123</v>
      </c>
    </row>
    <row r="330" s="12" customFormat="1" ht="22.8" customHeight="1">
      <c r="A330" s="12"/>
      <c r="B330" s="198"/>
      <c r="C330" s="199"/>
      <c r="D330" s="200" t="s">
        <v>77</v>
      </c>
      <c r="E330" s="212" t="s">
        <v>362</v>
      </c>
      <c r="F330" s="212" t="s">
        <v>363</v>
      </c>
      <c r="G330" s="199"/>
      <c r="H330" s="199"/>
      <c r="I330" s="202"/>
      <c r="J330" s="213">
        <f>BK330</f>
        <v>0</v>
      </c>
      <c r="K330" s="199"/>
      <c r="L330" s="204"/>
      <c r="M330" s="205"/>
      <c r="N330" s="206"/>
      <c r="O330" s="206"/>
      <c r="P330" s="207">
        <f>SUM(P331:P337)</f>
        <v>0</v>
      </c>
      <c r="Q330" s="206"/>
      <c r="R330" s="207">
        <f>SUM(R331:R337)</f>
        <v>0</v>
      </c>
      <c r="S330" s="206"/>
      <c r="T330" s="208">
        <f>SUM(T331:T337)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9" t="s">
        <v>156</v>
      </c>
      <c r="AT330" s="210" t="s">
        <v>77</v>
      </c>
      <c r="AU330" s="210" t="s">
        <v>86</v>
      </c>
      <c r="AY330" s="209" t="s">
        <v>123</v>
      </c>
      <c r="BK330" s="211">
        <f>SUM(BK331:BK337)</f>
        <v>0</v>
      </c>
    </row>
    <row r="331" s="2" customFormat="1" ht="16.5" customHeight="1">
      <c r="A331" s="38"/>
      <c r="B331" s="39"/>
      <c r="C331" s="214" t="s">
        <v>364</v>
      </c>
      <c r="D331" s="214" t="s">
        <v>125</v>
      </c>
      <c r="E331" s="215" t="s">
        <v>365</v>
      </c>
      <c r="F331" s="216" t="s">
        <v>363</v>
      </c>
      <c r="G331" s="217" t="s">
        <v>354</v>
      </c>
      <c r="H331" s="218">
        <v>1</v>
      </c>
      <c r="I331" s="219"/>
      <c r="J331" s="220">
        <f>ROUND(I331*H331,2)</f>
        <v>0</v>
      </c>
      <c r="K331" s="216" t="s">
        <v>129</v>
      </c>
      <c r="L331" s="44"/>
      <c r="M331" s="221" t="s">
        <v>1</v>
      </c>
      <c r="N331" s="222" t="s">
        <v>43</v>
      </c>
      <c r="O331" s="91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5" t="s">
        <v>355</v>
      </c>
      <c r="AT331" s="225" t="s">
        <v>125</v>
      </c>
      <c r="AU331" s="225" t="s">
        <v>88</v>
      </c>
      <c r="AY331" s="17" t="s">
        <v>123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7" t="s">
        <v>86</v>
      </c>
      <c r="BK331" s="226">
        <f>ROUND(I331*H331,2)</f>
        <v>0</v>
      </c>
      <c r="BL331" s="17" t="s">
        <v>355</v>
      </c>
      <c r="BM331" s="225" t="s">
        <v>366</v>
      </c>
    </row>
    <row r="332" s="2" customFormat="1">
      <c r="A332" s="38"/>
      <c r="B332" s="39"/>
      <c r="C332" s="40"/>
      <c r="D332" s="227" t="s">
        <v>132</v>
      </c>
      <c r="E332" s="40"/>
      <c r="F332" s="228" t="s">
        <v>363</v>
      </c>
      <c r="G332" s="40"/>
      <c r="H332" s="40"/>
      <c r="I332" s="229"/>
      <c r="J332" s="40"/>
      <c r="K332" s="40"/>
      <c r="L332" s="44"/>
      <c r="M332" s="230"/>
      <c r="N332" s="231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132</v>
      </c>
      <c r="AU332" s="17" t="s">
        <v>88</v>
      </c>
    </row>
    <row r="333" s="14" customFormat="1">
      <c r="A333" s="14"/>
      <c r="B333" s="242"/>
      <c r="C333" s="243"/>
      <c r="D333" s="227" t="s">
        <v>134</v>
      </c>
      <c r="E333" s="244" t="s">
        <v>1</v>
      </c>
      <c r="F333" s="245" t="s">
        <v>86</v>
      </c>
      <c r="G333" s="243"/>
      <c r="H333" s="246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2" t="s">
        <v>134</v>
      </c>
      <c r="AU333" s="252" t="s">
        <v>88</v>
      </c>
      <c r="AV333" s="14" t="s">
        <v>88</v>
      </c>
      <c r="AW333" s="14" t="s">
        <v>35</v>
      </c>
      <c r="AX333" s="14" t="s">
        <v>86</v>
      </c>
      <c r="AY333" s="252" t="s">
        <v>123</v>
      </c>
    </row>
    <row r="334" s="2" customFormat="1" ht="16.5" customHeight="1">
      <c r="A334" s="38"/>
      <c r="B334" s="39"/>
      <c r="C334" s="214" t="s">
        <v>367</v>
      </c>
      <c r="D334" s="214" t="s">
        <v>125</v>
      </c>
      <c r="E334" s="215" t="s">
        <v>368</v>
      </c>
      <c r="F334" s="216" t="s">
        <v>369</v>
      </c>
      <c r="G334" s="217" t="s">
        <v>354</v>
      </c>
      <c r="H334" s="218">
        <v>1</v>
      </c>
      <c r="I334" s="219"/>
      <c r="J334" s="220">
        <f>ROUND(I334*H334,2)</f>
        <v>0</v>
      </c>
      <c r="K334" s="216" t="s">
        <v>129</v>
      </c>
      <c r="L334" s="44"/>
      <c r="M334" s="221" t="s">
        <v>1</v>
      </c>
      <c r="N334" s="222" t="s">
        <v>43</v>
      </c>
      <c r="O334" s="91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5" t="s">
        <v>355</v>
      </c>
      <c r="AT334" s="225" t="s">
        <v>125</v>
      </c>
      <c r="AU334" s="225" t="s">
        <v>88</v>
      </c>
      <c r="AY334" s="17" t="s">
        <v>123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7" t="s">
        <v>86</v>
      </c>
      <c r="BK334" s="226">
        <f>ROUND(I334*H334,2)</f>
        <v>0</v>
      </c>
      <c r="BL334" s="17" t="s">
        <v>355</v>
      </c>
      <c r="BM334" s="225" t="s">
        <v>370</v>
      </c>
    </row>
    <row r="335" s="2" customFormat="1">
      <c r="A335" s="38"/>
      <c r="B335" s="39"/>
      <c r="C335" s="40"/>
      <c r="D335" s="227" t="s">
        <v>132</v>
      </c>
      <c r="E335" s="40"/>
      <c r="F335" s="228" t="s">
        <v>369</v>
      </c>
      <c r="G335" s="40"/>
      <c r="H335" s="40"/>
      <c r="I335" s="229"/>
      <c r="J335" s="40"/>
      <c r="K335" s="40"/>
      <c r="L335" s="44"/>
      <c r="M335" s="230"/>
      <c r="N335" s="231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132</v>
      </c>
      <c r="AU335" s="17" t="s">
        <v>88</v>
      </c>
    </row>
    <row r="336" s="13" customFormat="1">
      <c r="A336" s="13"/>
      <c r="B336" s="232"/>
      <c r="C336" s="233"/>
      <c r="D336" s="227" t="s">
        <v>134</v>
      </c>
      <c r="E336" s="234" t="s">
        <v>1</v>
      </c>
      <c r="F336" s="235" t="s">
        <v>361</v>
      </c>
      <c r="G336" s="233"/>
      <c r="H336" s="234" t="s">
        <v>1</v>
      </c>
      <c r="I336" s="236"/>
      <c r="J336" s="233"/>
      <c r="K336" s="233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134</v>
      </c>
      <c r="AU336" s="241" t="s">
        <v>88</v>
      </c>
      <c r="AV336" s="13" t="s">
        <v>86</v>
      </c>
      <c r="AW336" s="13" t="s">
        <v>35</v>
      </c>
      <c r="AX336" s="13" t="s">
        <v>78</v>
      </c>
      <c r="AY336" s="241" t="s">
        <v>123</v>
      </c>
    </row>
    <row r="337" s="14" customFormat="1">
      <c r="A337" s="14"/>
      <c r="B337" s="242"/>
      <c r="C337" s="243"/>
      <c r="D337" s="227" t="s">
        <v>134</v>
      </c>
      <c r="E337" s="244" t="s">
        <v>1</v>
      </c>
      <c r="F337" s="245" t="s">
        <v>86</v>
      </c>
      <c r="G337" s="243"/>
      <c r="H337" s="246">
        <v>1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2" t="s">
        <v>134</v>
      </c>
      <c r="AU337" s="252" t="s">
        <v>88</v>
      </c>
      <c r="AV337" s="14" t="s">
        <v>88</v>
      </c>
      <c r="AW337" s="14" t="s">
        <v>35</v>
      </c>
      <c r="AX337" s="14" t="s">
        <v>86</v>
      </c>
      <c r="AY337" s="252" t="s">
        <v>123</v>
      </c>
    </row>
    <row r="338" s="12" customFormat="1" ht="22.8" customHeight="1">
      <c r="A338" s="12"/>
      <c r="B338" s="198"/>
      <c r="C338" s="199"/>
      <c r="D338" s="200" t="s">
        <v>77</v>
      </c>
      <c r="E338" s="212" t="s">
        <v>371</v>
      </c>
      <c r="F338" s="212" t="s">
        <v>372</v>
      </c>
      <c r="G338" s="199"/>
      <c r="H338" s="199"/>
      <c r="I338" s="202"/>
      <c r="J338" s="213">
        <f>BK338</f>
        <v>0</v>
      </c>
      <c r="K338" s="199"/>
      <c r="L338" s="204"/>
      <c r="M338" s="205"/>
      <c r="N338" s="206"/>
      <c r="O338" s="206"/>
      <c r="P338" s="207">
        <f>SUM(P339:P342)</f>
        <v>0</v>
      </c>
      <c r="Q338" s="206"/>
      <c r="R338" s="207">
        <f>SUM(R339:R342)</f>
        <v>0</v>
      </c>
      <c r="S338" s="206"/>
      <c r="T338" s="208">
        <f>SUM(T339:T342)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9" t="s">
        <v>156</v>
      </c>
      <c r="AT338" s="210" t="s">
        <v>77</v>
      </c>
      <c r="AU338" s="210" t="s">
        <v>86</v>
      </c>
      <c r="AY338" s="209" t="s">
        <v>123</v>
      </c>
      <c r="BK338" s="211">
        <f>SUM(BK339:BK342)</f>
        <v>0</v>
      </c>
    </row>
    <row r="339" s="2" customFormat="1" ht="16.5" customHeight="1">
      <c r="A339" s="38"/>
      <c r="B339" s="39"/>
      <c r="C339" s="214" t="s">
        <v>373</v>
      </c>
      <c r="D339" s="214" t="s">
        <v>125</v>
      </c>
      <c r="E339" s="215" t="s">
        <v>374</v>
      </c>
      <c r="F339" s="216" t="s">
        <v>375</v>
      </c>
      <c r="G339" s="217" t="s">
        <v>354</v>
      </c>
      <c r="H339" s="218">
        <v>1</v>
      </c>
      <c r="I339" s="219"/>
      <c r="J339" s="220">
        <f>ROUND(I339*H339,2)</f>
        <v>0</v>
      </c>
      <c r="K339" s="216" t="s">
        <v>129</v>
      </c>
      <c r="L339" s="44"/>
      <c r="M339" s="221" t="s">
        <v>1</v>
      </c>
      <c r="N339" s="222" t="s">
        <v>43</v>
      </c>
      <c r="O339" s="91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5" t="s">
        <v>355</v>
      </c>
      <c r="AT339" s="225" t="s">
        <v>125</v>
      </c>
      <c r="AU339" s="225" t="s">
        <v>88</v>
      </c>
      <c r="AY339" s="17" t="s">
        <v>123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7" t="s">
        <v>86</v>
      </c>
      <c r="BK339" s="226">
        <f>ROUND(I339*H339,2)</f>
        <v>0</v>
      </c>
      <c r="BL339" s="17" t="s">
        <v>355</v>
      </c>
      <c r="BM339" s="225" t="s">
        <v>376</v>
      </c>
    </row>
    <row r="340" s="2" customFormat="1">
      <c r="A340" s="38"/>
      <c r="B340" s="39"/>
      <c r="C340" s="40"/>
      <c r="D340" s="227" t="s">
        <v>132</v>
      </c>
      <c r="E340" s="40"/>
      <c r="F340" s="228" t="s">
        <v>375</v>
      </c>
      <c r="G340" s="40"/>
      <c r="H340" s="40"/>
      <c r="I340" s="229"/>
      <c r="J340" s="40"/>
      <c r="K340" s="40"/>
      <c r="L340" s="44"/>
      <c r="M340" s="230"/>
      <c r="N340" s="231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132</v>
      </c>
      <c r="AU340" s="17" t="s">
        <v>88</v>
      </c>
    </row>
    <row r="341" s="13" customFormat="1">
      <c r="A341" s="13"/>
      <c r="B341" s="232"/>
      <c r="C341" s="233"/>
      <c r="D341" s="227" t="s">
        <v>134</v>
      </c>
      <c r="E341" s="234" t="s">
        <v>1</v>
      </c>
      <c r="F341" s="235" t="s">
        <v>377</v>
      </c>
      <c r="G341" s="233"/>
      <c r="H341" s="234" t="s">
        <v>1</v>
      </c>
      <c r="I341" s="236"/>
      <c r="J341" s="233"/>
      <c r="K341" s="233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134</v>
      </c>
      <c r="AU341" s="241" t="s">
        <v>88</v>
      </c>
      <c r="AV341" s="13" t="s">
        <v>86</v>
      </c>
      <c r="AW341" s="13" t="s">
        <v>35</v>
      </c>
      <c r="AX341" s="13" t="s">
        <v>78</v>
      </c>
      <c r="AY341" s="241" t="s">
        <v>123</v>
      </c>
    </row>
    <row r="342" s="14" customFormat="1">
      <c r="A342" s="14"/>
      <c r="B342" s="242"/>
      <c r="C342" s="243"/>
      <c r="D342" s="227" t="s">
        <v>134</v>
      </c>
      <c r="E342" s="244" t="s">
        <v>1</v>
      </c>
      <c r="F342" s="245" t="s">
        <v>86</v>
      </c>
      <c r="G342" s="243"/>
      <c r="H342" s="246">
        <v>1</v>
      </c>
      <c r="I342" s="247"/>
      <c r="J342" s="243"/>
      <c r="K342" s="243"/>
      <c r="L342" s="248"/>
      <c r="M342" s="274"/>
      <c r="N342" s="275"/>
      <c r="O342" s="275"/>
      <c r="P342" s="275"/>
      <c r="Q342" s="275"/>
      <c r="R342" s="275"/>
      <c r="S342" s="275"/>
      <c r="T342" s="27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2" t="s">
        <v>134</v>
      </c>
      <c r="AU342" s="252" t="s">
        <v>88</v>
      </c>
      <c r="AV342" s="14" t="s">
        <v>88</v>
      </c>
      <c r="AW342" s="14" t="s">
        <v>35</v>
      </c>
      <c r="AX342" s="14" t="s">
        <v>86</v>
      </c>
      <c r="AY342" s="252" t="s">
        <v>123</v>
      </c>
    </row>
    <row r="343" s="2" customFormat="1" ht="6.96" customHeight="1">
      <c r="A343" s="38"/>
      <c r="B343" s="66"/>
      <c r="C343" s="67"/>
      <c r="D343" s="67"/>
      <c r="E343" s="67"/>
      <c r="F343" s="67"/>
      <c r="G343" s="67"/>
      <c r="H343" s="67"/>
      <c r="I343" s="67"/>
      <c r="J343" s="67"/>
      <c r="K343" s="67"/>
      <c r="L343" s="44"/>
      <c r="M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</row>
  </sheetData>
  <sheetProtection sheet="1" autoFilter="0" formatColumns="0" formatRows="0" objects="1" scenarios="1" spinCount="100000" saltValue="5Mv8zF5caHfccDpF98OWQBOseC6x0fhMK5OqdUg3bWcTN9gwC6Ur/m0eF+4Pn9tUWcr//FjVz26ETO7IZaEFWQ==" hashValue="DPfW3vOGBBelIzKvbz4+JZZFw1oZK41OuXiDHjI4GdHB/gvqL9/em6CRjrdbwl7POFWupAzSSFOQo9gddpHgpw==" algorithmName="SHA-512" password="CC35"/>
  <autoFilter ref="C126:K34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2025-03-28T08:59:55Z</dcterms:created>
  <dcterms:modified xsi:type="dcterms:W3CDTF">2025-03-28T08:59:59Z</dcterms:modified>
</cp:coreProperties>
</file>