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1 - Demontáže a bourání" sheetId="2" r:id="rId2"/>
    <sheet name="002 - Úpravy na půdě" sheetId="3" r:id="rId3"/>
    <sheet name="003 - Stavební úpravy" sheetId="4" r:id="rId4"/>
    <sheet name="004 - Šikmá střecha" sheetId="5" r:id="rId5"/>
    <sheet name="005 - Plochá střecha" sheetId="6" r:id="rId6"/>
    <sheet name="006 - Lešení" sheetId="7" r:id="rId7"/>
    <sheet name="007 - Hromosvod" sheetId="8" r:id="rId8"/>
    <sheet name="008 - Vedlejší rozpočtové..." sheetId="9" r:id="rId9"/>
    <sheet name="Pokyny pro vyplnění" sheetId="10" r:id="rId10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'001 - Demontáže a bourání'!$C$88:$K$202</definedName>
    <definedName name="_xlnm.Print_Area" localSheetId="1">'001 - Demontáže a bourání'!$C$4:$J$39,'001 - Demontáže a bourání'!$C$45:$J$70,'001 - Demontáže a bourání'!$C$76:$K$202</definedName>
    <definedName name="_xlnm.Print_Titles" localSheetId="1">'001 - Demontáže a bourání'!$88:$88</definedName>
    <definedName name="_xlnm._FilterDatabase" localSheetId="2" hidden="1">'002 - Úpravy na půdě'!$C$86:$K$156</definedName>
    <definedName name="_xlnm.Print_Area" localSheetId="2">'002 - Úpravy na půdě'!$C$4:$J$39,'002 - Úpravy na půdě'!$C$45:$J$68,'002 - Úpravy na půdě'!$C$74:$K$156</definedName>
    <definedName name="_xlnm.Print_Titles" localSheetId="2">'002 - Úpravy na půdě'!$86:$86</definedName>
    <definedName name="_xlnm._FilterDatabase" localSheetId="3" hidden="1">'003 - Stavební úpravy'!$C$84:$K$111</definedName>
    <definedName name="_xlnm.Print_Area" localSheetId="3">'003 - Stavební úpravy'!$C$4:$J$39,'003 - Stavební úpravy'!$C$45:$J$66,'003 - Stavební úpravy'!$C$72:$K$111</definedName>
    <definedName name="_xlnm.Print_Titles" localSheetId="3">'003 - Stavební úpravy'!$84:$84</definedName>
    <definedName name="_xlnm._FilterDatabase" localSheetId="4" hidden="1">'004 - Šikmá střecha'!$C$84:$K$155</definedName>
    <definedName name="_xlnm.Print_Area" localSheetId="4">'004 - Šikmá střecha'!$C$4:$J$39,'004 - Šikmá střecha'!$C$45:$J$66,'004 - Šikmá střecha'!$C$72:$K$155</definedName>
    <definedName name="_xlnm.Print_Titles" localSheetId="4">'004 - Šikmá střecha'!$84:$84</definedName>
    <definedName name="_xlnm._FilterDatabase" localSheetId="5" hidden="1">'005 - Plochá střecha'!$C$86:$K$209</definedName>
    <definedName name="_xlnm.Print_Area" localSheetId="5">'005 - Plochá střecha'!$C$4:$J$39,'005 - Plochá střecha'!$C$45:$J$68,'005 - Plochá střecha'!$C$74:$K$209</definedName>
    <definedName name="_xlnm.Print_Titles" localSheetId="5">'005 - Plochá střecha'!$86:$86</definedName>
    <definedName name="_xlnm._FilterDatabase" localSheetId="6" hidden="1">'006 - Lešení'!$C$80:$K$109</definedName>
    <definedName name="_xlnm.Print_Area" localSheetId="6">'006 - Lešení'!$C$4:$J$39,'006 - Lešení'!$C$45:$J$62,'006 - Lešení'!$C$68:$K$109</definedName>
    <definedName name="_xlnm.Print_Titles" localSheetId="6">'006 - Lešení'!$80:$80</definedName>
    <definedName name="_xlnm._FilterDatabase" localSheetId="7" hidden="1">'007 - Hromosvod'!$C$80:$K$127</definedName>
    <definedName name="_xlnm.Print_Area" localSheetId="7">'007 - Hromosvod'!$C$4:$J$39,'007 - Hromosvod'!$C$45:$J$62,'007 - Hromosvod'!$C$68:$K$127</definedName>
    <definedName name="_xlnm.Print_Titles" localSheetId="7">'007 - Hromosvod'!$80:$80</definedName>
    <definedName name="_xlnm._FilterDatabase" localSheetId="8" hidden="1">'008 - Vedlejší rozpočtové...'!$C$81:$K$89</definedName>
    <definedName name="_xlnm.Print_Area" localSheetId="8">'008 - Vedlejší rozpočtové...'!$C$4:$J$39,'008 - Vedlejší rozpočtové...'!$C$45:$J$63,'008 - Vedlejší rozpočtové...'!$C$69:$K$89</definedName>
    <definedName name="_xlnm.Print_Titles" localSheetId="8">'008 - Vedlejší rozpočtové...'!$81:$81</definedName>
    <definedName name="_xlnm.Print_Area" localSheetId="9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9" l="1" r="J37"/>
  <c r="J36"/>
  <c i="1" r="AY62"/>
  <c i="9" r="J35"/>
  <c i="1" r="AX62"/>
  <c i="9" r="BI88"/>
  <c r="BH88"/>
  <c r="BG88"/>
  <c r="BF88"/>
  <c r="T88"/>
  <c r="T87"/>
  <c r="R88"/>
  <c r="R87"/>
  <c r="P88"/>
  <c r="P87"/>
  <c r="BI85"/>
  <c r="BH85"/>
  <c r="BG85"/>
  <c r="BF85"/>
  <c r="T85"/>
  <c r="T84"/>
  <c r="T83"/>
  <c r="T82"/>
  <c r="R85"/>
  <c r="R84"/>
  <c r="R83"/>
  <c r="R82"/>
  <c r="P85"/>
  <c r="P84"/>
  <c r="P83"/>
  <c r="P82"/>
  <c i="1" r="AU62"/>
  <c i="9" r="J78"/>
  <c r="F78"/>
  <c r="F76"/>
  <c r="E74"/>
  <c r="J54"/>
  <c r="F54"/>
  <c r="F52"/>
  <c r="E50"/>
  <c r="J24"/>
  <c r="E24"/>
  <c r="J55"/>
  <c r="J23"/>
  <c r="J18"/>
  <c r="E18"/>
  <c r="F79"/>
  <c r="J17"/>
  <c r="J12"/>
  <c r="J52"/>
  <c r="E7"/>
  <c r="E48"/>
  <c i="8" r="J37"/>
  <c r="J36"/>
  <c i="1" r="AY61"/>
  <c i="8" r="J35"/>
  <c i="1" r="AX61"/>
  <c i="8"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100"/>
  <c r="BH100"/>
  <c r="BG100"/>
  <c r="BF100"/>
  <c r="T100"/>
  <c r="R100"/>
  <c r="P100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7"/>
  <c r="BH87"/>
  <c r="BG87"/>
  <c r="BF87"/>
  <c r="T87"/>
  <c r="R87"/>
  <c r="P87"/>
  <c r="BI84"/>
  <c r="BH84"/>
  <c r="BG84"/>
  <c r="BF84"/>
  <c r="T84"/>
  <c r="R84"/>
  <c r="P84"/>
  <c r="J77"/>
  <c r="F77"/>
  <c r="F75"/>
  <c r="E73"/>
  <c r="J54"/>
  <c r="F54"/>
  <c r="F52"/>
  <c r="E50"/>
  <c r="J24"/>
  <c r="E24"/>
  <c r="J55"/>
  <c r="J23"/>
  <c r="J18"/>
  <c r="E18"/>
  <c r="F55"/>
  <c r="J17"/>
  <c r="J12"/>
  <c r="J75"/>
  <c r="E7"/>
  <c r="E71"/>
  <c i="7" r="J37"/>
  <c r="J36"/>
  <c i="1" r="AY60"/>
  <c i="7" r="J35"/>
  <c i="1" r="AX60"/>
  <c i="7"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4"/>
  <c r="BH84"/>
  <c r="BG84"/>
  <c r="BF84"/>
  <c r="T84"/>
  <c r="R84"/>
  <c r="P84"/>
  <c r="J77"/>
  <c r="F77"/>
  <c r="F75"/>
  <c r="E73"/>
  <c r="J54"/>
  <c r="F54"/>
  <c r="F52"/>
  <c r="E50"/>
  <c r="J24"/>
  <c r="E24"/>
  <c r="J78"/>
  <c r="J23"/>
  <c r="J18"/>
  <c r="E18"/>
  <c r="F55"/>
  <c r="J17"/>
  <c r="J12"/>
  <c r="J52"/>
  <c r="E7"/>
  <c r="E71"/>
  <c i="6" r="J37"/>
  <c r="J36"/>
  <c i="1" r="AY59"/>
  <c i="6" r="J35"/>
  <c i="1" r="AX59"/>
  <c i="6"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2"/>
  <c r="BH122"/>
  <c r="BG122"/>
  <c r="BF122"/>
  <c r="T122"/>
  <c r="R122"/>
  <c r="P122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5"/>
  <c r="BH95"/>
  <c r="BG95"/>
  <c r="BF95"/>
  <c r="T95"/>
  <c r="T94"/>
  <c r="R95"/>
  <c r="R94"/>
  <c r="P95"/>
  <c r="P94"/>
  <c r="BI92"/>
  <c r="BH92"/>
  <c r="BG92"/>
  <c r="BF92"/>
  <c r="T92"/>
  <c r="R92"/>
  <c r="P92"/>
  <c r="BI90"/>
  <c r="BH90"/>
  <c r="BG90"/>
  <c r="BF90"/>
  <c r="T90"/>
  <c r="R90"/>
  <c r="P90"/>
  <c r="J83"/>
  <c r="F83"/>
  <c r="F81"/>
  <c r="E79"/>
  <c r="J54"/>
  <c r="F54"/>
  <c r="F52"/>
  <c r="E50"/>
  <c r="J24"/>
  <c r="E24"/>
  <c r="J84"/>
  <c r="J23"/>
  <c r="J18"/>
  <c r="E18"/>
  <c r="F55"/>
  <c r="J17"/>
  <c r="J12"/>
  <c r="J81"/>
  <c r="E7"/>
  <c r="E77"/>
  <c i="5" r="J37"/>
  <c r="J36"/>
  <c i="1" r="AY58"/>
  <c i="5" r="J35"/>
  <c i="1" r="AX58"/>
  <c i="5"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J81"/>
  <c r="F81"/>
  <c r="F79"/>
  <c r="E77"/>
  <c r="J54"/>
  <c r="F54"/>
  <c r="F52"/>
  <c r="E50"/>
  <c r="J24"/>
  <c r="E24"/>
  <c r="J82"/>
  <c r="J23"/>
  <c r="J18"/>
  <c r="E18"/>
  <c r="F82"/>
  <c r="J17"/>
  <c r="J12"/>
  <c r="J79"/>
  <c r="E7"/>
  <c r="E48"/>
  <c i="4" r="J37"/>
  <c r="J36"/>
  <c i="1" r="AY57"/>
  <c i="4" r="J35"/>
  <c i="1" r="AX57"/>
  <c i="4"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5"/>
  <c r="BH95"/>
  <c r="BG95"/>
  <c r="BF95"/>
  <c r="T95"/>
  <c r="T94"/>
  <c r="R95"/>
  <c r="R94"/>
  <c r="P95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J81"/>
  <c r="F81"/>
  <c r="F79"/>
  <c r="E77"/>
  <c r="J54"/>
  <c r="F54"/>
  <c r="F52"/>
  <c r="E50"/>
  <c r="J24"/>
  <c r="E24"/>
  <c r="J82"/>
  <c r="J23"/>
  <c r="J18"/>
  <c r="E18"/>
  <c r="F82"/>
  <c r="J17"/>
  <c r="J12"/>
  <c r="J52"/>
  <c r="E7"/>
  <c r="E75"/>
  <c i="3" r="J37"/>
  <c r="J36"/>
  <c i="1" r="AY56"/>
  <c i="3" r="J35"/>
  <c i="1" r="AX56"/>
  <c i="3" r="BI155"/>
  <c r="BH155"/>
  <c r="BG155"/>
  <c r="BF155"/>
  <c r="T155"/>
  <c r="R155"/>
  <c r="P155"/>
  <c r="BI153"/>
  <c r="BH153"/>
  <c r="BG153"/>
  <c r="BF153"/>
  <c r="T153"/>
  <c r="R153"/>
  <c r="P153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2"/>
  <c r="BH92"/>
  <c r="BG92"/>
  <c r="BF92"/>
  <c r="T92"/>
  <c r="R92"/>
  <c r="P92"/>
  <c r="BI90"/>
  <c r="BH90"/>
  <c r="BG90"/>
  <c r="BF90"/>
  <c r="T90"/>
  <c r="R90"/>
  <c r="P90"/>
  <c r="J83"/>
  <c r="F83"/>
  <c r="F81"/>
  <c r="E79"/>
  <c r="J54"/>
  <c r="F54"/>
  <c r="F52"/>
  <c r="E50"/>
  <c r="J24"/>
  <c r="E24"/>
  <c r="J55"/>
  <c r="J23"/>
  <c r="J18"/>
  <c r="E18"/>
  <c r="F55"/>
  <c r="J17"/>
  <c r="J12"/>
  <c r="J52"/>
  <c r="E7"/>
  <c r="E48"/>
  <c i="2" r="J37"/>
  <c r="J36"/>
  <c i="1" r="AY55"/>
  <c i="2" r="J35"/>
  <c i="1" r="AX55"/>
  <c i="2" r="BI201"/>
  <c r="BH201"/>
  <c r="BG201"/>
  <c r="BF201"/>
  <c r="T201"/>
  <c r="T200"/>
  <c r="T199"/>
  <c r="R201"/>
  <c r="R200"/>
  <c r="R199"/>
  <c r="P201"/>
  <c r="P200"/>
  <c r="P199"/>
  <c r="BI197"/>
  <c r="BH197"/>
  <c r="BG197"/>
  <c r="BF197"/>
  <c r="T197"/>
  <c r="T196"/>
  <c r="R197"/>
  <c r="R196"/>
  <c r="P197"/>
  <c r="P196"/>
  <c r="BI193"/>
  <c r="BH193"/>
  <c r="BG193"/>
  <c r="BF193"/>
  <c r="T193"/>
  <c r="R193"/>
  <c r="P193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56"/>
  <c r="BH156"/>
  <c r="BG156"/>
  <c r="BF156"/>
  <c r="T156"/>
  <c r="R156"/>
  <c r="P156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J85"/>
  <c r="F85"/>
  <c r="F83"/>
  <c r="E81"/>
  <c r="J54"/>
  <c r="F54"/>
  <c r="F52"/>
  <c r="E50"/>
  <c r="J24"/>
  <c r="E24"/>
  <c r="J86"/>
  <c r="J23"/>
  <c r="J18"/>
  <c r="E18"/>
  <c r="F55"/>
  <c r="J17"/>
  <c r="J12"/>
  <c r="J83"/>
  <c r="E7"/>
  <c r="E48"/>
  <c i="1" r="L50"/>
  <c r="AM50"/>
  <c r="AM49"/>
  <c r="L49"/>
  <c r="AM47"/>
  <c r="L47"/>
  <c r="L45"/>
  <c r="L44"/>
  <c i="3" r="BK97"/>
  <c i="6" r="J186"/>
  <c i="7" r="J104"/>
  <c i="8" r="J94"/>
  <c i="3" r="BK90"/>
  <c i="4" r="BK108"/>
  <c i="8" r="J111"/>
  <c i="9" r="BK85"/>
  <c i="5" r="BK105"/>
  <c i="6" r="J201"/>
  <c r="J92"/>
  <c i="8" r="BK119"/>
  <c i="2" r="J148"/>
  <c r="BK112"/>
  <c i="3" r="J145"/>
  <c i="6" r="BK106"/>
  <c i="2" r="BK173"/>
  <c r="J95"/>
  <c i="3" r="J117"/>
  <c i="5" r="J94"/>
  <c i="6" r="BK149"/>
  <c r="BK164"/>
  <c i="8" r="BK124"/>
  <c i="2" r="BK135"/>
  <c i="3" r="BK131"/>
  <c i="6" r="J208"/>
  <c r="BK151"/>
  <c i="8" r="J115"/>
  <c i="2" r="BK95"/>
  <c i="6" r="J162"/>
  <c i="2" r="BK197"/>
  <c i="7" r="J89"/>
  <c i="2" r="BK92"/>
  <c i="5" r="J92"/>
  <c i="3" r="J155"/>
  <c i="6" r="BK132"/>
  <c i="2" r="BK121"/>
  <c i="8" r="J126"/>
  <c i="2" r="BK193"/>
  <c i="5" r="BK128"/>
  <c i="6" r="J90"/>
  <c i="8" r="BK113"/>
  <c i="2" r="J92"/>
  <c i="3" r="J114"/>
  <c i="5" r="BK115"/>
  <c i="2" r="J193"/>
  <c r="J173"/>
  <c r="J100"/>
  <c i="3" r="J138"/>
  <c i="5" r="J154"/>
  <c i="6" r="J170"/>
  <c r="J156"/>
  <c r="BK99"/>
  <c i="7" r="BK102"/>
  <c i="9" r="J85"/>
  <c i="2" r="J135"/>
  <c i="3" r="J109"/>
  <c i="6" r="J192"/>
  <c i="8" r="J89"/>
  <c i="2" r="BK108"/>
  <c i="5" r="J147"/>
  <c i="6" r="BK90"/>
  <c i="8" r="J101"/>
  <c i="9" r="J88"/>
  <c i="6" r="BK181"/>
  <c r="BK156"/>
  <c i="5" r="BK130"/>
  <c i="4" r="BK90"/>
  <c i="7" r="BK93"/>
  <c i="3" r="BK126"/>
  <c i="6" r="J145"/>
  <c i="7" r="J93"/>
  <c i="8" r="BK120"/>
  <c i="2" r="J188"/>
  <c i="4" r="J95"/>
  <c i="8" r="BK91"/>
  <c i="4" r="J99"/>
  <c i="5" r="J145"/>
  <c i="6" r="J166"/>
  <c r="J179"/>
  <c i="2" r="J97"/>
  <c r="BK103"/>
  <c i="3" r="BK117"/>
  <c i="6" r="J102"/>
  <c i="2" r="J150"/>
  <c r="BK186"/>
  <c i="5" r="BK126"/>
  <c i="6" r="BK170"/>
  <c r="J205"/>
  <c i="8" r="BK100"/>
  <c i="2" r="BK127"/>
  <c i="3" r="BK122"/>
  <c i="5" r="J142"/>
  <c r="J120"/>
  <c i="6" r="BK184"/>
  <c i="8" r="BK115"/>
  <c i="5" r="BK132"/>
  <c i="6" r="BK192"/>
  <c i="8" r="J113"/>
  <c i="6" r="J194"/>
  <c i="8" r="BK90"/>
  <c i="4" r="J102"/>
  <c i="6" r="J119"/>
  <c i="3" r="J153"/>
  <c i="7" r="BK106"/>
  <c i="3" r="BK145"/>
  <c i="8" r="BK101"/>
  <c i="5" r="BK153"/>
  <c r="J108"/>
  <c i="6" r="J149"/>
  <c i="2" r="BK181"/>
  <c i="3" r="J129"/>
  <c r="BK112"/>
  <c i="6" r="J136"/>
  <c i="2" r="J132"/>
  <c r="BK123"/>
  <c i="5" r="BK145"/>
  <c i="6" r="J138"/>
  <c r="J121"/>
  <c r="BK110"/>
  <c i="7" r="J91"/>
  <c i="8" r="J119"/>
  <c i="2" r="J170"/>
  <c i="3" r="J123"/>
  <c i="5" r="BK124"/>
  <c i="6" r="BK154"/>
  <c i="7" r="J102"/>
  <c i="2" r="J138"/>
  <c i="5" r="J103"/>
  <c i="6" r="BK166"/>
  <c r="J197"/>
  <c i="2" r="J106"/>
  <c i="4" r="BK92"/>
  <c i="5" r="J100"/>
  <c i="7" r="BK89"/>
  <c i="2" r="BK114"/>
  <c i="5" r="J90"/>
  <c i="6" r="J106"/>
  <c r="BK127"/>
  <c i="2" r="BK170"/>
  <c i="5" r="J140"/>
  <c i="8" r="J100"/>
  <c i="2" r="J130"/>
  <c i="5" r="BK140"/>
  <c i="6" r="BK162"/>
  <c r="BK208"/>
  <c i="8" r="BK109"/>
  <c i="4" r="BK88"/>
  <c i="6" r="J174"/>
  <c i="7" r="BK86"/>
  <c i="2" r="J152"/>
  <c i="5" r="BK97"/>
  <c i="6" r="BK172"/>
  <c i="7" r="BK98"/>
  <c i="8" r="J123"/>
  <c i="3" r="BK155"/>
  <c i="6" r="BK177"/>
  <c r="J181"/>
  <c i="8" r="BK117"/>
  <c i="5" r="BK147"/>
  <c r="J88"/>
  <c i="6" r="BK197"/>
  <c i="2" r="J119"/>
  <c i="4" r="BK105"/>
  <c i="8" r="J84"/>
  <c i="3" r="BK142"/>
  <c i="5" r="J137"/>
  <c i="6" r="BK147"/>
  <c i="4" r="J110"/>
  <c i="2" r="J183"/>
  <c i="4" r="J90"/>
  <c i="6" r="BK92"/>
  <c i="7" r="J84"/>
  <c i="2" r="BK156"/>
  <c r="BK138"/>
  <c i="3" r="BK119"/>
  <c i="7" r="J100"/>
  <c i="2" r="BK178"/>
  <c r="BK201"/>
  <c i="5" r="BK142"/>
  <c i="6" r="BK108"/>
  <c i="2" r="J121"/>
  <c i="3" r="J92"/>
  <c i="4" r="BK110"/>
  <c i="6" r="J184"/>
  <c i="2" r="J108"/>
  <c i="3" r="BK123"/>
  <c i="5" r="BK134"/>
  <c i="6" r="BK203"/>
  <c r="J147"/>
  <c r="J111"/>
  <c i="8" r="J109"/>
  <c i="2" r="J181"/>
  <c i="3" r="J133"/>
  <c i="5" r="J130"/>
  <c i="6" r="J99"/>
  <c i="7" r="J106"/>
  <c i="2" r="J103"/>
  <c i="3" r="J112"/>
  <c i="5" r="J134"/>
  <c i="6" r="J113"/>
  <c i="7" r="J95"/>
  <c i="2" r="J125"/>
  <c i="4" r="BK95"/>
  <c i="5" r="BK100"/>
  <c i="6" r="BK201"/>
  <c i="2" r="J127"/>
  <c i="5" r="J132"/>
  <c r="BK90"/>
  <c i="6" r="J164"/>
  <c i="8" r="BK122"/>
  <c i="6" r="J95"/>
  <c i="2" r="J201"/>
  <c i="3" r="BK139"/>
  <c i="5" r="J115"/>
  <c i="3" r="J131"/>
  <c i="6" r="BK129"/>
  <c i="8" r="BK104"/>
  <c i="6" r="BK194"/>
  <c i="2" r="J197"/>
  <c i="5" r="BK154"/>
  <c i="2" r="J140"/>
  <c i="6" r="J177"/>
  <c r="J141"/>
  <c i="3" r="J104"/>
  <c i="6" r="J159"/>
  <c i="2" r="BK148"/>
  <c i="3" r="BK106"/>
  <c i="5" r="BK120"/>
  <c i="6" r="BK189"/>
  <c i="8" r="J90"/>
  <c i="3" r="BK109"/>
  <c i="5" r="J97"/>
  <c i="6" r="BK121"/>
  <c i="2" r="BK140"/>
  <c i="3" r="J90"/>
  <c r="J126"/>
  <c i="8" r="J96"/>
  <c i="4" r="J92"/>
  <c i="8" r="BK97"/>
  <c i="2" r="J165"/>
  <c i="8" r="BK84"/>
  <c i="2" r="J116"/>
  <c i="5" r="J124"/>
  <c i="6" r="J189"/>
  <c i="8" r="BK93"/>
  <c i="2" r="BK188"/>
  <c i="3" r="BK136"/>
  <c i="5" r="BK122"/>
  <c i="2" r="BK150"/>
  <c i="4" r="BK99"/>
  <c i="5" r="J113"/>
  <c i="7" r="BK108"/>
  <c i="2" r="J168"/>
  <c r="BK100"/>
  <c i="4" r="J88"/>
  <c i="5" r="BK137"/>
  <c i="6" r="J172"/>
  <c i="8" r="BK107"/>
  <c i="2" r="J186"/>
  <c i="6" r="J127"/>
  <c r="J104"/>
  <c i="8" r="BK123"/>
  <c i="3" r="BK92"/>
  <c i="5" r="BK113"/>
  <c i="6" r="BK168"/>
  <c i="7" r="J86"/>
  <c i="2" r="BK125"/>
  <c i="4" r="J105"/>
  <c i="5" r="J126"/>
  <c i="6" r="BK138"/>
  <c i="7" r="BK104"/>
  <c i="8" r="BK98"/>
  <c i="3" r="J142"/>
  <c i="6" r="BK116"/>
  <c i="8" r="J91"/>
  <c i="2" r="J178"/>
  <c i="5" r="J153"/>
  <c i="6" r="BK174"/>
  <c r="BK95"/>
  <c i="8" r="J87"/>
  <c i="4" r="J108"/>
  <c i="6" r="BK104"/>
  <c r="BK136"/>
  <c i="9" r="BK88"/>
  <c i="2" r="J176"/>
  <c r="BK163"/>
  <c i="3" r="J97"/>
  <c i="5" r="J105"/>
  <c i="6" r="BK186"/>
  <c r="J116"/>
  <c i="7" r="J108"/>
  <c i="8" r="J124"/>
  <c i="2" r="BK97"/>
  <c i="3" r="J119"/>
  <c i="5" r="BK152"/>
  <c i="6" r="BK145"/>
  <c r="BK179"/>
  <c i="8" r="BK111"/>
  <c i="2" r="BK183"/>
  <c i="5" r="J122"/>
  <c i="6" r="J143"/>
  <c r="J199"/>
  <c i="7" r="BK100"/>
  <c i="8" r="J97"/>
  <c i="3" r="BK153"/>
  <c i="5" r="BK94"/>
  <c i="6" r="BK111"/>
  <c r="J203"/>
  <c i="2" r="J163"/>
  <c i="3" r="BK141"/>
  <c i="5" r="BK150"/>
  <c i="6" r="BK122"/>
  <c i="8" r="J104"/>
  <c i="2" r="BK152"/>
  <c i="3" r="BK100"/>
  <c i="8" r="BK89"/>
  <c i="2" r="BK116"/>
  <c i="5" r="BK118"/>
  <c r="BK111"/>
  <c i="6" r="J108"/>
  <c i="3" r="BK133"/>
  <c i="8" r="BK96"/>
  <c i="6" r="J129"/>
  <c i="3" r="BK114"/>
  <c i="2" r="J156"/>
  <c i="5" r="J111"/>
  <c i="6" r="BK205"/>
  <c i="2" r="BK176"/>
  <c i="3" r="BK138"/>
  <c i="6" r="J132"/>
  <c i="3" r="J100"/>
  <c i="5" r="J128"/>
  <c i="6" r="J154"/>
  <c i="7" r="J98"/>
  <c i="2" r="BK130"/>
  <c i="5" r="J152"/>
  <c i="6" r="J110"/>
  <c i="8" r="J117"/>
  <c i="5" r="BK108"/>
  <c i="6" r="BK113"/>
  <c i="8" r="BK94"/>
  <c i="5" r="BK88"/>
  <c i="6" r="BK134"/>
  <c i="8" r="J98"/>
  <c i="3" r="J106"/>
  <c i="6" r="BK119"/>
  <c i="7" r="BK91"/>
  <c i="2" r="J112"/>
  <c r="BK119"/>
  <c i="3" r="J102"/>
  <c i="6" r="BK199"/>
  <c i="3" r="BK102"/>
  <c i="7" r="BK95"/>
  <c i="2" r="BK106"/>
  <c i="3" r="J122"/>
  <c i="8" r="J107"/>
  <c i="5" r="J150"/>
  <c i="6" r="J151"/>
  <c i="2" r="BK132"/>
  <c i="4" r="BK102"/>
  <c i="8" r="J122"/>
  <c i="3" r="J139"/>
  <c i="5" r="BK103"/>
  <c i="6" r="BK143"/>
  <c i="3" r="J141"/>
  <c i="5" r="J118"/>
  <c i="6" r="J134"/>
  <c i="2" r="J123"/>
  <c i="5" r="BK92"/>
  <c i="8" r="BK87"/>
  <c i="7" r="BK84"/>
  <c i="2" r="BK165"/>
  <c i="3" r="J136"/>
  <c i="8" r="BK126"/>
  <c i="6" r="BK102"/>
  <c i="3" r="BK104"/>
  <c i="6" r="BK141"/>
  <c i="8" r="J93"/>
  <c i="3" r="BK129"/>
  <c i="6" r="J168"/>
  <c i="2" r="J114"/>
  <c i="6" r="BK159"/>
  <c r="J122"/>
  <c i="2" r="BK168"/>
  <c i="8" r="J120"/>
  <c i="1" r="AS54"/>
  <c i="2" l="1" r="BK91"/>
  <c r="R129"/>
  <c i="3" r="P96"/>
  <c r="P144"/>
  <c i="6" r="P158"/>
  <c i="2" r="P155"/>
  <c i="3" r="R108"/>
  <c i="4" r="R87"/>
  <c r="R86"/>
  <c r="T107"/>
  <c i="6" r="T188"/>
  <c i="2" r="BK155"/>
  <c r="J155"/>
  <c r="J66"/>
  <c i="3" r="R116"/>
  <c i="4" r="T87"/>
  <c r="T86"/>
  <c i="5" r="BK87"/>
  <c r="J87"/>
  <c r="J61"/>
  <c r="T87"/>
  <c r="P139"/>
  <c i="3" r="BK96"/>
  <c r="J96"/>
  <c r="J63"/>
  <c r="BK135"/>
  <c r="J135"/>
  <c r="J66"/>
  <c i="2" r="BK111"/>
  <c r="J111"/>
  <c r="J62"/>
  <c r="P147"/>
  <c i="3" r="T116"/>
  <c i="4" r="P98"/>
  <c i="5" r="P87"/>
  <c i="6" r="P98"/>
  <c i="2" r="P129"/>
  <c i="3" r="P116"/>
  <c i="4" r="P107"/>
  <c i="5" r="R117"/>
  <c i="6" r="BK98"/>
  <c i="8" r="P83"/>
  <c r="P82"/>
  <c r="P81"/>
  <c i="1" r="AU61"/>
  <c i="3" r="T96"/>
  <c r="T144"/>
  <c i="5" r="P96"/>
  <c r="P149"/>
  <c i="6" r="T158"/>
  <c i="8" r="BK83"/>
  <c r="J83"/>
  <c r="J61"/>
  <c i="2" r="P111"/>
  <c r="T147"/>
  <c i="4" r="BK98"/>
  <c i="6" r="P89"/>
  <c r="P88"/>
  <c r="BK188"/>
  <c r="J188"/>
  <c r="J67"/>
  <c i="8" r="R83"/>
  <c r="R82"/>
  <c r="R81"/>
  <c i="2" r="R155"/>
  <c i="3" r="R96"/>
  <c r="R135"/>
  <c i="5" r="P117"/>
  <c i="6" r="T176"/>
  <c i="2" r="R91"/>
  <c i="3" r="P89"/>
  <c r="P88"/>
  <c r="BK108"/>
  <c r="J108"/>
  <c r="J64"/>
  <c r="R144"/>
  <c i="4" r="BK87"/>
  <c r="J87"/>
  <c r="J61"/>
  <c r="R107"/>
  <c i="5" r="T96"/>
  <c r="R139"/>
  <c i="6" r="T98"/>
  <c r="BK176"/>
  <c r="J176"/>
  <c r="J66"/>
  <c i="7" r="BK83"/>
  <c r="J83"/>
  <c r="J61"/>
  <c i="8" r="T83"/>
  <c r="T82"/>
  <c r="T81"/>
  <c i="2" r="T155"/>
  <c i="4" r="BK107"/>
  <c r="J107"/>
  <c r="J65"/>
  <c i="5" r="BK117"/>
  <c r="J117"/>
  <c r="J63"/>
  <c r="T139"/>
  <c i="6" r="BK89"/>
  <c r="J89"/>
  <c r="J61"/>
  <c r="R158"/>
  <c i="2" r="T91"/>
  <c r="T129"/>
  <c r="T128"/>
  <c i="3" r="T89"/>
  <c r="T88"/>
  <c r="P108"/>
  <c r="P135"/>
  <c i="5" r="R96"/>
  <c r="BK139"/>
  <c r="J139"/>
  <c r="J64"/>
  <c r="T149"/>
  <c i="6" r="BK158"/>
  <c r="J158"/>
  <c r="J65"/>
  <c r="P176"/>
  <c i="7" r="T83"/>
  <c r="T82"/>
  <c r="T81"/>
  <c i="2" r="R111"/>
  <c r="BK147"/>
  <c r="J147"/>
  <c r="J65"/>
  <c i="4" r="P87"/>
  <c r="P86"/>
  <c r="T98"/>
  <c r="T97"/>
  <c i="6" r="R89"/>
  <c r="R88"/>
  <c r="P188"/>
  <c i="7" r="R83"/>
  <c r="R82"/>
  <c r="R81"/>
  <c i="2" r="T111"/>
  <c r="R147"/>
  <c i="3" r="R89"/>
  <c r="R88"/>
  <c r="T108"/>
  <c r="BK144"/>
  <c r="J144"/>
  <c r="J67"/>
  <c i="4" r="R98"/>
  <c i="5" r="R87"/>
  <c r="T117"/>
  <c r="R149"/>
  <c i="6" r="T89"/>
  <c r="T88"/>
  <c r="R188"/>
  <c i="2" r="P91"/>
  <c r="P90"/>
  <c r="BK129"/>
  <c r="J129"/>
  <c r="J64"/>
  <c i="3" r="BK89"/>
  <c r="J89"/>
  <c r="J61"/>
  <c r="BK116"/>
  <c r="J116"/>
  <c r="J65"/>
  <c r="T135"/>
  <c i="5" r="BK96"/>
  <c r="J96"/>
  <c r="J62"/>
  <c r="BK149"/>
  <c r="J149"/>
  <c r="J65"/>
  <c i="6" r="R98"/>
  <c r="R176"/>
  <c i="7" r="P83"/>
  <c r="P82"/>
  <c r="P81"/>
  <c i="1" r="AU60"/>
  <c i="2" r="BK196"/>
  <c r="J196"/>
  <c r="J67"/>
  <c r="BK200"/>
  <c r="BK199"/>
  <c r="J199"/>
  <c r="J68"/>
  <c i="4" r="BK94"/>
  <c r="J94"/>
  <c r="J62"/>
  <c i="6" r="BK94"/>
  <c r="J94"/>
  <c r="J62"/>
  <c i="9" r="BK84"/>
  <c r="J84"/>
  <c r="J61"/>
  <c r="BK87"/>
  <c r="J87"/>
  <c r="J62"/>
  <c i="8" r="BK82"/>
  <c r="BK81"/>
  <c r="J81"/>
  <c r="J59"/>
  <c i="9" r="F55"/>
  <c r="J76"/>
  <c r="J79"/>
  <c r="BE88"/>
  <c r="E72"/>
  <c r="BE85"/>
  <c i="8" r="J52"/>
  <c r="J78"/>
  <c r="BE107"/>
  <c r="BE119"/>
  <c r="BE124"/>
  <c r="BE89"/>
  <c r="BE100"/>
  <c r="BE126"/>
  <c r="BE115"/>
  <c r="BE123"/>
  <c r="F78"/>
  <c r="BE104"/>
  <c r="E48"/>
  <c r="BE84"/>
  <c r="BE111"/>
  <c r="BE87"/>
  <c r="BE97"/>
  <c r="BE91"/>
  <c r="BE96"/>
  <c r="BE98"/>
  <c r="BE117"/>
  <c r="BE101"/>
  <c r="BE120"/>
  <c r="BE122"/>
  <c r="BE90"/>
  <c r="BE93"/>
  <c r="BE94"/>
  <c r="BE109"/>
  <c r="BE113"/>
  <c i="7" r="J75"/>
  <c r="BE89"/>
  <c r="BE93"/>
  <c r="BE108"/>
  <c i="6" r="J98"/>
  <c r="J64"/>
  <c i="7" r="E48"/>
  <c r="BE91"/>
  <c r="BE106"/>
  <c r="BE86"/>
  <c r="F78"/>
  <c r="BE84"/>
  <c r="BE95"/>
  <c r="BE98"/>
  <c r="BE102"/>
  <c r="J55"/>
  <c r="BE100"/>
  <c r="BE104"/>
  <c i="6" r="BE110"/>
  <c r="BE132"/>
  <c r="E48"/>
  <c r="J55"/>
  <c r="BE102"/>
  <c r="BE106"/>
  <c r="BE113"/>
  <c r="BE104"/>
  <c r="BE166"/>
  <c r="BE99"/>
  <c r="BE119"/>
  <c r="BE127"/>
  <c r="BE186"/>
  <c r="BE192"/>
  <c r="BE92"/>
  <c r="BE162"/>
  <c r="BE168"/>
  <c r="BE181"/>
  <c r="BE203"/>
  <c r="J52"/>
  <c r="F84"/>
  <c r="BE138"/>
  <c r="BE189"/>
  <c r="BE201"/>
  <c r="BE208"/>
  <c r="BE108"/>
  <c r="BE116"/>
  <c r="BE111"/>
  <c r="BE121"/>
  <c r="BE129"/>
  <c r="BE134"/>
  <c r="BE143"/>
  <c r="BE145"/>
  <c r="BE149"/>
  <c r="BE151"/>
  <c r="BE154"/>
  <c r="BE159"/>
  <c r="BE164"/>
  <c r="BE170"/>
  <c r="BE174"/>
  <c r="BE95"/>
  <c r="BE90"/>
  <c r="BE136"/>
  <c r="BE147"/>
  <c r="BE156"/>
  <c r="BE177"/>
  <c r="BE122"/>
  <c r="BE184"/>
  <c r="BE194"/>
  <c r="BE197"/>
  <c r="BE199"/>
  <c r="BE205"/>
  <c r="BE141"/>
  <c r="BE172"/>
  <c r="BE179"/>
  <c i="5" r="E75"/>
  <c r="BE97"/>
  <c r="F55"/>
  <c r="BE103"/>
  <c r="BE105"/>
  <c r="BE137"/>
  <c r="J52"/>
  <c r="BE100"/>
  <c r="BE108"/>
  <c r="BE92"/>
  <c r="BE94"/>
  <c r="BE118"/>
  <c r="J55"/>
  <c r="BE128"/>
  <c r="BE130"/>
  <c r="BE132"/>
  <c r="BE147"/>
  <c r="BE124"/>
  <c r="BE153"/>
  <c r="BE154"/>
  <c i="4" r="BK86"/>
  <c r="J86"/>
  <c r="J60"/>
  <c i="5" r="BE152"/>
  <c r="BE111"/>
  <c r="BE113"/>
  <c r="BE115"/>
  <c r="BE122"/>
  <c r="BE126"/>
  <c r="BE140"/>
  <c r="BE142"/>
  <c r="BE145"/>
  <c i="4" r="J98"/>
  <c r="J64"/>
  <c i="5" r="BE88"/>
  <c r="BE90"/>
  <c r="BE120"/>
  <c r="BE134"/>
  <c r="BE150"/>
  <c i="4" r="J79"/>
  <c r="BE99"/>
  <c r="BE88"/>
  <c r="BE92"/>
  <c r="BE110"/>
  <c r="BE108"/>
  <c i="3" r="BK95"/>
  <c r="J95"/>
  <c r="J62"/>
  <c i="4" r="J55"/>
  <c r="BE95"/>
  <c r="F55"/>
  <c r="BE102"/>
  <c r="BE90"/>
  <c r="E48"/>
  <c r="BE105"/>
  <c i="2" r="J91"/>
  <c r="J61"/>
  <c i="3" r="E77"/>
  <c r="BE102"/>
  <c r="BE112"/>
  <c r="BE126"/>
  <c r="J84"/>
  <c r="BE139"/>
  <c r="J81"/>
  <c r="BE138"/>
  <c r="BE145"/>
  <c r="BE155"/>
  <c r="BE114"/>
  <c r="BE122"/>
  <c r="F84"/>
  <c r="BE104"/>
  <c r="BE119"/>
  <c r="BE129"/>
  <c r="BE153"/>
  <c i="2" r="J200"/>
  <c r="J69"/>
  <c i="3" r="BE92"/>
  <c r="BE100"/>
  <c r="BE117"/>
  <c r="BE131"/>
  <c r="BE133"/>
  <c r="BE136"/>
  <c r="BE123"/>
  <c r="BE90"/>
  <c r="BE97"/>
  <c r="BE106"/>
  <c r="BE109"/>
  <c i="2" r="BK128"/>
  <c r="J128"/>
  <c r="J63"/>
  <c i="3" r="BE142"/>
  <c r="BE141"/>
  <c i="2" r="BE92"/>
  <c r="BE112"/>
  <c r="E79"/>
  <c r="BE108"/>
  <c r="BE130"/>
  <c r="BE193"/>
  <c r="BE127"/>
  <c r="BE138"/>
  <c r="BE148"/>
  <c r="BE165"/>
  <c r="BE178"/>
  <c r="BE114"/>
  <c r="BE119"/>
  <c r="J52"/>
  <c r="BE116"/>
  <c r="BE125"/>
  <c r="BE132"/>
  <c r="BE170"/>
  <c r="BE168"/>
  <c r="BE188"/>
  <c r="BE95"/>
  <c r="BE97"/>
  <c r="BE150"/>
  <c r="BE156"/>
  <c r="BE163"/>
  <c r="J55"/>
  <c r="BE103"/>
  <c r="BE173"/>
  <c r="BE186"/>
  <c r="F86"/>
  <c r="BE100"/>
  <c r="BE123"/>
  <c r="BE140"/>
  <c r="BE181"/>
  <c r="BE183"/>
  <c r="BE106"/>
  <c r="BE121"/>
  <c r="BE135"/>
  <c r="BE152"/>
  <c r="BE176"/>
  <c r="BE197"/>
  <c r="BE201"/>
  <c i="5" r="F37"/>
  <c i="1" r="BD58"/>
  <c i="6" r="F34"/>
  <c i="1" r="BA59"/>
  <c i="6" r="J34"/>
  <c i="1" r="AW59"/>
  <c i="7" r="F34"/>
  <c i="1" r="BA60"/>
  <c i="5" r="F35"/>
  <c i="1" r="BB58"/>
  <c i="4" r="J34"/>
  <c i="1" r="AW57"/>
  <c i="7" r="F37"/>
  <c i="1" r="BD60"/>
  <c i="4" r="F35"/>
  <c i="1" r="BB57"/>
  <c i="8" r="F34"/>
  <c i="1" r="BA61"/>
  <c i="6" r="F37"/>
  <c i="1" r="BD59"/>
  <c i="6" r="F36"/>
  <c i="1" r="BC59"/>
  <c i="9" r="F35"/>
  <c i="1" r="BB62"/>
  <c i="8" r="F36"/>
  <c i="1" r="BC61"/>
  <c i="4" r="F36"/>
  <c i="1" r="BC57"/>
  <c i="6" r="F35"/>
  <c i="1" r="BB59"/>
  <c i="9" r="F36"/>
  <c i="1" r="BC62"/>
  <c i="9" r="F37"/>
  <c i="1" r="BD62"/>
  <c i="8" r="F35"/>
  <c i="1" r="BB61"/>
  <c i="9" r="J34"/>
  <c i="1" r="AW62"/>
  <c i="7" r="F35"/>
  <c i="1" r="BB60"/>
  <c i="5" r="F34"/>
  <c i="1" r="BA58"/>
  <c i="4" r="F34"/>
  <c i="1" r="BA57"/>
  <c i="3" r="F36"/>
  <c i="1" r="BC56"/>
  <c i="7" r="J34"/>
  <c i="1" r="AW60"/>
  <c i="2" r="F37"/>
  <c i="1" r="BD55"/>
  <c i="8" r="J34"/>
  <c i="1" r="AW61"/>
  <c i="2" r="F35"/>
  <c i="1" r="BB55"/>
  <c i="2" r="F34"/>
  <c i="1" r="BA55"/>
  <c i="4" r="F37"/>
  <c i="1" r="BD57"/>
  <c i="5" r="F36"/>
  <c i="1" r="BC58"/>
  <c i="3" r="J34"/>
  <c i="1" r="AW56"/>
  <c i="3" r="F37"/>
  <c i="1" r="BD56"/>
  <c i="2" r="J34"/>
  <c i="1" r="AW55"/>
  <c i="3" r="F35"/>
  <c i="1" r="BB56"/>
  <c i="9" r="F34"/>
  <c i="1" r="BA62"/>
  <c i="5" r="J34"/>
  <c i="1" r="AW58"/>
  <c i="2" r="F36"/>
  <c i="1" r="BC55"/>
  <c i="3" r="F34"/>
  <c i="1" r="BA56"/>
  <c i="8" r="F37"/>
  <c i="1" r="BD61"/>
  <c i="7" r="F36"/>
  <c i="1" r="BC60"/>
  <c i="2" l="1" r="P128"/>
  <c r="P89"/>
  <c i="1" r="AU55"/>
  <c i="5" r="R86"/>
  <c r="R85"/>
  <c i="6" r="P97"/>
  <c r="P87"/>
  <c i="1" r="AU59"/>
  <c i="5" r="T86"/>
  <c r="T85"/>
  <c i="6" r="R97"/>
  <c r="R87"/>
  <c i="2" r="T90"/>
  <c r="T89"/>
  <c i="3" r="R95"/>
  <c r="R87"/>
  <c i="5" r="P86"/>
  <c r="P85"/>
  <c i="1" r="AU58"/>
  <c i="3" r="T95"/>
  <c r="T87"/>
  <c i="4" r="P97"/>
  <c r="P85"/>
  <c i="1" r="AU57"/>
  <c i="3" r="P95"/>
  <c r="P87"/>
  <c i="1" r="AU56"/>
  <c i="4" r="R97"/>
  <c r="R85"/>
  <c r="T85"/>
  <c i="2" r="R128"/>
  <c r="R90"/>
  <c r="R89"/>
  <c i="6" r="BK97"/>
  <c r="J97"/>
  <c r="J63"/>
  <c r="T97"/>
  <c r="T87"/>
  <c i="4" r="BK97"/>
  <c r="J97"/>
  <c r="J63"/>
  <c i="2" r="BK90"/>
  <c r="J90"/>
  <c r="J60"/>
  <c i="7" r="BK82"/>
  <c r="BK81"/>
  <c r="J81"/>
  <c r="J59"/>
  <c i="5" r="BK86"/>
  <c r="J86"/>
  <c r="J60"/>
  <c i="6" r="BK88"/>
  <c r="J88"/>
  <c r="J60"/>
  <c i="3" r="BK88"/>
  <c r="J88"/>
  <c r="J60"/>
  <c i="9" r="BK83"/>
  <c r="BK82"/>
  <c r="J82"/>
  <c r="J59"/>
  <c i="8" r="J82"/>
  <c r="J60"/>
  <c i="7" r="J82"/>
  <c r="J60"/>
  <c i="6" r="BK87"/>
  <c r="J87"/>
  <c r="J59"/>
  <c i="5" r="BK85"/>
  <c r="J85"/>
  <c r="J59"/>
  <c i="4" r="BK85"/>
  <c r="J85"/>
  <c r="J59"/>
  <c i="3" r="BK87"/>
  <c r="J87"/>
  <c i="2" r="BK89"/>
  <c r="J89"/>
  <c i="8" r="J30"/>
  <c i="1" r="AG61"/>
  <c i="4" r="F33"/>
  <c i="1" r="AZ57"/>
  <c r="BC54"/>
  <c r="W32"/>
  <c i="7" r="J30"/>
  <c i="2" r="F33"/>
  <c i="1" r="AZ55"/>
  <c i="6" r="J33"/>
  <c i="1" r="AV59"/>
  <c r="AT59"/>
  <c i="3" r="J33"/>
  <c i="1" r="AV56"/>
  <c r="AT56"/>
  <c r="BB54"/>
  <c r="W31"/>
  <c i="3" r="F33"/>
  <c i="1" r="AZ56"/>
  <c i="7" r="F33"/>
  <c i="1" r="AZ60"/>
  <c i="7" r="J33"/>
  <c i="1" r="AV60"/>
  <c r="AT60"/>
  <c i="9" r="J33"/>
  <c i="1" r="AV62"/>
  <c r="AT62"/>
  <c i="9" r="F33"/>
  <c i="1" r="AZ62"/>
  <c i="6" r="F33"/>
  <c i="1" r="AZ59"/>
  <c i="2" r="J33"/>
  <c i="1" r="AV55"/>
  <c r="AT55"/>
  <c i="8" r="F33"/>
  <c i="1" r="AZ61"/>
  <c i="5" r="J33"/>
  <c i="1" r="AV58"/>
  <c r="AT58"/>
  <c i="3" r="J30"/>
  <c i="1" r="AG56"/>
  <c i="5" r="F33"/>
  <c i="1" r="AZ58"/>
  <c i="2" r="J30"/>
  <c i="1" r="AG55"/>
  <c i="4" r="J33"/>
  <c i="1" r="AV57"/>
  <c r="AT57"/>
  <c i="8" r="J33"/>
  <c i="1" r="AV61"/>
  <c r="AT61"/>
  <c r="BA54"/>
  <c r="AW54"/>
  <c r="AK30"/>
  <c r="BD54"/>
  <c r="W33"/>
  <c l="1" r="AG60"/>
  <c i="9" r="J83"/>
  <c r="J60"/>
  <c i="1" r="AN61"/>
  <c i="8" r="J39"/>
  <c i="7" r="J39"/>
  <c i="1" r="AN56"/>
  <c i="3" r="J59"/>
  <c i="1" r="AN55"/>
  <c i="2" r="J59"/>
  <c i="3" r="J39"/>
  <c i="2" r="J39"/>
  <c i="1" r="AN60"/>
  <c i="9" r="J30"/>
  <c i="1" r="AG62"/>
  <c i="6" r="J30"/>
  <c i="1" r="AG59"/>
  <c r="AN59"/>
  <c r="AZ54"/>
  <c r="W29"/>
  <c r="AU54"/>
  <c r="AY54"/>
  <c i="4" r="J30"/>
  <c i="1" r="AG57"/>
  <c r="AN57"/>
  <c r="AX54"/>
  <c r="W30"/>
  <c i="5" r="J30"/>
  <c i="1" r="AG58"/>
  <c r="AN58"/>
  <c i="9" l="1" r="J39"/>
  <c i="6" r="J39"/>
  <c i="5" r="J39"/>
  <c i="4" r="J39"/>
  <c i="1" r="AN62"/>
  <c r="AG54"/>
  <c r="AK26"/>
  <c r="AV54"/>
  <c r="AK29"/>
  <c l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<sst xmlns="http://schemas.openxmlformats.org/spreadsheetml/2006/main">
  <si>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</si>
  <si>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</si>
  <si>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</si>
  <si>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</si>
  <si>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</si>
  <si>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{ec80e3aa-5220-4b00-a57b-c6fd5cb847fe}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</si>
  <si>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</si>
  <si>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</si>
  <si>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</si>
  <si>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</si>
  <si>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</si>
  <si>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</si>
  <si>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</si>
  <si>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</si>
  <si>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Sa24139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</si>
  <si>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</si>
  <si>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</si>
  <si>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Výměna střešní krytiny na objektech MŠ Ladova, č.p.1676</t>
  </si>
  <si>
    <t>KSO:</t>
  </si>
  <si>
    <t/>
  </si>
  <si>
    <t>CC-CZ:</t>
  </si>
  <si>
    <t>Místo:</t>
  </si>
  <si>
    <t xml:space="preserve"> </t>
  </si>
  <si>
    <t>Datum:</t>
  </si>
  <si>
    <t>20. 8. 2024</t>
  </si>
  <si>
    <t>Zadavatel:</t>
  </si>
  <si>
    <t>IČ:</t>
  </si>
  <si>
    <t>002 66 027</t>
  </si>
  <si>
    <t xml:space="preserve">Město Litvínov, náměstí Míru 11, 436 01  Litvínov </t>
  </si>
  <si>
    <t>DIČ:</t>
  </si>
  <si>
    <t>Uchazeč:</t>
  </si>
  <si>
    <t>Vyplň údaj</t>
  </si>
  <si>
    <t>Projektant:</t>
  </si>
  <si>
    <t>261 90 338</t>
  </si>
  <si>
    <t xml:space="preserve">ENIMA PRO a.s. Bělohorská 193/149, 169 00 Praha 6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</si>
  <si>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</si>
  <si>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</si>
  <si>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</si>
  <si>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</si>
  <si>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</si>
  <si>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</si>
  <si>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</si>
  <si>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</si>
  <si>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</si>
  <si>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</si>
  <si>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</si>
  <si>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</si>
  <si>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</si>
  <si>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</si>
  <si>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</si>
  <si>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</si>
  <si>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</si>
  <si>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</si>
  <si>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</si>
  <si>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</si>
  <si>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</si>
  <si>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</si>
  <si>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</si>
  <si>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</si>
  <si>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</si>
  <si>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</si>
  <si>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</si>
  <si>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</si>
  <si>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</si>
  <si>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</si>
  <si>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</si>
  <si>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</si>
  <si>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</si>
  <si>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</si>
  <si>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</si>
  <si>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</si>
  <si>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</si>
  <si>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</si>
  <si>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</si>
  <si>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</si>
  <si>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</si>
  <si>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</si>
  <si>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</si>
  <si>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</si>
  <si>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Demontáže a bourání</t>
  </si>
  <si>
    <t>STA</t>
  </si>
  <si>
    <t>1</t>
  </si>
  <si>
    <t>{2bd21673-ee13-4ebd-97d1-b35c820d47d6}</t>
  </si>
  <si>
    <t>2</t>
  </si>
  <si>
    <t>002</t>
  </si>
  <si>
    <t>Úpravy na půdě</t>
  </si>
  <si>
    <t>{b46f07c0-0450-4ae3-9937-c0f2a3cdbc6a}</t>
  </si>
  <si>
    <t>003</t>
  </si>
  <si>
    <t>Stavební úpravy</t>
  </si>
  <si>
    <t>{05e4ee8f-5c2c-4465-80e2-fc6d82b052db}</t>
  </si>
  <si>
    <t>004</t>
  </si>
  <si>
    <t>Šikmá střecha</t>
  </si>
  <si>
    <t>{31bac7ca-d10b-4a52-9f58-78bacfcaf6e5}</t>
  </si>
  <si>
    <t>005</t>
  </si>
  <si>
    <t>Plochá střecha</t>
  </si>
  <si>
    <t>{abf8280b-170d-4e2a-a175-8943a826af8b}</t>
  </si>
  <si>
    <t>006</t>
  </si>
  <si>
    <t>Lešení</t>
  </si>
  <si>
    <t>{9e0397e9-a3de-4aaf-97a5-c4bfc327db95}</t>
  </si>
  <si>
    <t>007</t>
  </si>
  <si>
    <t>Hromosvod</t>
  </si>
  <si>
    <t>{10f90085-6aed-42d2-9367-f597d24dedb6}</t>
  </si>
  <si>
    <t>008</t>
  </si>
  <si>
    <t>Vedlejší rozpočtové náklady</t>
  </si>
  <si>
    <t>{e2d08271-ca7b-4328-90be-e937b1d15956}</t>
  </si>
  <si>
    <t>KRYCÍ LIST SOUPISU PRACÍ</t>
  </si>
  <si>
    <t>Objekt:</t>
  </si>
  <si>
    <t>001 - Demontáže a bourání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</si>
  <si>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</si>
  <si>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</si>
  <si>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</si>
  <si>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</si>
  <si>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</si>
  <si>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</si>
  <si>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</si>
  <si>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</si>
  <si>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</si>
  <si>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</si>
  <si>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</si>
  <si>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766 - Konstrukce truhlářské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</si>
  <si>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</si>
  <si>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</si>
  <si>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</si>
  <si>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</si>
  <si>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</si>
  <si>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</si>
  <si>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</si>
  <si>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</si>
  <si>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</si>
  <si>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</si>
  <si>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</si>
  <si>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</si>
  <si>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</si>
  <si>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</si>
  <si>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</si>
  <si>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</si>
  <si>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</si>
  <si>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</si>
  <si>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</si>
  <si>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</si>
  <si>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</si>
  <si>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962032231</t>
  </si>
  <si>
    <t>Bourání zdiva nadzákladového z cihel pálených plných nebo lícových nebo vápenopískových, na maltu vápennou nebo vápenocementovou, objemu přes 1 m3</t>
  </si>
  <si>
    <t>m3</t>
  </si>
  <si>
    <t>CS ÚRS 2024 02</t>
  </si>
  <si>
    <t>4</t>
  </si>
  <si>
    <t>1715004051</t>
  </si>
  <si>
    <t>Online PSC</t>
  </si>
  <si>
    <t>https://podminky.urs.cz/item/CS_URS_2024_02/962032231</t>
  </si>
  <si>
    <t>VV</t>
  </si>
  <si>
    <t>0,3*12,9*0,5</t>
  </si>
  <si>
    <t>962032641</t>
  </si>
  <si>
    <t>Bourání zdiva nadzákladového komínového z cihel pálených, šamotových nebo vápenopískových, na maltu cementovou</t>
  </si>
  <si>
    <t>1333643753</t>
  </si>
  <si>
    <t>https://podminky.urs.cz/item/CS_URS_2024_02/962032641</t>
  </si>
  <si>
    <t>3</t>
  </si>
  <si>
    <t>962032691</t>
  </si>
  <si>
    <t>Bourání zdiva nadzákladového Příplatek cenám za zvýšenou pracnost bourání zdiva nadstřešního</t>
  </si>
  <si>
    <t>2038667044</t>
  </si>
  <si>
    <t>https://podminky.urs.cz/item/CS_URS_2024_02/962032691</t>
  </si>
  <si>
    <t>1,935+0,3</t>
  </si>
  <si>
    <t>965042131</t>
  </si>
  <si>
    <t>Bourání mazanin betonových nebo z litého asfaltu tl. do 100 mm, plochy do 4 m2</t>
  </si>
  <si>
    <t>-48184516</t>
  </si>
  <si>
    <t>https://podminky.urs.cz/item/CS_URS_2024_02/965042131</t>
  </si>
  <si>
    <t>3*0,75*0,1</t>
  </si>
  <si>
    <t>5</t>
  </si>
  <si>
    <t>965042241</t>
  </si>
  <si>
    <t>Bourání mazanin betonových nebo z litého asfaltu tl. přes 100 mm, plochy přes 4 m2</t>
  </si>
  <si>
    <t>2082306631</t>
  </si>
  <si>
    <t>https://podminky.urs.cz/item/CS_URS_2024_02/965042241</t>
  </si>
  <si>
    <t>263,4*0,13</t>
  </si>
  <si>
    <t>6</t>
  </si>
  <si>
    <t>965049112</t>
  </si>
  <si>
    <t>Bourání mazanin Příplatek k cenám za bourání mazanin betonových se svařovanou sítí, tl. přes 100 mm</t>
  </si>
  <si>
    <t>-2049578543</t>
  </si>
  <si>
    <t>https://podminky.urs.cz/item/CS_URS_2024_02/965049112</t>
  </si>
  <si>
    <t>7</t>
  </si>
  <si>
    <t>978019391</t>
  </si>
  <si>
    <t>Otlučení vápenných nebo vápenocementových omítek vnějších ploch s vyškrabáním spar a s očištěním zdiva stupně členitosti 3 až 5, v rozsahu přes 80 do 100 %</t>
  </si>
  <si>
    <t>m2</t>
  </si>
  <si>
    <t>-1576960113</t>
  </si>
  <si>
    <t>https://podminky.urs.cz/item/CS_URS_2024_02/978019391</t>
  </si>
  <si>
    <t>7*0,3*0,6*0,8+22,6*(4*0,4+3*0,6)</t>
  </si>
  <si>
    <t>997</t>
  </si>
  <si>
    <t>Přesun sutě</t>
  </si>
  <si>
    <t>8</t>
  </si>
  <si>
    <t>997013153</t>
  </si>
  <si>
    <t>Vnitrostaveništní doprava suti a vybouraných hmot vodorovně do 50 m s naložením s omezením mechanizace pro budovy a haly výšky přes 9 do 12 m</t>
  </si>
  <si>
    <t>t</t>
  </si>
  <si>
    <t>1862926664</t>
  </si>
  <si>
    <t>https://podminky.urs.cz/item/CS_URS_2024_02/997013153</t>
  </si>
  <si>
    <t>997013501</t>
  </si>
  <si>
    <t>Odvoz suti a vybouraných hmot na skládku nebo meziskládku se složením, na vzdálenost do 1 km</t>
  </si>
  <si>
    <t>1471171096</t>
  </si>
  <si>
    <t>https://podminky.urs.cz/item/CS_URS_2024_02/997013501</t>
  </si>
  <si>
    <t>10</t>
  </si>
  <si>
    <t>997013509</t>
  </si>
  <si>
    <t>Odvoz suti a vybouraných hmot na skládku nebo meziskládku se složením, na vzdálenost Příplatek k ceně za každý další započatý 1 km přes 1 km</t>
  </si>
  <si>
    <t>-321451896</t>
  </si>
  <si>
    <t>https://podminky.urs.cz/item/CS_URS_2024_02/997013509</t>
  </si>
  <si>
    <t>119,399*20 'Přepočtené koeficientem množství</t>
  </si>
  <si>
    <t>11</t>
  </si>
  <si>
    <t>997013602</t>
  </si>
  <si>
    <t>Poplatek za uložení stavebního odpadu na skládce (skládkovné) z armovaného betonu zatříděného do Katalogu odpadů pod kódem 17 01 01</t>
  </si>
  <si>
    <t>1032653367</t>
  </si>
  <si>
    <t>https://podminky.urs.cz/item/CS_URS_2024_02/997013602</t>
  </si>
  <si>
    <t>997013603</t>
  </si>
  <si>
    <t>Poplatek za uložení stavebního odpadu na skládce (skládkovné) cihelného zatříděného do Katalogu odpadů pod kódem 17 01 02</t>
  </si>
  <si>
    <t>-1631367274</t>
  </si>
  <si>
    <t>https://podminky.urs.cz/item/CS_URS_2024_02/997013603</t>
  </si>
  <si>
    <t>13</t>
  </si>
  <si>
    <t>997013645</t>
  </si>
  <si>
    <t>Poplatek za uložení stavebního odpadu na skládce (skládkovné) asfaltového bez obsahu dehtu zatříděného do Katalogu odpadů pod kódem 17 03 02</t>
  </si>
  <si>
    <t>2034835549</t>
  </si>
  <si>
    <t>https://podminky.urs.cz/item/CS_URS_2024_02/997013645</t>
  </si>
  <si>
    <t>14</t>
  </si>
  <si>
    <t>997013811</t>
  </si>
  <si>
    <t>Poplatek za uložení stavebního odpadu na skládce (skládkovné) dřevěného zatříděného do Katalogu odpadů pod kódem 17 02 01</t>
  </si>
  <si>
    <t>479535499</t>
  </si>
  <si>
    <t>https://podminky.urs.cz/item/CS_URS_2024_02/997013811</t>
  </si>
  <si>
    <t>15</t>
  </si>
  <si>
    <t>997013811a</t>
  </si>
  <si>
    <t>Výtěžek hliníkové šablony</t>
  </si>
  <si>
    <t>-96138092</t>
  </si>
  <si>
    <t>PSV</t>
  </si>
  <si>
    <t>Práce a dodávky PSV</t>
  </si>
  <si>
    <t>712</t>
  </si>
  <si>
    <t>Povlakové krytiny</t>
  </si>
  <si>
    <t>16</t>
  </si>
  <si>
    <t>712300845</t>
  </si>
  <si>
    <t>Ostatní práce při odstranění povlakové krytiny střech plochých do 10° doplňků ventilační hlavice</t>
  </si>
  <si>
    <t>kus</t>
  </si>
  <si>
    <t>-1317532065</t>
  </si>
  <si>
    <t>https://podminky.urs.cz/item/CS_URS_2024_02/712300845</t>
  </si>
  <si>
    <t>17</t>
  </si>
  <si>
    <t>712340833</t>
  </si>
  <si>
    <t>Odstranění povlakové krytiny střech plochých do 10° z přitavených pásů NAIP v plné ploše třívrstvé</t>
  </si>
  <si>
    <t>-280989099</t>
  </si>
  <si>
    <t>https://podminky.urs.cz/item/CS_URS_2024_02/712340833</t>
  </si>
  <si>
    <t>263,4+20,7</t>
  </si>
  <si>
    <t>18</t>
  </si>
  <si>
    <t>712340834</t>
  </si>
  <si>
    <t>Odstranění povlakové krytiny střech plochých do 10° z přitavených pásů NAIP v plné ploše Příplatek k ceně - 0833 za každou další vrstvu</t>
  </si>
  <si>
    <t>-1111291083</t>
  </si>
  <si>
    <t>https://podminky.urs.cz/item/CS_URS_2024_02/712340834</t>
  </si>
  <si>
    <t>284,1*3 'Přepočtené koeficientem množství</t>
  </si>
  <si>
    <t>19</t>
  </si>
  <si>
    <t>712600845</t>
  </si>
  <si>
    <t>Ostatní práce při odstranění povlakové krytiny střech šikmých přes 30° doplňků ventilační hlavice</t>
  </si>
  <si>
    <t>1627465931</t>
  </si>
  <si>
    <t>https://podminky.urs.cz/item/CS_URS_2024_02/712600845</t>
  </si>
  <si>
    <t>20</t>
  </si>
  <si>
    <t>712631801</t>
  </si>
  <si>
    <t>Odstranění povlakové krytiny střech šikmých přes 30° z pásů uložených na sucho AIP nebo NAIP</t>
  </si>
  <si>
    <t>110281124</t>
  </si>
  <si>
    <t>https://podminky.urs.cz/item/CS_URS_2024_02/712631801</t>
  </si>
  <si>
    <t>šikmá</t>
  </si>
  <si>
    <t>11,1*8,25+2*8,25*40,8</t>
  </si>
  <si>
    <t>vstup</t>
  </si>
  <si>
    <t>3*0,75</t>
  </si>
  <si>
    <t>Součet</t>
  </si>
  <si>
    <t>762</t>
  </si>
  <si>
    <t>Konstrukce tesařské</t>
  </si>
  <si>
    <t>762085811</t>
  </si>
  <si>
    <t>Demontáž kotevních želez hmotnosti do 5 kg</t>
  </si>
  <si>
    <t>-1022413763</t>
  </si>
  <si>
    <t>https://podminky.urs.cz/item/CS_URS_2024_02/762085811</t>
  </si>
  <si>
    <t>22</t>
  </si>
  <si>
    <t>762335831</t>
  </si>
  <si>
    <t>Demontáž vázaných konstrukcí krovů sklonu do 60° krokví rovnoběžných s okapem (vlašských) na betonový podklad, průřezové plochy do 120 cm2</t>
  </si>
  <si>
    <t>m</t>
  </si>
  <si>
    <t>1221060704</t>
  </si>
  <si>
    <t>https://podminky.urs.cz/item/CS_URS_2024_02/762335831</t>
  </si>
  <si>
    <t>23</t>
  </si>
  <si>
    <t>762341811</t>
  </si>
  <si>
    <t>Demontáž bednění a laťování bednění střech rovných, obloukových, sklonu do 60° se všemi nadstřešními konstrukcemi z prken hrubých, hoblovaných tl. do 32 mm</t>
  </si>
  <si>
    <t>-1932035916</t>
  </si>
  <si>
    <t>https://podminky.urs.cz/item/CS_URS_2024_02/762341811</t>
  </si>
  <si>
    <t>767,025+263,4</t>
  </si>
  <si>
    <t>764</t>
  </si>
  <si>
    <t>Konstrukce klempířské</t>
  </si>
  <si>
    <t>24</t>
  </si>
  <si>
    <t>764001841</t>
  </si>
  <si>
    <t>Demontáž klempířských konstrukcí krytiny ze šablon do suti</t>
  </si>
  <si>
    <t>1018645072</t>
  </si>
  <si>
    <t>https://podminky.urs.cz/item/CS_URS_2024_02/764001841</t>
  </si>
  <si>
    <t>25</t>
  </si>
  <si>
    <t>764001851</t>
  </si>
  <si>
    <t>Demontáž klempířských konstrukcí oplechování hřebene s větrací mřížkou nebo podkladním plechem do suti</t>
  </si>
  <si>
    <t>-992061640</t>
  </si>
  <si>
    <t>https://podminky.urs.cz/item/CS_URS_2024_02/764001851</t>
  </si>
  <si>
    <t>26</t>
  </si>
  <si>
    <t>764001871</t>
  </si>
  <si>
    <t>Demontáž klempířských konstrukcí oplechování nároží s větrací mřížkou nebo podkladním plechem do suti</t>
  </si>
  <si>
    <t>-886932262</t>
  </si>
  <si>
    <t>https://podminky.urs.cz/item/CS_URS_2024_02/764001871</t>
  </si>
  <si>
    <t>4*11,67</t>
  </si>
  <si>
    <t>27</t>
  </si>
  <si>
    <t>764002801</t>
  </si>
  <si>
    <t>Demontáž klempířských konstrukcí závětrné lišty do suti</t>
  </si>
  <si>
    <t>-748122224</t>
  </si>
  <si>
    <t>https://podminky.urs.cz/item/CS_URS_2024_02/764002801</t>
  </si>
  <si>
    <t>28</t>
  </si>
  <si>
    <t>764002811</t>
  </si>
  <si>
    <t>Demontáž klempířských konstrukcí okapového plechu do suti, v krytině povlakové</t>
  </si>
  <si>
    <t>-1093325140</t>
  </si>
  <si>
    <t>https://podminky.urs.cz/item/CS_URS_2024_02/764002811</t>
  </si>
  <si>
    <t>2*21,85+2*0,75+3</t>
  </si>
  <si>
    <t>29</t>
  </si>
  <si>
    <t>764002812</t>
  </si>
  <si>
    <t>Demontáž klempířských konstrukcí okapového plechu do suti, v krytině skládané</t>
  </si>
  <si>
    <t>-1980585876</t>
  </si>
  <si>
    <t>https://podminky.urs.cz/item/CS_URS_2024_02/764002812</t>
  </si>
  <si>
    <t>2*45,5+2*10,7+2*1,75</t>
  </si>
  <si>
    <t>30</t>
  </si>
  <si>
    <t>764002821</t>
  </si>
  <si>
    <t>Demontáž klempířských konstrukcí střešního výlezu do suti</t>
  </si>
  <si>
    <t>-500590877</t>
  </si>
  <si>
    <t>https://podminky.urs.cz/item/CS_URS_2024_02/764002821</t>
  </si>
  <si>
    <t>31</t>
  </si>
  <si>
    <t>764002841</t>
  </si>
  <si>
    <t>Demontáž klempířských konstrukcí oplechování horních ploch zdí a nadezdívek do suti</t>
  </si>
  <si>
    <t>-1678600339</t>
  </si>
  <si>
    <t>https://podminky.urs.cz/item/CS_URS_2024_02/764002841</t>
  </si>
  <si>
    <t>12,9+2*19,1+4*1,75</t>
  </si>
  <si>
    <t>32</t>
  </si>
  <si>
    <t>764002861</t>
  </si>
  <si>
    <t>Demontáž klempířských konstrukcí oplechování říms do suti</t>
  </si>
  <si>
    <t>1266274269</t>
  </si>
  <si>
    <t>https://podminky.urs.cz/item/CS_URS_2024_02/764002861</t>
  </si>
  <si>
    <t>33</t>
  </si>
  <si>
    <t>764002871</t>
  </si>
  <si>
    <t>Demontáž klempířských konstrukcí lemování zdí do suti</t>
  </si>
  <si>
    <t>-714477863</t>
  </si>
  <si>
    <t>https://podminky.urs.cz/item/CS_URS_2024_02/764002871</t>
  </si>
  <si>
    <t>19,1*12,9+11,4+3+2*0,75+4*0,5</t>
  </si>
  <si>
    <t>34</t>
  </si>
  <si>
    <t>764003801</t>
  </si>
  <si>
    <t>Demontáž klempířských konstrukcí lemování trub, konzol, držáků, ventilačních nástavců a ostatních kusových prvků do suti</t>
  </si>
  <si>
    <t>-1569448514</t>
  </si>
  <si>
    <t>https://podminky.urs.cz/item/CS_URS_2024_02/764003801</t>
  </si>
  <si>
    <t>35</t>
  </si>
  <si>
    <t>764004801</t>
  </si>
  <si>
    <t>Demontáž klempířských konstrukcí žlabu podokapního do suti</t>
  </si>
  <si>
    <t>359604272</t>
  </si>
  <si>
    <t>https://podminky.urs.cz/item/CS_URS_2024_02/764004801</t>
  </si>
  <si>
    <t>36</t>
  </si>
  <si>
    <t>764004861</t>
  </si>
  <si>
    <t>Demontáž klempířských konstrukcí svodu do suti</t>
  </si>
  <si>
    <t>43091030</t>
  </si>
  <si>
    <t>https://podminky.urs.cz/item/CS_URS_2024_02/764004861</t>
  </si>
  <si>
    <t>8*8+3</t>
  </si>
  <si>
    <t>766</t>
  </si>
  <si>
    <t>Konstrukce truhlářské</t>
  </si>
  <si>
    <t>37</t>
  </si>
  <si>
    <t>766231814</t>
  </si>
  <si>
    <t>Demontáž sklápěcích schodů na půdu dřevěných nebo kovových</t>
  </si>
  <si>
    <t>-899341456</t>
  </si>
  <si>
    <t>https://podminky.urs.cz/item/CS_URS_2024_02/766231814</t>
  </si>
  <si>
    <t>VRN</t>
  </si>
  <si>
    <t>VRN9</t>
  </si>
  <si>
    <t>Ostatní náklady</t>
  </si>
  <si>
    <t>38</t>
  </si>
  <si>
    <t>094002000</t>
  </si>
  <si>
    <t>Ostatní náklady související s výstavbou - zajištění střech proti zatečení při demontážích</t>
  </si>
  <si>
    <t>kpl</t>
  </si>
  <si>
    <t>1024</t>
  </si>
  <si>
    <t>-802714253</t>
  </si>
  <si>
    <t>https://podminky.urs.cz/item/CS_URS_2024_02/094002000</t>
  </si>
  <si>
    <t>002 - Úpravy na půdě</t>
  </si>
  <si>
    <t xml:space="preserve">    711 - Izolace proti vodě, vlhkosti a plynům</t>
  </si>
  <si>
    <t xml:space="preserve">    713 - Izolace tepelné</t>
  </si>
  <si>
    <t xml:space="preserve">    783 - Dokončovací práce - nátěry</t>
  </si>
  <si>
    <t>952902221</t>
  </si>
  <si>
    <t>Čištění budov při provádění oprav a udržovacích prací schodišť zametením</t>
  </si>
  <si>
    <t>1530787965</t>
  </si>
  <si>
    <t>https://podminky.urs.cz/item/CS_URS_2024_02/952902221</t>
  </si>
  <si>
    <t>952902611</t>
  </si>
  <si>
    <t>Čištění budov při provádění oprav a udržovacích prací vysátím prachu z ostatních ploch</t>
  </si>
  <si>
    <t>-2103636540</t>
  </si>
  <si>
    <t>https://podminky.urs.cz/item/CS_URS_2024_02/952902611</t>
  </si>
  <si>
    <t>45*9,5</t>
  </si>
  <si>
    <t>711</t>
  </si>
  <si>
    <t>Izolace proti vodě, vlhkosti a plynům</t>
  </si>
  <si>
    <t>711491171</t>
  </si>
  <si>
    <t>Provedení doplňků izolace proti vodě textilií na ploše vodorovné V vrstva podkladní</t>
  </si>
  <si>
    <t>-1419387677</t>
  </si>
  <si>
    <t>https://podminky.urs.cz/item/CS_URS_2024_02/711491171</t>
  </si>
  <si>
    <t>M</t>
  </si>
  <si>
    <t>69311169</t>
  </si>
  <si>
    <t>geotextilie PP s ÚV stabilizací 200g/m2</t>
  </si>
  <si>
    <t>707983509</t>
  </si>
  <si>
    <t>427,5*1,05 'Přepočtené koeficientem množství</t>
  </si>
  <si>
    <t>711491172</t>
  </si>
  <si>
    <t>Provedení doplňků izolace proti vodě textilií na ploše vodorovné V vrstva ochranná</t>
  </si>
  <si>
    <t>2126710238</t>
  </si>
  <si>
    <t>https://podminky.urs.cz/item/CS_URS_2024_02/711491172</t>
  </si>
  <si>
    <t>69311172</t>
  </si>
  <si>
    <t>geotextilie PP s ÚV stabilizací 300g/m2</t>
  </si>
  <si>
    <t>1424365089</t>
  </si>
  <si>
    <t>998711122</t>
  </si>
  <si>
    <t>Přesun hmot pro izolace proti vodě, vlhkosti a plynům stanovený z hmotnosti přesunovaného materiálu vodorovná dopravní vzdálenost do 50 m ruční (bez užití mechanizace) v objektech výšky přes 6 do 12 m</t>
  </si>
  <si>
    <t>-1044141579</t>
  </si>
  <si>
    <t>https://podminky.urs.cz/item/CS_URS_2024_02/998711122</t>
  </si>
  <si>
    <t>713</t>
  </si>
  <si>
    <t>Izolace tepelné</t>
  </si>
  <si>
    <t>713121121</t>
  </si>
  <si>
    <t>Montáž tepelné izolace podlah rohožemi, pásy, deskami, dílci, bloky (izolační materiál ve specifikaci) kladenými volně dvouvrstvá</t>
  </si>
  <si>
    <t>-1881702056</t>
  </si>
  <si>
    <t>https://podminky.urs.cz/item/CS_URS_2024_02/713121121</t>
  </si>
  <si>
    <t>9,5*45</t>
  </si>
  <si>
    <t>63152100</t>
  </si>
  <si>
    <t>pás tepelně izolační univerzální λ=0,032-0,033 tl 120mm</t>
  </si>
  <si>
    <t>-1960577370</t>
  </si>
  <si>
    <t>427,5*2,1 'Přepočtené koeficientem množství</t>
  </si>
  <si>
    <t>998713112</t>
  </si>
  <si>
    <t>Přesun hmot pro izolace tepelné stanovený z hmotnosti přesunovaného materiálu vodorovná dopravní vzdálenost do 50 m s omezením mechanizace v objektech výšky přes 6 m do 12 m</t>
  </si>
  <si>
    <t>849607672</t>
  </si>
  <si>
    <t>https://podminky.urs.cz/item/CS_URS_2024_02/998713112</t>
  </si>
  <si>
    <t>762083122</t>
  </si>
  <si>
    <t>Impregnace řeziva máčením proti dřevokaznému hmyzu, houbám a plísním, třída ohrožení 3 a 4 (dřevo v exteriéru)</t>
  </si>
  <si>
    <t>-872749945</t>
  </si>
  <si>
    <t>https://podminky.urs.cz/item/CS_URS_2024_02/762083122</t>
  </si>
  <si>
    <t>762085103</t>
  </si>
  <si>
    <t>Montáž ocelových spojovacích prostředků (materiál ve specifikaci) kotevních želez příložek, patek, táhel</t>
  </si>
  <si>
    <t>1010383357</t>
  </si>
  <si>
    <t>https://podminky.urs.cz/item/CS_URS_2024_02/762085103</t>
  </si>
  <si>
    <t>15*6+2*10</t>
  </si>
  <si>
    <t>54825312</t>
  </si>
  <si>
    <t>kování tesařské trámová botka-třmen typ1 120x140x2,0mm</t>
  </si>
  <si>
    <t>1313961592</t>
  </si>
  <si>
    <t>762511267</t>
  </si>
  <si>
    <t>Podlahové konstrukce podkladové z dřevoštěpkových desek OSB jednovrstvých šroubovaných na pero a drážku nebroušených, tloušťky desky 25 mm</t>
  </si>
  <si>
    <t>-4941725</t>
  </si>
  <si>
    <t>https://podminky.urs.cz/item/CS_URS_2024_02/762511267</t>
  </si>
  <si>
    <t>45*1,5+2*2,4*4</t>
  </si>
  <si>
    <t>762512261</t>
  </si>
  <si>
    <t>Podlahové konstrukce podkladové montáž roštu podkladového</t>
  </si>
  <si>
    <t>-758554543</t>
  </si>
  <si>
    <t>https://podminky.urs.cz/item/CS_URS_2024_02/762512261</t>
  </si>
  <si>
    <t>45*3+2*4*5</t>
  </si>
  <si>
    <t>60512130</t>
  </si>
  <si>
    <t>hranol stavební řezivo průřezu do 224cm2 do dl 6m</t>
  </si>
  <si>
    <t>-2021738994</t>
  </si>
  <si>
    <t>175*0,02 'Přepočtené koeficientem množství</t>
  </si>
  <si>
    <t>762595001</t>
  </si>
  <si>
    <t>Spojovací prostředky podlah a podkladových konstrukcí hřebíky, vruty</t>
  </si>
  <si>
    <t>1085332268</t>
  </si>
  <si>
    <t>https://podminky.urs.cz/item/CS_URS_2024_02/762595001</t>
  </si>
  <si>
    <t>998762112</t>
  </si>
  <si>
    <t>Přesun hmot pro konstrukce tesařské stanovený z hmotnosti přesunovaného materiálu vodorovná dopravní vzdálenost do 50 m s omezením mechanizace v objektech výšky přes 6 do 12 m</t>
  </si>
  <si>
    <t>319007465</t>
  </si>
  <si>
    <t>https://podminky.urs.cz/item/CS_URS_2024_02/998762112</t>
  </si>
  <si>
    <t>766231113</t>
  </si>
  <si>
    <t>Montáž sklápěcích schodů na půdu s vyřezáním otvoru a kompletizací</t>
  </si>
  <si>
    <t>2044685525</t>
  </si>
  <si>
    <t>https://podminky.urs.cz/item/CS_URS_2024_02/766231113</t>
  </si>
  <si>
    <t>61233168</t>
  </si>
  <si>
    <t>schody půdní skládací protipožární dřevěné se zesílenou izolací, pro výšku max. 280cm, 12 schodnic El 15, 120x70cm</t>
  </si>
  <si>
    <t>-1123961693</t>
  </si>
  <si>
    <t>766231121</t>
  </si>
  <si>
    <t>Montáž sklápěcích schodů na půdu prostupového uzávěru s plechovým víkem</t>
  </si>
  <si>
    <t>-1475804981</t>
  </si>
  <si>
    <t>https://podminky.urs.cz/item/CS_URS_2024_02/766231121</t>
  </si>
  <si>
    <t>61233174</t>
  </si>
  <si>
    <t>uzávěr prostupový protipožární s plechovým víkem s protipožární, protihlukovou a zateplovací vložkou</t>
  </si>
  <si>
    <t>1407119506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</si>
  <si>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</si>
  <si>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</si>
  <si>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1715362139</t>
  </si>
  <si>
    <t>https://podminky.urs.cz/item/CS_URS_2024_02/998766122</t>
  </si>
  <si>
    <t>783</t>
  </si>
  <si>
    <t>Dokončovací práce - nátěry</t>
  </si>
  <si>
    <t>783201201</t>
  </si>
  <si>
    <t>Příprava podkladu tesařských konstrukcí před provedením nátěru broušení</t>
  </si>
  <si>
    <t>361924955</t>
  </si>
  <si>
    <t>https://podminky.urs.cz/item/CS_URS_2024_02/783201201</t>
  </si>
  <si>
    <t>8,25*2*54*0,48</t>
  </si>
  <si>
    <t>2*(40+5)*0,64</t>
  </si>
  <si>
    <t>(14*1,5+13*4*1,25+14*2*4)*0,56</t>
  </si>
  <si>
    <t>2*(45+11)*0,34</t>
  </si>
  <si>
    <t>14*2*5*0,42</t>
  </si>
  <si>
    <t>783201403</t>
  </si>
  <si>
    <t>Příprava podkladu tesařských konstrukcí před provedením nátěru oprášení</t>
  </si>
  <si>
    <t>-839187693</t>
  </si>
  <si>
    <t>https://podminky.urs.cz/item/CS_URS_2024_02/783201403</t>
  </si>
  <si>
    <t>783213121</t>
  </si>
  <si>
    <t>Preventivní napouštěcí nátěr tesařských prvků proti dřevokazným houbám, hmyzu a plísním zabudovaných do konstrukce dvojnásobný syntetický</t>
  </si>
  <si>
    <t>-1316557908</t>
  </si>
  <si>
    <t>https://podminky.urs.cz/item/CS_URS_2024_02/783213121</t>
  </si>
  <si>
    <t>003 - Stavební úpravy</t>
  </si>
  <si>
    <t xml:space="preserve">    6 - Úpravy povrchů, podlahy a osazování výplní</t>
  </si>
  <si>
    <t xml:space="preserve">    998 - Přesun hmot</t>
  </si>
  <si>
    <t>Úpravy povrchů, podlahy a osazování výplní</t>
  </si>
  <si>
    <t>623131151</t>
  </si>
  <si>
    <t>Sanační postřik vnějších ploch nanášený ručně celoplošně pilířů nebo sloupů</t>
  </si>
  <si>
    <t>1490115896</t>
  </si>
  <si>
    <t>https://podminky.urs.cz/item/CS_URS_2024_02/623131151</t>
  </si>
  <si>
    <t>623324411</t>
  </si>
  <si>
    <t>Omítka sanační vnějších ploch podkladní (vyrovnávací) tloušťky do 15 mm nanášená ručně pilířů nebo sloupů</t>
  </si>
  <si>
    <t>449154375</t>
  </si>
  <si>
    <t>https://podminky.urs.cz/item/CS_URS_2024_02/623324411</t>
  </si>
  <si>
    <t>623328231</t>
  </si>
  <si>
    <t>Sanační štuk vnějších ploch tloušťky do 3 mm pilířů nebo sloupů</t>
  </si>
  <si>
    <t>1574484146</t>
  </si>
  <si>
    <t>https://podminky.urs.cz/item/CS_URS_2024_02/623328231</t>
  </si>
  <si>
    <t>998</t>
  </si>
  <si>
    <t>Přesun hmot</t>
  </si>
  <si>
    <t>998011009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</si>
  <si>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</si>
  <si>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-425012410</t>
  </si>
  <si>
    <t>https://podminky.urs.cz/item/CS_URS_2024_02/998011009</t>
  </si>
  <si>
    <t>764244309</t>
  </si>
  <si>
    <t>Oplechování horních ploch zdí a nadezdívek (atik) z titanzinkového lesklého válcovaného plechu mechanicky kotvené rš 800 mm</t>
  </si>
  <si>
    <t>764119003</t>
  </si>
  <si>
    <t>https://podminky.urs.cz/item/CS_URS_2024_02/764244309</t>
  </si>
  <si>
    <t>2*19,1+4*1,75</t>
  </si>
  <si>
    <t>764245346</t>
  </si>
  <si>
    <t>Oplechování horních ploch zdí a nadezdívek (atik) z titanzinkového lesklého válcovaného plechu Příplatek k cenám za zvýšenou pracnost při provedení rohu nebo koutu přes rš 400 mm</t>
  </si>
  <si>
    <t>-23219925</t>
  </si>
  <si>
    <t>https://podminky.urs.cz/item/CS_URS_2024_02/764245346</t>
  </si>
  <si>
    <t>8*2+4</t>
  </si>
  <si>
    <t>998764122</t>
  </si>
  <si>
    <t>Přesun hmot pro konstrukce klempířské stanovený z hmotnosti přesunovaného materiálu vodorovná dopravní vzdálenost do 50 m ruční (bez užtití mechanizace) v objektech výšky přes 6 do 12 m</t>
  </si>
  <si>
    <t>-112262662</t>
  </si>
  <si>
    <t>https://podminky.urs.cz/item/CS_URS_2024_02/998764122</t>
  </si>
  <si>
    <t>783823185</t>
  </si>
  <si>
    <t>Penetrační nátěr omítek hladkých omítek hladkých, zrnitých tenkovrstvých nebo štukových stupně členitosti 5 silikonový</t>
  </si>
  <si>
    <t>1457099790</t>
  </si>
  <si>
    <t>https://podminky.urs.cz/item/CS_URS_2024_02/783823185</t>
  </si>
  <si>
    <t>783827505</t>
  </si>
  <si>
    <t>Krycí (ochranný ) nátěr omítek dvojnásobný hladkých zdiva lícového silikonový</t>
  </si>
  <si>
    <t>1996166662</t>
  </si>
  <si>
    <t>https://podminky.urs.cz/item/CS_URS_2024_02/783827505</t>
  </si>
  <si>
    <t>004 - Šikmá střecha</t>
  </si>
  <si>
    <t xml:space="preserve">    765 - Krytina skládaná</t>
  </si>
  <si>
    <t>712691687</t>
  </si>
  <si>
    <t>Provedení povlakové krytiny střech šikmých přes 30° - ostatní práce přibití pásů AIP nebo NAIP hřebíky (drátěnkami)</t>
  </si>
  <si>
    <t>-1978483316</t>
  </si>
  <si>
    <t>https://podminky.urs.cz/item/CS_URS_2024_02/712691687</t>
  </si>
  <si>
    <t>69311171</t>
  </si>
  <si>
    <t>geotextilie PP s ÚV stabilizací 280g/m2</t>
  </si>
  <si>
    <t>-762470340</t>
  </si>
  <si>
    <t>767,025*1,1 'Přepočtené koeficientem množství</t>
  </si>
  <si>
    <t>31422115</t>
  </si>
  <si>
    <t>hřebík AlMg 3,1x25mm</t>
  </si>
  <si>
    <t>kg</t>
  </si>
  <si>
    <t>-1581847062</t>
  </si>
  <si>
    <t>767,025*0,011 'Přepočtené koeficientem množství</t>
  </si>
  <si>
    <t>998712122</t>
  </si>
  <si>
    <t>Přesun hmot pro povlakové krytiny stanovený z hmotnosti přesunovaného materiálu vodorovná dopravní vzdálenost do 50 m ruční (bez užití mechanizace) v objektech výšky přes 6 do 12 m</t>
  </si>
  <si>
    <t>-260054652</t>
  </si>
  <si>
    <t>https://podminky.urs.cz/item/CS_URS_2024_02/998712122</t>
  </si>
  <si>
    <t>-728684600</t>
  </si>
  <si>
    <t>42,186+2,541</t>
  </si>
  <si>
    <t>762341210</t>
  </si>
  <si>
    <t>Montáž bednění střech rovných a šikmých sklonu do 60° s vyřezáním otvorů z prken hrubých na sraz tl. do 32 mm</t>
  </si>
  <si>
    <t>990068286</t>
  </si>
  <si>
    <t>https://podminky.urs.cz/item/CS_URS_2024_02/762341210</t>
  </si>
  <si>
    <t>767,025*2</t>
  </si>
  <si>
    <t>60515111</t>
  </si>
  <si>
    <t>řezivo jehličnaté boční prkno 20-30mm</t>
  </si>
  <si>
    <t>-1883750115</t>
  </si>
  <si>
    <t>1534,05*0,0275 'Přepočtené koeficientem množství</t>
  </si>
  <si>
    <t>762341931</t>
  </si>
  <si>
    <t>Vyřezání otvorů v bednění střech bez rozebrání krytiny z prken tl. do 32 mm, otvoru plochy jednotlivě do 1 m2</t>
  </si>
  <si>
    <t>1201996277</t>
  </si>
  <si>
    <t>https://podminky.urs.cz/item/CS_URS_2024_02/762341931</t>
  </si>
  <si>
    <t>4*4</t>
  </si>
  <si>
    <t>762342511</t>
  </si>
  <si>
    <t>Montáž laťování montáž kontralatí na podklad bez tepelné izolace</t>
  </si>
  <si>
    <t>882454481</t>
  </si>
  <si>
    <t>https://podminky.urs.cz/item/CS_URS_2024_02/762342511</t>
  </si>
  <si>
    <t>767,025/0,8</t>
  </si>
  <si>
    <t>60514101</t>
  </si>
  <si>
    <t>řezivo jehličnaté lať 10-25cm2</t>
  </si>
  <si>
    <t>-237270650</t>
  </si>
  <si>
    <t>958,781*0,00265 'Přepočtené koeficientem množství</t>
  </si>
  <si>
    <t>762395000</t>
  </si>
  <si>
    <t>Spojovací prostředky krovů, bednění a laťování, nadstřešních konstrukcí svorníky, prkna, hřebíky, pásová ocel, vruty</t>
  </si>
  <si>
    <t>-1597588188</t>
  </si>
  <si>
    <t>https://podminky.urs.cz/item/CS_URS_2024_02/762395000</t>
  </si>
  <si>
    <t>-1355750396</t>
  </si>
  <si>
    <t>764121443</t>
  </si>
  <si>
    <t>Krytina z hliníkového plechu s úpravou u okapů, prostupů a výčnělků ze šablon, počet kusů do 4 ks/m2 přes 30 do 60°</t>
  </si>
  <si>
    <t>-1539200882</t>
  </si>
  <si>
    <t>https://podminky.urs.cz/item/CS_URS_2024_02/764121443</t>
  </si>
  <si>
    <t>764221414</t>
  </si>
  <si>
    <t>Oplechování střešních prvků z hliníkového plechu hřebene nevětraného s použitím hřebenového plechu rš 330 mm</t>
  </si>
  <si>
    <t>-767171842</t>
  </si>
  <si>
    <t>https://podminky.urs.cz/item/CS_URS_2024_02/764221414</t>
  </si>
  <si>
    <t>764221444</t>
  </si>
  <si>
    <t>Oplechování střešních prvků z hliníkového plechu nároží nevětraného s použitím nárožního plechu rš 330 mm</t>
  </si>
  <si>
    <t>1787194847</t>
  </si>
  <si>
    <t>https://podminky.urs.cz/item/CS_URS_2024_02/764221444</t>
  </si>
  <si>
    <t>764222432</t>
  </si>
  <si>
    <t>Oplechování střešních prvků z hliníkového plechu okapu okapovým plechem střechy rovné rš 200 mm</t>
  </si>
  <si>
    <t>-1907424700</t>
  </si>
  <si>
    <t>https://podminky.urs.cz/item/CS_URS_2024_02/764222432</t>
  </si>
  <si>
    <t>764326403</t>
  </si>
  <si>
    <t>Lemování ventilačních nástavců z hliníkového plechu výšky do 1000 mm, se stříškou střech s krytinou prejzovou nebo vlnitou, průměru přes 100 do 150 mm</t>
  </si>
  <si>
    <t>-73526737</t>
  </si>
  <si>
    <t>https://podminky.urs.cz/item/CS_URS_2024_02/764326403</t>
  </si>
  <si>
    <t>764521405</t>
  </si>
  <si>
    <t>Žlab podokapní z hliníkového plechu včetně háků a čel půlkruhový rš 400 mm</t>
  </si>
  <si>
    <t>-734251679</t>
  </si>
  <si>
    <t>https://podminky.urs.cz/item/CS_URS_2024_02/764521405</t>
  </si>
  <si>
    <t>764521425</t>
  </si>
  <si>
    <t>Žlab podokapní z hliníkového plechu roh nebo kout, žlabu půlkruhového rš 400 mm</t>
  </si>
  <si>
    <t>-385760638</t>
  </si>
  <si>
    <t>https://podminky.urs.cz/item/CS_URS_2024_02/764521425</t>
  </si>
  <si>
    <t>764521446</t>
  </si>
  <si>
    <t>Žlab podokapní z hliníkového plechu kotlík oválný (trychtýřový), rš žlabu/průměr svodu 400/150 mm</t>
  </si>
  <si>
    <t>-1200413149</t>
  </si>
  <si>
    <t>https://podminky.urs.cz/item/CS_URS_2024_02/764521446</t>
  </si>
  <si>
    <t>764528424</t>
  </si>
  <si>
    <t>Svod z hliníkového plechu včetně objímek, kolen a odskoků kruhový, průměru 150 mm</t>
  </si>
  <si>
    <t>201489081</t>
  </si>
  <si>
    <t>https://podminky.urs.cz/item/CS_URS_2024_02/764528424</t>
  </si>
  <si>
    <t>6*8</t>
  </si>
  <si>
    <t>2075485985</t>
  </si>
  <si>
    <t>765</t>
  </si>
  <si>
    <t>Krytina skládaná</t>
  </si>
  <si>
    <t>765113111</t>
  </si>
  <si>
    <t>Krytina keramická drážková sklonu střechy do 30° okapová hrana s větracím pásem plastovým</t>
  </si>
  <si>
    <t>1021069880</t>
  </si>
  <si>
    <t>https://podminky.urs.cz/item/CS_URS_2024_02/765113111</t>
  </si>
  <si>
    <t>765191013</t>
  </si>
  <si>
    <t>Montáž pojistné hydroizolační nebo parotěsné fólie kladené ve sklonu přes 20° volně na bednění nebo tepelnou izolaci</t>
  </si>
  <si>
    <t>-985175975</t>
  </si>
  <si>
    <t>https://podminky.urs.cz/item/CS_URS_2024_02/765191013</t>
  </si>
  <si>
    <t>28329031</t>
  </si>
  <si>
    <t>fólie kontaktní difuzně propustná pro doplňkovou hydroizolační vrstvu, monolitická dvouvrstvá PES/PR 270g/m2, integrovaná samolepící páska</t>
  </si>
  <si>
    <t>479827960</t>
  </si>
  <si>
    <t>1534,05*1,1 'Přepočtené koeficientem množství</t>
  </si>
  <si>
    <t>998765122</t>
  </si>
  <si>
    <t>Přesun hmot pro krytiny skládané stanovený z hmotnosti přesunovaného materiálu vodorovná dopravní vzdálenost do 50 m ruční (bez užití mechanizace) na objektech výšky přes 6 do 12 m</t>
  </si>
  <si>
    <t>-44984380</t>
  </si>
  <si>
    <t>https://podminky.urs.cz/item/CS_URS_2024_02/998765122</t>
  </si>
  <si>
    <t>766671002</t>
  </si>
  <si>
    <t>Montáž střešních oken dřevěných nebo plastových kyvných, výklopných/kyvných s okenním rámem a lemováním, s plisovaným límcem, s napojením na krytinu do krytiny ploché, rozměru 66 x 118 cm</t>
  </si>
  <si>
    <t>-2128705298</t>
  </si>
  <si>
    <t>https://podminky.urs.cz/item/CS_URS_2024_02/766671002</t>
  </si>
  <si>
    <t>61124809</t>
  </si>
  <si>
    <t>okno střešní dřevěné výklopně-kyvné, izolační trojsklo 66x118cm, Uw=1,0W/m2K Al oplechování</t>
  </si>
  <si>
    <t>310310800</t>
  </si>
  <si>
    <t>61124322</t>
  </si>
  <si>
    <t>lemování střešních oken Al na ploché krytiny do v 14mm 66x118cm</t>
  </si>
  <si>
    <t>-323829769</t>
  </si>
  <si>
    <t>1998593972</t>
  </si>
  <si>
    <t>005 - Plochá střecha</t>
  </si>
  <si>
    <t>953961115</t>
  </si>
  <si>
    <t>Kotva chemická s vyvrtáním otvoru do betonu, železobetonu nebo tvrdého kamene tmel, velikost M 20, hloubka 170 mm</t>
  </si>
  <si>
    <t>1007168231</t>
  </si>
  <si>
    <t>https://podminky.urs.cz/item/CS_URS_2024_02/953961115</t>
  </si>
  <si>
    <t>953965144</t>
  </si>
  <si>
    <t>Kotva chemická s vyvrtáním otvoru kotevní šrouby pro chemické kotvy, velikost M 20, délka 350 mm</t>
  </si>
  <si>
    <t>-2046853692</t>
  </si>
  <si>
    <t>https://podminky.urs.cz/item/CS_URS_2024_02/953965144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</si>
  <si>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</si>
  <si>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</si>
  <si>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-1964818840</t>
  </si>
  <si>
    <t>https://podminky.urs.cz/item/CS_URS_2024_02/998018002</t>
  </si>
  <si>
    <t>712311101</t>
  </si>
  <si>
    <t>Provedení povlakové krytiny střech plochých do 10° natěradly a tmely za studena nátěrem lakem penetračním nebo asfaltovým</t>
  </si>
  <si>
    <t>1970838800</t>
  </si>
  <si>
    <t>https://podminky.urs.cz/item/CS_URS_2024_02/712311101</t>
  </si>
  <si>
    <t>2,25+20,7+263,4</t>
  </si>
  <si>
    <t>11163150</t>
  </si>
  <si>
    <t>lak penetrační asfaltový</t>
  </si>
  <si>
    <t>1613514124</t>
  </si>
  <si>
    <t>286,35*0,00032 'Přepočtené koeficientem množství</t>
  </si>
  <si>
    <t>712341659</t>
  </si>
  <si>
    <t>Provedení povlakové krytiny střech plochých do 10° pásy přitavením NAIP bodově</t>
  </si>
  <si>
    <t>-850282920</t>
  </si>
  <si>
    <t>https://podminky.urs.cz/item/CS_URS_2024_02/712341659</t>
  </si>
  <si>
    <t>62853004</t>
  </si>
  <si>
    <t>pás asfaltový natavitelný modifikovaný SBS s vložkou ze skleněné tkaniny a spalitelnou PE fólií nebo jemnozrnným minerálním posypem na horním povrchu tl 4,0mm</t>
  </si>
  <si>
    <t>53313262</t>
  </si>
  <si>
    <t>286,35*1,1655 'Přepočtené koeficientem množství</t>
  </si>
  <si>
    <t>712341715</t>
  </si>
  <si>
    <t>Provedení povlakové krytiny střech plochých do 10° pásy přitavením NAIP ostatní činnosti při pokládání pásů (materiál ve specifikaci) zaizolování prostupů střešní rovinou kruhový průřez, průměr do 300 mm</t>
  </si>
  <si>
    <t>259072015</t>
  </si>
  <si>
    <t>https://podminky.urs.cz/item/CS_URS_2024_02/712341715</t>
  </si>
  <si>
    <t>62851033</t>
  </si>
  <si>
    <t>prostup parozábranou s integrovanou manžetou z modifikovaného asfaltového pásu DN 125</t>
  </si>
  <si>
    <t>-974863662</t>
  </si>
  <si>
    <t>712363001</t>
  </si>
  <si>
    <t>Provedení povlakové krytiny střech plochých do 10° fólií termoplastickou mPVC (měkčené PVC) rozvinutí a natažení fólie v ploše</t>
  </si>
  <si>
    <t>-80797802</t>
  </si>
  <si>
    <t>https://podminky.urs.cz/item/CS_URS_2024_02/712363001</t>
  </si>
  <si>
    <t>712363003</t>
  </si>
  <si>
    <t>Provedení povlakové krytiny střech plochých do 10° fólií termoplastickou mPVC (měkčené PVC) vytvoření spoje dvou pásů fólií horkovzdušným navařením</t>
  </si>
  <si>
    <t>1633958002</t>
  </si>
  <si>
    <t>https://podminky.urs.cz/item/CS_URS_2024_02/712363003</t>
  </si>
  <si>
    <t>286,350/2</t>
  </si>
  <si>
    <t>712363005</t>
  </si>
  <si>
    <t>Provedení povlakové krytiny střech plochých do 10° fólií termoplastickou mPVC (měkčené PVC) aplikace fólie na oplechování (na tzv. fóliový plech) horkovzdušným navařením v plné ploše</t>
  </si>
  <si>
    <t>1777329690</t>
  </si>
  <si>
    <t>https://podminky.urs.cz/item/CS_URS_2024_02/712363005</t>
  </si>
  <si>
    <t>0,1*(3*13+2*21+2*0,75+4*0,75+3*3+4*17+4*1,115)</t>
  </si>
  <si>
    <t>712363115</t>
  </si>
  <si>
    <t>Provedení povlakové krytiny střech plochých do 10° fólií ostatní činnosti při pokládání hydroizolačních fólií (materiál ve specifikaci) zaizolování prostupů střešní rovinou kruhový průřez, průměr do 300 mm</t>
  </si>
  <si>
    <t>-1797952929</t>
  </si>
  <si>
    <t>https://podminky.urs.cz/item/CS_URS_2024_02/712363115</t>
  </si>
  <si>
    <t>28342015</t>
  </si>
  <si>
    <t>manžeta těsnící pro prostupy hydroizolací z PVC uzavřená kruhová vnitřní průměr 200</t>
  </si>
  <si>
    <t>1458778281</t>
  </si>
  <si>
    <t>712363604</t>
  </si>
  <si>
    <t>Provedení povlakové krytiny střech plochých do 10° z mechanicky kotvených hydroizolačních fólií včetně položení fólie a horkovzdušného svaření tl. tepelné izolace přes 240 mm budovy výšky do 18 m, kotvené do betonu vnitřní pole</t>
  </si>
  <si>
    <t>-662643107</t>
  </si>
  <si>
    <t>https://podminky.urs.cz/item/CS_URS_2024_02/712363604</t>
  </si>
  <si>
    <t>-4*21-2*9</t>
  </si>
  <si>
    <t>28322012</t>
  </si>
  <si>
    <t>fólie hydroizolační střešní mPVC mechanicky kotvená šedá tl 1,5mm</t>
  </si>
  <si>
    <t>-1185612660</t>
  </si>
  <si>
    <t>184,35*1,1655 'Přepočtené koeficientem množství</t>
  </si>
  <si>
    <t>712363605</t>
  </si>
  <si>
    <t>Provedení povlakové krytiny střech plochých do 10° z mechanicky kotvených hydroizolačních fólií včetně položení fólie a horkovzdušného svaření tl. tepelné izolace přes 240 mm budovy výšky do 18 m, kotvené do betonu krajní pole</t>
  </si>
  <si>
    <t>1979277034</t>
  </si>
  <si>
    <t>https://podminky.urs.cz/item/CS_URS_2024_02/712363605</t>
  </si>
  <si>
    <t>17*4+9*2</t>
  </si>
  <si>
    <t>1478481512</t>
  </si>
  <si>
    <t>86*1,1655 'Přepočtené koeficientem množství</t>
  </si>
  <si>
    <t>712363606</t>
  </si>
  <si>
    <t>Provedení povlakové krytiny střech plochých do 10° z mechanicky kotvených hydroizolačních fólií včetně položení fólie a horkovzdušného svaření tl. tepelné izolace přes 240 mm budovy výšky do 18 m, kotvené do betonu rohové pole</t>
  </si>
  <si>
    <t>947683847</t>
  </si>
  <si>
    <t>https://podminky.urs.cz/item/CS_URS_2024_02/712363606</t>
  </si>
  <si>
    <t>-2110272638</t>
  </si>
  <si>
    <t>16*1,1655 'Přepočtené koeficientem množství</t>
  </si>
  <si>
    <t>712363673</t>
  </si>
  <si>
    <t>Provedení povlakové krytiny střech plochých do 10° z mechanicky kotvených hydroizolačních fólií ostatní práce mechanické kotvení plechových lišt do rš 200 mm do podkladu z betonu</t>
  </si>
  <si>
    <t>-939909424</t>
  </si>
  <si>
    <t>https://podminky.urs.cz/item/CS_URS_2024_02/712363673</t>
  </si>
  <si>
    <t>4*13+2*21+2*0,75+6*0,75+4*3+5*17+4*1,115</t>
  </si>
  <si>
    <t>55344008</t>
  </si>
  <si>
    <t>pásek poplastovaného plechu (PVC-P) rš 50mm</t>
  </si>
  <si>
    <t>-913672243</t>
  </si>
  <si>
    <t>34,5*1,1 'Přepočtené koeficientem množství</t>
  </si>
  <si>
    <t>55344002</t>
  </si>
  <si>
    <t>okapnice široká z poplastovaného plechu (PVC-P) rš 200mm</t>
  </si>
  <si>
    <t>552293836</t>
  </si>
  <si>
    <t>81*1,1 'Přepočtené koeficientem množství</t>
  </si>
  <si>
    <t>13880012</t>
  </si>
  <si>
    <t>lišta stěnová vyhnutá z poplastovaného plechu (PVC-P) rš 100mm</t>
  </si>
  <si>
    <t>-1320579190</t>
  </si>
  <si>
    <t>55344006</t>
  </si>
  <si>
    <t>lišta L koutová vnitřní z poplastovaného plechu (PVC-P) rš 100mm</t>
  </si>
  <si>
    <t>-198500704</t>
  </si>
  <si>
    <t>54*1,1 'Přepočtené koeficientem množství</t>
  </si>
  <si>
    <t>55344005</t>
  </si>
  <si>
    <t>lišta L rohová vnější z poplastovaného plechu (PVC-P) rš 100mm</t>
  </si>
  <si>
    <t>-490111094</t>
  </si>
  <si>
    <t>20*1,1 'Přepočtené koeficientem množství</t>
  </si>
  <si>
    <t>712391171</t>
  </si>
  <si>
    <t>Provedení povlakové krytiny střech plochých do 10° -ostatní práce provedení vrstvy textilní podkladní</t>
  </si>
  <si>
    <t>2068537471</t>
  </si>
  <si>
    <t>https://podminky.urs.cz/item/CS_URS_2024_02/712391171</t>
  </si>
  <si>
    <t>69311175</t>
  </si>
  <si>
    <t>geotextilie PP s ÚV stabilizací 500g/m2</t>
  </si>
  <si>
    <t>1813403944</t>
  </si>
  <si>
    <t>286,35*1,155 'Přepočtené koeficientem množství</t>
  </si>
  <si>
    <t>998712112</t>
  </si>
  <si>
    <t>Přesun hmot pro povlakové krytiny stanovený z hmotnosti přesunovaného materiálu vodorovná dopravní vzdálenost do 50 m s omezením mechanizace v objektech výšky přes 6 do 12 m</t>
  </si>
  <si>
    <t>1708720061</t>
  </si>
  <si>
    <t>https://podminky.urs.cz/item/CS_URS_2024_02/998712112</t>
  </si>
  <si>
    <t>713141136</t>
  </si>
  <si>
    <t>Montáž tepelné izolace střech plochých rohožemi, pásy, deskami, dílci, bloky (izolační materiál ve specifikaci) přilepenými za studena jednovrstvá nízkoexpanzní (PUR) pěnou</t>
  </si>
  <si>
    <t>-1221575498</t>
  </si>
  <si>
    <t>https://podminky.urs.cz/item/CS_URS_2024_02/713141136</t>
  </si>
  <si>
    <t>28372320</t>
  </si>
  <si>
    <t>deska EPS 100 pro konstrukce s běžným zatížením λ=0,037 tl 180mm</t>
  </si>
  <si>
    <t>-1825081627</t>
  </si>
  <si>
    <t>286,35*1,05 'Přepočtené koeficientem množství</t>
  </si>
  <si>
    <t>713141336</t>
  </si>
  <si>
    <t>Montáž tepelné izolace střech plochých spádovými klíny v ploše přilepenými za studena nízkoexpanzní (PUR) pěnou</t>
  </si>
  <si>
    <t>-1554885876</t>
  </si>
  <si>
    <t>https://podminky.urs.cz/item/CS_URS_2024_02/713141336</t>
  </si>
  <si>
    <t>28376141</t>
  </si>
  <si>
    <t>klín izolační spád do 5% EPS 100</t>
  </si>
  <si>
    <t>1620841217</t>
  </si>
  <si>
    <t>286,35*0,128 'Přepočtené koeficientem množství</t>
  </si>
  <si>
    <t>713141414</t>
  </si>
  <si>
    <t>Montáž tepelné izolace střech plochých mechanické přikotvení spádových klínů teleskopickými hmoždinkami včetně dodávky teleskopických hmoždinek, bez položení tepelné izolace pro jednospádové klíny v ploše, tl. izolace přes 170 do 250 mm</t>
  </si>
  <si>
    <t>1067002257</t>
  </si>
  <si>
    <t>https://podminky.urs.cz/item/CS_URS_2024_02/713141414</t>
  </si>
  <si>
    <t>713141415</t>
  </si>
  <si>
    <t>Montáž tepelné izolace střech plochých mechanické přikotvení spádových klínů teleskopickými hmoždinkami včetně dodávky teleskopických hmoždinek, bez položení tepelné izolace pro jednospádové klíny v ploše, tl. izolace přes 250 do 340 mm</t>
  </si>
  <si>
    <t>-1097293157</t>
  </si>
  <si>
    <t>https://podminky.urs.cz/item/CS_URS_2024_02/713141415</t>
  </si>
  <si>
    <t>713141416</t>
  </si>
  <si>
    <t>Montáž tepelné izolace střech plochých mechanické přikotvení spádových klínů teleskopickými hmoždinkami včetně dodávky teleskopických hmoždinek, bez položení tepelné izolace pro jednospádové klíny v ploše, tl. izolace přes 340 do 460 mm</t>
  </si>
  <si>
    <t>-1072867370</t>
  </si>
  <si>
    <t>https://podminky.urs.cz/item/CS_URS_2024_02/713141416</t>
  </si>
  <si>
    <t>836148845</t>
  </si>
  <si>
    <t>762082220</t>
  </si>
  <si>
    <t>Profilování zhlaví trámů a ozdobných konců jednoduché seříznutí dvěma řezy, plochy do 160 cm2</t>
  </si>
  <si>
    <t>666382287</t>
  </si>
  <si>
    <t>https://podminky.urs.cz/item/CS_URS_2024_02/762082220</t>
  </si>
  <si>
    <t>39</t>
  </si>
  <si>
    <t>-851763411</t>
  </si>
  <si>
    <t>40</t>
  </si>
  <si>
    <t>762332132</t>
  </si>
  <si>
    <t>Montáž vázaných konstrukcí krovů střech pultových, sedlových, valbových, stanových čtvercového nebo obdélníkového půdorysu z řeziva hraněného pomocí tesařských spojů průřezové plochy přes 120 do 224 cm2</t>
  </si>
  <si>
    <t>961208113</t>
  </si>
  <si>
    <t>https://podminky.urs.cz/item/CS_URS_2024_02/762332132</t>
  </si>
  <si>
    <t>21*2+2*0,75+13</t>
  </si>
  <si>
    <t>41</t>
  </si>
  <si>
    <t>-1222919852</t>
  </si>
  <si>
    <t>56,5*0,022 'Přepočtené koeficientem množství</t>
  </si>
  <si>
    <t>42</t>
  </si>
  <si>
    <t>998762122</t>
  </si>
  <si>
    <t>Přesun hmot pro konstrukce tesařské stanovený z hmotnosti přesunovaného materiálu vodorovná dopravní vzdálenost do 50 m ruční (bez užití mechanizace) v objektech výšky přes 6 do 12 m</t>
  </si>
  <si>
    <t>-1782798673</t>
  </si>
  <si>
    <t>https://podminky.urs.cz/item/CS_URS_2024_02/998762122</t>
  </si>
  <si>
    <t>43</t>
  </si>
  <si>
    <t>764228405</t>
  </si>
  <si>
    <t>Oplechování říms a ozdobných prvků z hliníkového plechu rovných, bez rohů mechanicky kotvené rš 400 mm</t>
  </si>
  <si>
    <t>1813476558</t>
  </si>
  <si>
    <t>https://podminky.urs.cz/item/CS_URS_2024_02/764228405</t>
  </si>
  <si>
    <t>2*21+2*0,75+13+3</t>
  </si>
  <si>
    <t>44</t>
  </si>
  <si>
    <t>764521403</t>
  </si>
  <si>
    <t>Žlab podokapní z hliníkového plechu včetně háků a čel půlkruhový rš 250 mm</t>
  </si>
  <si>
    <t>2063455684</t>
  </si>
  <si>
    <t>https://podminky.urs.cz/item/CS_URS_2024_02/764521403</t>
  </si>
  <si>
    <t>45</t>
  </si>
  <si>
    <t>-1428219683</t>
  </si>
  <si>
    <t>2*21+13+2*0,75</t>
  </si>
  <si>
    <t>46</t>
  </si>
  <si>
    <t>-1557365101</t>
  </si>
  <si>
    <t>47</t>
  </si>
  <si>
    <t>764521443</t>
  </si>
  <si>
    <t>Žlab podokapní z hliníkového plechu kotlík oválný (trychtýřový), rš žlabu/průměr svodu 250/80 mm</t>
  </si>
  <si>
    <t>1780707550</t>
  </si>
  <si>
    <t>https://podminky.urs.cz/item/CS_URS_2024_02/764521443</t>
  </si>
  <si>
    <t>48</t>
  </si>
  <si>
    <t>-1598618410</t>
  </si>
  <si>
    <t>49</t>
  </si>
  <si>
    <t>764528421</t>
  </si>
  <si>
    <t>Svod z hliníkového plechu včetně objímek, kolen a odskoků kruhový, průměru 80 mm</t>
  </si>
  <si>
    <t>190141074</t>
  </si>
  <si>
    <t>https://podminky.urs.cz/item/CS_URS_2024_02/764528421</t>
  </si>
  <si>
    <t>50</t>
  </si>
  <si>
    <t>-1034698200</t>
  </si>
  <si>
    <t>2*7</t>
  </si>
  <si>
    <t>51</t>
  </si>
  <si>
    <t>1639360971</t>
  </si>
  <si>
    <t>006 - Lešení</t>
  </si>
  <si>
    <t>941111111</t>
  </si>
  <si>
    <t>Lešení řadové trubkové lehké pracovní s podlahami s provozním zatížením tř. 3 do 200 kg/m2 šířky tř. W06 od 0,6 do 0,9 m výšky do 10 m montáž</t>
  </si>
  <si>
    <t>314255618</t>
  </si>
  <si>
    <t>https://podminky.urs.cz/item/CS_URS_2024_02/941111111</t>
  </si>
  <si>
    <t>941111211</t>
  </si>
  <si>
    <t>Lešení řadové trubkové lehké pracovní s podlahami s provozním zatížením tř. 3 do 200 kg/m2 šířky tř. W06 od 0,6 do 0,9 m výšky do 10 m příplatek k ceně za každý den použití</t>
  </si>
  <si>
    <t>-830967858</t>
  </si>
  <si>
    <t>https://podminky.urs.cz/item/CS_URS_2024_02/941111211</t>
  </si>
  <si>
    <t>270*30 'Přepočtené koeficientem množství</t>
  </si>
  <si>
    <t>941111811</t>
  </si>
  <si>
    <t>Lešení řadové trubkové lehké pracovní s podlahami s provozním zatížením tř. 3 do 200 kg/m2 šířky tř. W06 od 0,6 do 0,9 m výšky do 10 m demontáž</t>
  </si>
  <si>
    <t>1826562912</t>
  </si>
  <si>
    <t>https://podminky.urs.cz/item/CS_URS_2024_02/941111811</t>
  </si>
  <si>
    <t>946112113</t>
  </si>
  <si>
    <t>Věže pojízdné trubkové nebo dílcové s maximálním zatížením podlahy do 200 kg/m2 šířky přes 0,9 do 1,6 m, délky do 3,2 m výšky přes 2,5 m do 3,5 m montáž</t>
  </si>
  <si>
    <t>2038121362</t>
  </si>
  <si>
    <t>https://podminky.urs.cz/item/CS_URS_2024_02/946112113</t>
  </si>
  <si>
    <t>946112119</t>
  </si>
  <si>
    <t>Věže pojízdné trubkové nebo dílcové s maximálním zatížením podlahy do 200 kg/m2 šířky přes 0,9 do 1,6 m, délky do 3,2 m výšky přes 8,6 m do 9,6 m montáž</t>
  </si>
  <si>
    <t>-1227223768</t>
  </si>
  <si>
    <t>https://podminky.urs.cz/item/CS_URS_2024_02/946112119</t>
  </si>
  <si>
    <t>946112213</t>
  </si>
  <si>
    <t>Věže pojízdné trubkové nebo dílcové s maximálním zatížením podlahy do 200 kg/m2 šířky přes 0,9 do 1,6 m, délky do 3,2 m výšky přes 2,5 m do 3,5 m příplatek k ceně za každý den použití</t>
  </si>
  <si>
    <t>-1234792900</t>
  </si>
  <si>
    <t>https://podminky.urs.cz/item/CS_URS_2024_02/946112213</t>
  </si>
  <si>
    <t>1*10 'Přepočtené koeficientem množství</t>
  </si>
  <si>
    <t>946112219</t>
  </si>
  <si>
    <t>Věže pojízdné trubkové nebo dílcové s maximálním zatížením podlahy do 200 kg/m2 šířky přes 0,9 do 1,6 m, délky do 3,2 m výšky přes 8,6 m do 9,6 m příplatek k ceně za každý den použití</t>
  </si>
  <si>
    <t>1785406536</t>
  </si>
  <si>
    <t>https://podminky.urs.cz/item/CS_URS_2024_02/946112219</t>
  </si>
  <si>
    <t>946112813</t>
  </si>
  <si>
    <t>Věže pojízdné trubkové nebo dílcové s maximálním zatížením podlahy do 200 kg/m2 šířky přes 0,9 do 1,6 m, délky do 3,2 m výšky přes 2,5 m do 3,5 m demontáž</t>
  </si>
  <si>
    <t>-1999496993</t>
  </si>
  <si>
    <t>https://podminky.urs.cz/item/CS_URS_2024_02/946112813</t>
  </si>
  <si>
    <t>946112819</t>
  </si>
  <si>
    <t>Věže pojízdné trubkové nebo dílcové s maximálním zatížením podlahy do 200 kg/m2 šířky přes 0,9 do 1,6 m, délky do 3,2 m výšky přes 8,6 m do 9,6 m demontáž</t>
  </si>
  <si>
    <t>-616294321</t>
  </si>
  <si>
    <t>https://podminky.urs.cz/item/CS_URS_2024_02/946112819</t>
  </si>
  <si>
    <t>949101111</t>
  </si>
  <si>
    <t>Lešení pomocné pracovní pro objekty pozemních staveb pro zatížení do 150 kg/m2, o výšce lešeňové podlahy do 1,9 m</t>
  </si>
  <si>
    <t>1059011957</t>
  </si>
  <si>
    <t>https://podminky.urs.cz/item/CS_URS_2024_02/949101111</t>
  </si>
  <si>
    <t>949101112</t>
  </si>
  <si>
    <t>Lešení pomocné pracovní pro objekty pozemních staveb pro zatížení do 150 kg/m2, o výšce lešeňové podlahy přes 1,9 do 3,5 m</t>
  </si>
  <si>
    <t>-1105564264</t>
  </si>
  <si>
    <t>https://podminky.urs.cz/item/CS_URS_2024_02/949101112</t>
  </si>
  <si>
    <t>993111111</t>
  </si>
  <si>
    <t>Dovoz a odvoz lešení včetně naložení a složení řadového, na vzdálenost do 10 km</t>
  </si>
  <si>
    <t>511920974</t>
  </si>
  <si>
    <t>https://podminky.urs.cz/item/CS_URS_2024_02/993111111</t>
  </si>
  <si>
    <t>007 - Hromosvod</t>
  </si>
  <si>
    <t xml:space="preserve">    741 - Elektroinstalace - silnoproud</t>
  </si>
  <si>
    <t>741</t>
  </si>
  <si>
    <t>Elektroinstalace - silnoproud</t>
  </si>
  <si>
    <t>741420001</t>
  </si>
  <si>
    <t>Montáž hromosvodného vedení svodových drátů nebo lan s podpěrami, Ø do 10 mm</t>
  </si>
  <si>
    <t>-815433346</t>
  </si>
  <si>
    <t>https://podminky.urs.cz/item/CS_URS_2024_02/741420001</t>
  </si>
  <si>
    <t>76+77</t>
  </si>
  <si>
    <t>35442141</t>
  </si>
  <si>
    <t>drát D 8mm AlMgSi polotvrdý</t>
  </si>
  <si>
    <t>-602329267</t>
  </si>
  <si>
    <t>153*0,15 'Přepočtené koeficientem množství</t>
  </si>
  <si>
    <t>35442270</t>
  </si>
  <si>
    <t>podpěra vedení na ploché střechy pr. 140mm, plastový zámek, výška vedení 100mm, plast s betonem, 1 kg</t>
  </si>
  <si>
    <t>-210591868</t>
  </si>
  <si>
    <t>35441714</t>
  </si>
  <si>
    <t>podpěra vedení hromosvodu na plechovou krytinu, nerez</t>
  </si>
  <si>
    <t>-1631888281</t>
  </si>
  <si>
    <t>741420021</t>
  </si>
  <si>
    <t>Montáž hromosvodného vedení svorek se 2 šrouby</t>
  </si>
  <si>
    <t>-256325167</t>
  </si>
  <si>
    <t>https://podminky.urs.cz/item/CS_URS_2024_02/741420021</t>
  </si>
  <si>
    <t>35431011</t>
  </si>
  <si>
    <t>svorka uzemnění AlMgSi spojovací pro lano D 8-10mm</t>
  </si>
  <si>
    <t>1132794365</t>
  </si>
  <si>
    <t>741420022</t>
  </si>
  <si>
    <t>Montáž hromosvodného vedení svorek se 3 a více šrouby</t>
  </si>
  <si>
    <t>-1871849661</t>
  </si>
  <si>
    <t>https://podminky.urs.cz/item/CS_URS_2024_02/741420022</t>
  </si>
  <si>
    <t>35431031</t>
  </si>
  <si>
    <t>svorka uzemnění AlMgSi k jímací tyči, 72 x40mm</t>
  </si>
  <si>
    <t>2034565883</t>
  </si>
  <si>
    <t>35431018</t>
  </si>
  <si>
    <t>svorka uzemnění AlMgSi připojovací</t>
  </si>
  <si>
    <t>-1889582112</t>
  </si>
  <si>
    <t>741420023</t>
  </si>
  <si>
    <t>Montáž hromosvodného vedení svorek na okapové žlaby</t>
  </si>
  <si>
    <t>-1630671254</t>
  </si>
  <si>
    <t>https://podminky.urs.cz/item/CS_URS_2024_02/741420023</t>
  </si>
  <si>
    <t>35431039</t>
  </si>
  <si>
    <t>svorka uzemnění AlMgSi na okapové žlaby</t>
  </si>
  <si>
    <t>476436340</t>
  </si>
  <si>
    <t>741421823</t>
  </si>
  <si>
    <t>Demontáž hromosvodného vedení bez zachování funkčnosti svodových drátů nebo lan na rovné střeše, průměru přes 8 mm</t>
  </si>
  <si>
    <t>-246078686</t>
  </si>
  <si>
    <t>https://podminky.urs.cz/item/CS_URS_2024_02/741421823</t>
  </si>
  <si>
    <t>21*3+13</t>
  </si>
  <si>
    <t>741421833</t>
  </si>
  <si>
    <t>Demontáž hromosvodného vedení bez zachování funkčnosti svodových drátů nebo lan na šikmé střeše, průměru přes 8 mm</t>
  </si>
  <si>
    <t>285417043</t>
  </si>
  <si>
    <t>https://podminky.urs.cz/item/CS_URS_2024_02/741421833</t>
  </si>
  <si>
    <t>2*9+2*12+35</t>
  </si>
  <si>
    <t>741421841</t>
  </si>
  <si>
    <t>Demontáž hromosvodného vedení bez zachování funkčnosti svorek šroubových s 1 šroubem</t>
  </si>
  <si>
    <t>-1034680034</t>
  </si>
  <si>
    <t>https://podminky.urs.cz/item/CS_URS_2024_02/741421841</t>
  </si>
  <si>
    <t>741421843</t>
  </si>
  <si>
    <t>Demontáž hromosvodného vedení bez zachování funkčnosti svorek šroubových se 2 šrouby</t>
  </si>
  <si>
    <t>115290992</t>
  </si>
  <si>
    <t>https://podminky.urs.cz/item/CS_URS_2024_02/741421843</t>
  </si>
  <si>
    <t>741421845</t>
  </si>
  <si>
    <t>Demontáž hromosvodného vedení bez zachování funkčnosti svorek šroubových se 3 a více šrouby</t>
  </si>
  <si>
    <t>158860436</t>
  </si>
  <si>
    <t>https://podminky.urs.cz/item/CS_URS_2024_02/741421845</t>
  </si>
  <si>
    <t>741421851</t>
  </si>
  <si>
    <t>Demontáž hromosvodného vedení podpěr střešního vedení pod hřeben</t>
  </si>
  <si>
    <t>851439247</t>
  </si>
  <si>
    <t>https://podminky.urs.cz/item/CS_URS_2024_02/741421851</t>
  </si>
  <si>
    <t>741421855</t>
  </si>
  <si>
    <t>Demontáž hromosvodného vedení podpěr střešního vedení pro plochou střechu</t>
  </si>
  <si>
    <t>1262446104</t>
  </si>
  <si>
    <t>https://podminky.urs.cz/item/CS_URS_2024_02/741421855</t>
  </si>
  <si>
    <t>741430004</t>
  </si>
  <si>
    <t>Montáž jímacích tyčí délky do 3 m, na střešní hřeben</t>
  </si>
  <si>
    <t>-422558560</t>
  </si>
  <si>
    <t>https://podminky.urs.cz/item/CS_URS_2024_02/741430004</t>
  </si>
  <si>
    <t>35442157</t>
  </si>
  <si>
    <t>tyč jímací s rovným koncem 18/10 2000 (1000/1000)mm AlMgSi</t>
  </si>
  <si>
    <t>1146084612</t>
  </si>
  <si>
    <t>741430005</t>
  </si>
  <si>
    <t>Montáž jímacích tyčí délky do 3 m, na stojan</t>
  </si>
  <si>
    <t>-1270757759</t>
  </si>
  <si>
    <t>https://podminky.urs.cz/item/CS_URS_2024_02/741430005</t>
  </si>
  <si>
    <t>35442158</t>
  </si>
  <si>
    <t>tyč jímací s rovným koncem 18/10 2500 (1500/1000mm AlMgSi</t>
  </si>
  <si>
    <t>-570066969</t>
  </si>
  <si>
    <t>35442171</t>
  </si>
  <si>
    <t>stojan FeZn pro jímací tyč bez podstavců</t>
  </si>
  <si>
    <t>947301406</t>
  </si>
  <si>
    <t>741810001</t>
  </si>
  <si>
    <t>Zkoušky a prohlídky elektrických rozvodů a zařízení celková prohlídka a vyhotovení revizní zprávy pro objem montážních prací do 100 tis. Kč</t>
  </si>
  <si>
    <t>-1125522100</t>
  </si>
  <si>
    <t>https://podminky.urs.cz/item/CS_URS_2024_02/741810001</t>
  </si>
  <si>
    <t>998741122</t>
  </si>
  <si>
    <t>Přesun hmot pro silnoproud stanovený z hmotnosti přesunovaného materiálu vodorovná dopravní vzdálenost do 50 m ruční (bez užití mechanizace) v objektech výšky přes 6 do 12 m</t>
  </si>
  <si>
    <t>1530299455</t>
  </si>
  <si>
    <t>https://podminky.urs.cz/item/CS_URS_2024_02/998741122</t>
  </si>
  <si>
    <t>008 - Vedlejší rozpočtové náklady</t>
  </si>
  <si>
    <t xml:space="preserve">    VRN3 - Zařízení staveniště</t>
  </si>
  <si>
    <t xml:space="preserve">    VRN4 - Inženýrská činnost</t>
  </si>
  <si>
    <t>VRN3</t>
  </si>
  <si>
    <t>Zařízení staveniště</t>
  </si>
  <si>
    <t>030001000</t>
  </si>
  <si>
    <t>-2008227497</t>
  </si>
  <si>
    <t>https://podminky.urs.cz/item/CS_URS_2024_02/030001000</t>
  </si>
  <si>
    <t>VRN4</t>
  </si>
  <si>
    <t>Inženýrská činnost</t>
  </si>
  <si>
    <t>041403000</t>
  </si>
  <si>
    <t>Bezpečnost a ochrana zdraví při práci na staveništi - práce na střechách</t>
  </si>
  <si>
    <t>1403952807</t>
  </si>
  <si>
    <t>https://podminky.urs.cz/item/CS_URS_2024_02/041403000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</si>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</sst>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62032231" TargetMode="External" /><Relationship Id="rId2" Type="http://schemas.openxmlformats.org/officeDocument/2006/relationships/hyperlink" Target="https://podminky.urs.cz/item/CS_URS_2024_02/962032641" TargetMode="External" /><Relationship Id="rId3" Type="http://schemas.openxmlformats.org/officeDocument/2006/relationships/hyperlink" Target="https://podminky.urs.cz/item/CS_URS_2024_02/962032691" TargetMode="External" /><Relationship Id="rId4" Type="http://schemas.openxmlformats.org/officeDocument/2006/relationships/hyperlink" Target="https://podminky.urs.cz/item/CS_URS_2024_02/965042131" TargetMode="External" /><Relationship Id="rId5" Type="http://schemas.openxmlformats.org/officeDocument/2006/relationships/hyperlink" Target="https://podminky.urs.cz/item/CS_URS_2024_02/965042241" TargetMode="External" /><Relationship Id="rId6" Type="http://schemas.openxmlformats.org/officeDocument/2006/relationships/hyperlink" Target="https://podminky.urs.cz/item/CS_URS_2024_02/965049112" TargetMode="External" /><Relationship Id="rId7" Type="http://schemas.openxmlformats.org/officeDocument/2006/relationships/hyperlink" Target="https://podminky.urs.cz/item/CS_URS_2024_02/978019391" TargetMode="External" /><Relationship Id="rId8" Type="http://schemas.openxmlformats.org/officeDocument/2006/relationships/hyperlink" Target="https://podminky.urs.cz/item/CS_URS_2024_02/997013153" TargetMode="External" /><Relationship Id="rId9" Type="http://schemas.openxmlformats.org/officeDocument/2006/relationships/hyperlink" Target="https://podminky.urs.cz/item/CS_URS_2024_02/997013501" TargetMode="External" /><Relationship Id="rId10" Type="http://schemas.openxmlformats.org/officeDocument/2006/relationships/hyperlink" Target="https://podminky.urs.cz/item/CS_URS_2024_02/997013509" TargetMode="External" /><Relationship Id="rId11" Type="http://schemas.openxmlformats.org/officeDocument/2006/relationships/hyperlink" Target="https://podminky.urs.cz/item/CS_URS_2024_02/997013602" TargetMode="External" /><Relationship Id="rId12" Type="http://schemas.openxmlformats.org/officeDocument/2006/relationships/hyperlink" Target="https://podminky.urs.cz/item/CS_URS_2024_02/997013603" TargetMode="External" /><Relationship Id="rId13" Type="http://schemas.openxmlformats.org/officeDocument/2006/relationships/hyperlink" Target="https://podminky.urs.cz/item/CS_URS_2024_02/997013645" TargetMode="External" /><Relationship Id="rId14" Type="http://schemas.openxmlformats.org/officeDocument/2006/relationships/hyperlink" Target="https://podminky.urs.cz/item/CS_URS_2024_02/997013811" TargetMode="External" /><Relationship Id="rId15" Type="http://schemas.openxmlformats.org/officeDocument/2006/relationships/hyperlink" Target="https://podminky.urs.cz/item/CS_URS_2024_02/712300845" TargetMode="External" /><Relationship Id="rId16" Type="http://schemas.openxmlformats.org/officeDocument/2006/relationships/hyperlink" Target="https://podminky.urs.cz/item/CS_URS_2024_02/712340833" TargetMode="External" /><Relationship Id="rId17" Type="http://schemas.openxmlformats.org/officeDocument/2006/relationships/hyperlink" Target="https://podminky.urs.cz/item/CS_URS_2024_02/712340834" TargetMode="External" /><Relationship Id="rId18" Type="http://schemas.openxmlformats.org/officeDocument/2006/relationships/hyperlink" Target="https://podminky.urs.cz/item/CS_URS_2024_02/712600845" TargetMode="External" /><Relationship Id="rId19" Type="http://schemas.openxmlformats.org/officeDocument/2006/relationships/hyperlink" Target="https://podminky.urs.cz/item/CS_URS_2024_02/712631801" TargetMode="External" /><Relationship Id="rId20" Type="http://schemas.openxmlformats.org/officeDocument/2006/relationships/hyperlink" Target="https://podminky.urs.cz/item/CS_URS_2024_02/762085811" TargetMode="External" /><Relationship Id="rId21" Type="http://schemas.openxmlformats.org/officeDocument/2006/relationships/hyperlink" Target="https://podminky.urs.cz/item/CS_URS_2024_02/762335831" TargetMode="External" /><Relationship Id="rId22" Type="http://schemas.openxmlformats.org/officeDocument/2006/relationships/hyperlink" Target="https://podminky.urs.cz/item/CS_URS_2024_02/762341811" TargetMode="External" /><Relationship Id="rId23" Type="http://schemas.openxmlformats.org/officeDocument/2006/relationships/hyperlink" Target="https://podminky.urs.cz/item/CS_URS_2024_02/764001841" TargetMode="External" /><Relationship Id="rId24" Type="http://schemas.openxmlformats.org/officeDocument/2006/relationships/hyperlink" Target="https://podminky.urs.cz/item/CS_URS_2024_02/764001851" TargetMode="External" /><Relationship Id="rId25" Type="http://schemas.openxmlformats.org/officeDocument/2006/relationships/hyperlink" Target="https://podminky.urs.cz/item/CS_URS_2024_02/764001871" TargetMode="External" /><Relationship Id="rId26" Type="http://schemas.openxmlformats.org/officeDocument/2006/relationships/hyperlink" Target="https://podminky.urs.cz/item/CS_URS_2024_02/764002801" TargetMode="External" /><Relationship Id="rId27" Type="http://schemas.openxmlformats.org/officeDocument/2006/relationships/hyperlink" Target="https://podminky.urs.cz/item/CS_URS_2024_02/764002811" TargetMode="External" /><Relationship Id="rId28" Type="http://schemas.openxmlformats.org/officeDocument/2006/relationships/hyperlink" Target="https://podminky.urs.cz/item/CS_URS_2024_02/764002812" TargetMode="External" /><Relationship Id="rId29" Type="http://schemas.openxmlformats.org/officeDocument/2006/relationships/hyperlink" Target="https://podminky.urs.cz/item/CS_URS_2024_02/764002821" TargetMode="External" /><Relationship Id="rId30" Type="http://schemas.openxmlformats.org/officeDocument/2006/relationships/hyperlink" Target="https://podminky.urs.cz/item/CS_URS_2024_02/764002841" TargetMode="External" /><Relationship Id="rId31" Type="http://schemas.openxmlformats.org/officeDocument/2006/relationships/hyperlink" Target="https://podminky.urs.cz/item/CS_URS_2024_02/764002861" TargetMode="External" /><Relationship Id="rId32" Type="http://schemas.openxmlformats.org/officeDocument/2006/relationships/hyperlink" Target="https://podminky.urs.cz/item/CS_URS_2024_02/764002871" TargetMode="External" /><Relationship Id="rId33" Type="http://schemas.openxmlformats.org/officeDocument/2006/relationships/hyperlink" Target="https://podminky.urs.cz/item/CS_URS_2024_02/764003801" TargetMode="External" /><Relationship Id="rId34" Type="http://schemas.openxmlformats.org/officeDocument/2006/relationships/hyperlink" Target="https://podminky.urs.cz/item/CS_URS_2024_02/764004801" TargetMode="External" /><Relationship Id="rId35" Type="http://schemas.openxmlformats.org/officeDocument/2006/relationships/hyperlink" Target="https://podminky.urs.cz/item/CS_URS_2024_02/764004861" TargetMode="External" /><Relationship Id="rId36" Type="http://schemas.openxmlformats.org/officeDocument/2006/relationships/hyperlink" Target="https://podminky.urs.cz/item/CS_URS_2024_02/766231814" TargetMode="External" /><Relationship Id="rId37" Type="http://schemas.openxmlformats.org/officeDocument/2006/relationships/hyperlink" Target="https://podminky.urs.cz/item/CS_URS_2024_02/094002000" TargetMode="External" /><Relationship Id="rId3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52902221" TargetMode="External" /><Relationship Id="rId2" Type="http://schemas.openxmlformats.org/officeDocument/2006/relationships/hyperlink" Target="https://podminky.urs.cz/item/CS_URS_2024_02/952902611" TargetMode="External" /><Relationship Id="rId3" Type="http://schemas.openxmlformats.org/officeDocument/2006/relationships/hyperlink" Target="https://podminky.urs.cz/item/CS_URS_2024_02/711491171" TargetMode="External" /><Relationship Id="rId4" Type="http://schemas.openxmlformats.org/officeDocument/2006/relationships/hyperlink" Target="https://podminky.urs.cz/item/CS_URS_2024_02/711491172" TargetMode="External" /><Relationship Id="rId5" Type="http://schemas.openxmlformats.org/officeDocument/2006/relationships/hyperlink" Target="https://podminky.urs.cz/item/CS_URS_2024_02/998711122" TargetMode="External" /><Relationship Id="rId6" Type="http://schemas.openxmlformats.org/officeDocument/2006/relationships/hyperlink" Target="https://podminky.urs.cz/item/CS_URS_2024_02/713121121" TargetMode="External" /><Relationship Id="rId7" Type="http://schemas.openxmlformats.org/officeDocument/2006/relationships/hyperlink" Target="https://podminky.urs.cz/item/CS_URS_2024_02/998713112" TargetMode="External" /><Relationship Id="rId8" Type="http://schemas.openxmlformats.org/officeDocument/2006/relationships/hyperlink" Target="https://podminky.urs.cz/item/CS_URS_2024_02/762083122" TargetMode="External" /><Relationship Id="rId9" Type="http://schemas.openxmlformats.org/officeDocument/2006/relationships/hyperlink" Target="https://podminky.urs.cz/item/CS_URS_2024_02/762085103" TargetMode="External" /><Relationship Id="rId10" Type="http://schemas.openxmlformats.org/officeDocument/2006/relationships/hyperlink" Target="https://podminky.urs.cz/item/CS_URS_2024_02/762511267" TargetMode="External" /><Relationship Id="rId11" Type="http://schemas.openxmlformats.org/officeDocument/2006/relationships/hyperlink" Target="https://podminky.urs.cz/item/CS_URS_2024_02/762512261" TargetMode="External" /><Relationship Id="rId12" Type="http://schemas.openxmlformats.org/officeDocument/2006/relationships/hyperlink" Target="https://podminky.urs.cz/item/CS_URS_2024_02/762595001" TargetMode="External" /><Relationship Id="rId13" Type="http://schemas.openxmlformats.org/officeDocument/2006/relationships/hyperlink" Target="https://podminky.urs.cz/item/CS_URS_2024_02/998762112" TargetMode="External" /><Relationship Id="rId14" Type="http://schemas.openxmlformats.org/officeDocument/2006/relationships/hyperlink" Target="https://podminky.urs.cz/item/CS_URS_2024_02/766231113" TargetMode="External" /><Relationship Id="rId15" Type="http://schemas.openxmlformats.org/officeDocument/2006/relationships/hyperlink" Target="https://podminky.urs.cz/item/CS_URS_2024_02/766231121" TargetMode="External" /><Relationship Id="rId16" Type="http://schemas.openxmlformats.org/officeDocument/2006/relationships/hyperlink" Target="https://podminky.urs.cz/item/CS_URS_2024_02/998766122" TargetMode="External" /><Relationship Id="rId17" Type="http://schemas.openxmlformats.org/officeDocument/2006/relationships/hyperlink" Target="https://podminky.urs.cz/item/CS_URS_2024_02/783201201" TargetMode="External" /><Relationship Id="rId18" Type="http://schemas.openxmlformats.org/officeDocument/2006/relationships/hyperlink" Target="https://podminky.urs.cz/item/CS_URS_2024_02/783201403" TargetMode="External" /><Relationship Id="rId19" Type="http://schemas.openxmlformats.org/officeDocument/2006/relationships/hyperlink" Target="https://podminky.urs.cz/item/CS_URS_2024_02/783213121" TargetMode="External" /><Relationship Id="rId2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23131151" TargetMode="External" /><Relationship Id="rId2" Type="http://schemas.openxmlformats.org/officeDocument/2006/relationships/hyperlink" Target="https://podminky.urs.cz/item/CS_URS_2024_02/623324411" TargetMode="External" /><Relationship Id="rId3" Type="http://schemas.openxmlformats.org/officeDocument/2006/relationships/hyperlink" Target="https://podminky.urs.cz/item/CS_URS_2024_02/623328231" TargetMode="External" /><Relationship Id="rId4" Type="http://schemas.openxmlformats.org/officeDocument/2006/relationships/hyperlink" Target="https://podminky.urs.cz/item/CS_URS_2024_02/998011009" TargetMode="External" /><Relationship Id="rId5" Type="http://schemas.openxmlformats.org/officeDocument/2006/relationships/hyperlink" Target="https://podminky.urs.cz/item/CS_URS_2024_02/764244309" TargetMode="External" /><Relationship Id="rId6" Type="http://schemas.openxmlformats.org/officeDocument/2006/relationships/hyperlink" Target="https://podminky.urs.cz/item/CS_URS_2024_02/764245346" TargetMode="External" /><Relationship Id="rId7" Type="http://schemas.openxmlformats.org/officeDocument/2006/relationships/hyperlink" Target="https://podminky.urs.cz/item/CS_URS_2024_02/998764122" TargetMode="External" /><Relationship Id="rId8" Type="http://schemas.openxmlformats.org/officeDocument/2006/relationships/hyperlink" Target="https://podminky.urs.cz/item/CS_URS_2024_02/783823185" TargetMode="External" /><Relationship Id="rId9" Type="http://schemas.openxmlformats.org/officeDocument/2006/relationships/hyperlink" Target="https://podminky.urs.cz/item/CS_URS_2024_02/783827505" TargetMode="External" /><Relationship Id="rId10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12691687" TargetMode="External" /><Relationship Id="rId2" Type="http://schemas.openxmlformats.org/officeDocument/2006/relationships/hyperlink" Target="https://podminky.urs.cz/item/CS_URS_2024_02/998712122" TargetMode="External" /><Relationship Id="rId3" Type="http://schemas.openxmlformats.org/officeDocument/2006/relationships/hyperlink" Target="https://podminky.urs.cz/item/CS_URS_2024_02/762083122" TargetMode="External" /><Relationship Id="rId4" Type="http://schemas.openxmlformats.org/officeDocument/2006/relationships/hyperlink" Target="https://podminky.urs.cz/item/CS_URS_2024_02/762341210" TargetMode="External" /><Relationship Id="rId5" Type="http://schemas.openxmlformats.org/officeDocument/2006/relationships/hyperlink" Target="https://podminky.urs.cz/item/CS_URS_2024_02/762341931" TargetMode="External" /><Relationship Id="rId6" Type="http://schemas.openxmlformats.org/officeDocument/2006/relationships/hyperlink" Target="https://podminky.urs.cz/item/CS_URS_2024_02/762342511" TargetMode="External" /><Relationship Id="rId7" Type="http://schemas.openxmlformats.org/officeDocument/2006/relationships/hyperlink" Target="https://podminky.urs.cz/item/CS_URS_2024_02/762395000" TargetMode="External" /><Relationship Id="rId8" Type="http://schemas.openxmlformats.org/officeDocument/2006/relationships/hyperlink" Target="https://podminky.urs.cz/item/CS_URS_2024_02/998762112" TargetMode="External" /><Relationship Id="rId9" Type="http://schemas.openxmlformats.org/officeDocument/2006/relationships/hyperlink" Target="https://podminky.urs.cz/item/CS_URS_2024_02/764121443" TargetMode="External" /><Relationship Id="rId10" Type="http://schemas.openxmlformats.org/officeDocument/2006/relationships/hyperlink" Target="https://podminky.urs.cz/item/CS_URS_2024_02/764221414" TargetMode="External" /><Relationship Id="rId11" Type="http://schemas.openxmlformats.org/officeDocument/2006/relationships/hyperlink" Target="https://podminky.urs.cz/item/CS_URS_2024_02/764221444" TargetMode="External" /><Relationship Id="rId12" Type="http://schemas.openxmlformats.org/officeDocument/2006/relationships/hyperlink" Target="https://podminky.urs.cz/item/CS_URS_2024_02/764222432" TargetMode="External" /><Relationship Id="rId13" Type="http://schemas.openxmlformats.org/officeDocument/2006/relationships/hyperlink" Target="https://podminky.urs.cz/item/CS_URS_2024_02/764326403" TargetMode="External" /><Relationship Id="rId14" Type="http://schemas.openxmlformats.org/officeDocument/2006/relationships/hyperlink" Target="https://podminky.urs.cz/item/CS_URS_2024_02/764521405" TargetMode="External" /><Relationship Id="rId15" Type="http://schemas.openxmlformats.org/officeDocument/2006/relationships/hyperlink" Target="https://podminky.urs.cz/item/CS_URS_2024_02/764521425" TargetMode="External" /><Relationship Id="rId16" Type="http://schemas.openxmlformats.org/officeDocument/2006/relationships/hyperlink" Target="https://podminky.urs.cz/item/CS_URS_2024_02/764521446" TargetMode="External" /><Relationship Id="rId17" Type="http://schemas.openxmlformats.org/officeDocument/2006/relationships/hyperlink" Target="https://podminky.urs.cz/item/CS_URS_2024_02/764528424" TargetMode="External" /><Relationship Id="rId18" Type="http://schemas.openxmlformats.org/officeDocument/2006/relationships/hyperlink" Target="https://podminky.urs.cz/item/CS_URS_2024_02/998764122" TargetMode="External" /><Relationship Id="rId19" Type="http://schemas.openxmlformats.org/officeDocument/2006/relationships/hyperlink" Target="https://podminky.urs.cz/item/CS_URS_2024_02/765113111" TargetMode="External" /><Relationship Id="rId20" Type="http://schemas.openxmlformats.org/officeDocument/2006/relationships/hyperlink" Target="https://podminky.urs.cz/item/CS_URS_2024_02/765191013" TargetMode="External" /><Relationship Id="rId21" Type="http://schemas.openxmlformats.org/officeDocument/2006/relationships/hyperlink" Target="https://podminky.urs.cz/item/CS_URS_2024_02/998765122" TargetMode="External" /><Relationship Id="rId22" Type="http://schemas.openxmlformats.org/officeDocument/2006/relationships/hyperlink" Target="https://podminky.urs.cz/item/CS_URS_2024_02/766671002" TargetMode="External" /><Relationship Id="rId23" Type="http://schemas.openxmlformats.org/officeDocument/2006/relationships/hyperlink" Target="https://podminky.urs.cz/item/CS_URS_2024_02/998766122" TargetMode="External" /><Relationship Id="rId2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53961115" TargetMode="External" /><Relationship Id="rId2" Type="http://schemas.openxmlformats.org/officeDocument/2006/relationships/hyperlink" Target="https://podminky.urs.cz/item/CS_URS_2024_02/953965144" TargetMode="External" /><Relationship Id="rId3" Type="http://schemas.openxmlformats.org/officeDocument/2006/relationships/hyperlink" Target="https://podminky.urs.cz/item/CS_URS_2024_02/998018002" TargetMode="External" /><Relationship Id="rId4" Type="http://schemas.openxmlformats.org/officeDocument/2006/relationships/hyperlink" Target="https://podminky.urs.cz/item/CS_URS_2024_02/712311101" TargetMode="External" /><Relationship Id="rId5" Type="http://schemas.openxmlformats.org/officeDocument/2006/relationships/hyperlink" Target="https://podminky.urs.cz/item/CS_URS_2024_02/712341659" TargetMode="External" /><Relationship Id="rId6" Type="http://schemas.openxmlformats.org/officeDocument/2006/relationships/hyperlink" Target="https://podminky.urs.cz/item/CS_URS_2024_02/712341715" TargetMode="External" /><Relationship Id="rId7" Type="http://schemas.openxmlformats.org/officeDocument/2006/relationships/hyperlink" Target="https://podminky.urs.cz/item/CS_URS_2024_02/712363001" TargetMode="External" /><Relationship Id="rId8" Type="http://schemas.openxmlformats.org/officeDocument/2006/relationships/hyperlink" Target="https://podminky.urs.cz/item/CS_URS_2024_02/712363003" TargetMode="External" /><Relationship Id="rId9" Type="http://schemas.openxmlformats.org/officeDocument/2006/relationships/hyperlink" Target="https://podminky.urs.cz/item/CS_URS_2024_02/712363005" TargetMode="External" /><Relationship Id="rId10" Type="http://schemas.openxmlformats.org/officeDocument/2006/relationships/hyperlink" Target="https://podminky.urs.cz/item/CS_URS_2024_02/712363115" TargetMode="External" /><Relationship Id="rId11" Type="http://schemas.openxmlformats.org/officeDocument/2006/relationships/hyperlink" Target="https://podminky.urs.cz/item/CS_URS_2024_02/712363604" TargetMode="External" /><Relationship Id="rId12" Type="http://schemas.openxmlformats.org/officeDocument/2006/relationships/hyperlink" Target="https://podminky.urs.cz/item/CS_URS_2024_02/712363605" TargetMode="External" /><Relationship Id="rId13" Type="http://schemas.openxmlformats.org/officeDocument/2006/relationships/hyperlink" Target="https://podminky.urs.cz/item/CS_URS_2024_02/712363606" TargetMode="External" /><Relationship Id="rId14" Type="http://schemas.openxmlformats.org/officeDocument/2006/relationships/hyperlink" Target="https://podminky.urs.cz/item/CS_URS_2024_02/712363673" TargetMode="External" /><Relationship Id="rId15" Type="http://schemas.openxmlformats.org/officeDocument/2006/relationships/hyperlink" Target="https://podminky.urs.cz/item/CS_URS_2024_02/712391171" TargetMode="External" /><Relationship Id="rId16" Type="http://schemas.openxmlformats.org/officeDocument/2006/relationships/hyperlink" Target="https://podminky.urs.cz/item/CS_URS_2024_02/998712112" TargetMode="External" /><Relationship Id="rId17" Type="http://schemas.openxmlformats.org/officeDocument/2006/relationships/hyperlink" Target="https://podminky.urs.cz/item/CS_URS_2024_02/713141136" TargetMode="External" /><Relationship Id="rId18" Type="http://schemas.openxmlformats.org/officeDocument/2006/relationships/hyperlink" Target="https://podminky.urs.cz/item/CS_URS_2024_02/713141336" TargetMode="External" /><Relationship Id="rId19" Type="http://schemas.openxmlformats.org/officeDocument/2006/relationships/hyperlink" Target="https://podminky.urs.cz/item/CS_URS_2024_02/713141414" TargetMode="External" /><Relationship Id="rId20" Type="http://schemas.openxmlformats.org/officeDocument/2006/relationships/hyperlink" Target="https://podminky.urs.cz/item/CS_URS_2024_02/713141415" TargetMode="External" /><Relationship Id="rId21" Type="http://schemas.openxmlformats.org/officeDocument/2006/relationships/hyperlink" Target="https://podminky.urs.cz/item/CS_URS_2024_02/713141416" TargetMode="External" /><Relationship Id="rId22" Type="http://schemas.openxmlformats.org/officeDocument/2006/relationships/hyperlink" Target="https://podminky.urs.cz/item/CS_URS_2024_02/998713112" TargetMode="External" /><Relationship Id="rId23" Type="http://schemas.openxmlformats.org/officeDocument/2006/relationships/hyperlink" Target="https://podminky.urs.cz/item/CS_URS_2024_02/762082220" TargetMode="External" /><Relationship Id="rId24" Type="http://schemas.openxmlformats.org/officeDocument/2006/relationships/hyperlink" Target="https://podminky.urs.cz/item/CS_URS_2024_02/762083122" TargetMode="External" /><Relationship Id="rId25" Type="http://schemas.openxmlformats.org/officeDocument/2006/relationships/hyperlink" Target="https://podminky.urs.cz/item/CS_URS_2024_02/762332132" TargetMode="External" /><Relationship Id="rId26" Type="http://schemas.openxmlformats.org/officeDocument/2006/relationships/hyperlink" Target="https://podminky.urs.cz/item/CS_URS_2024_02/998762122" TargetMode="External" /><Relationship Id="rId27" Type="http://schemas.openxmlformats.org/officeDocument/2006/relationships/hyperlink" Target="https://podminky.urs.cz/item/CS_URS_2024_02/764228405" TargetMode="External" /><Relationship Id="rId28" Type="http://schemas.openxmlformats.org/officeDocument/2006/relationships/hyperlink" Target="https://podminky.urs.cz/item/CS_URS_2024_02/764521403" TargetMode="External" /><Relationship Id="rId29" Type="http://schemas.openxmlformats.org/officeDocument/2006/relationships/hyperlink" Target="https://podminky.urs.cz/item/CS_URS_2024_02/764521405" TargetMode="External" /><Relationship Id="rId30" Type="http://schemas.openxmlformats.org/officeDocument/2006/relationships/hyperlink" Target="https://podminky.urs.cz/item/CS_URS_2024_02/764521425" TargetMode="External" /><Relationship Id="rId31" Type="http://schemas.openxmlformats.org/officeDocument/2006/relationships/hyperlink" Target="https://podminky.urs.cz/item/CS_URS_2024_02/764521443" TargetMode="External" /><Relationship Id="rId32" Type="http://schemas.openxmlformats.org/officeDocument/2006/relationships/hyperlink" Target="https://podminky.urs.cz/item/CS_URS_2024_02/764521446" TargetMode="External" /><Relationship Id="rId33" Type="http://schemas.openxmlformats.org/officeDocument/2006/relationships/hyperlink" Target="https://podminky.urs.cz/item/CS_URS_2024_02/764528421" TargetMode="External" /><Relationship Id="rId34" Type="http://schemas.openxmlformats.org/officeDocument/2006/relationships/hyperlink" Target="https://podminky.urs.cz/item/CS_URS_2024_02/764528424" TargetMode="External" /><Relationship Id="rId35" Type="http://schemas.openxmlformats.org/officeDocument/2006/relationships/hyperlink" Target="https://podminky.urs.cz/item/CS_URS_2024_02/998764122" TargetMode="External" /><Relationship Id="rId36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41111111" TargetMode="External" /><Relationship Id="rId2" Type="http://schemas.openxmlformats.org/officeDocument/2006/relationships/hyperlink" Target="https://podminky.urs.cz/item/CS_URS_2024_02/941111211" TargetMode="External" /><Relationship Id="rId3" Type="http://schemas.openxmlformats.org/officeDocument/2006/relationships/hyperlink" Target="https://podminky.urs.cz/item/CS_URS_2024_02/941111811" TargetMode="External" /><Relationship Id="rId4" Type="http://schemas.openxmlformats.org/officeDocument/2006/relationships/hyperlink" Target="https://podminky.urs.cz/item/CS_URS_2024_02/946112113" TargetMode="External" /><Relationship Id="rId5" Type="http://schemas.openxmlformats.org/officeDocument/2006/relationships/hyperlink" Target="https://podminky.urs.cz/item/CS_URS_2024_02/946112119" TargetMode="External" /><Relationship Id="rId6" Type="http://schemas.openxmlformats.org/officeDocument/2006/relationships/hyperlink" Target="https://podminky.urs.cz/item/CS_URS_2024_02/946112213" TargetMode="External" /><Relationship Id="rId7" Type="http://schemas.openxmlformats.org/officeDocument/2006/relationships/hyperlink" Target="https://podminky.urs.cz/item/CS_URS_2024_02/946112219" TargetMode="External" /><Relationship Id="rId8" Type="http://schemas.openxmlformats.org/officeDocument/2006/relationships/hyperlink" Target="https://podminky.urs.cz/item/CS_URS_2024_02/946112813" TargetMode="External" /><Relationship Id="rId9" Type="http://schemas.openxmlformats.org/officeDocument/2006/relationships/hyperlink" Target="https://podminky.urs.cz/item/CS_URS_2024_02/946112819" TargetMode="External" /><Relationship Id="rId10" Type="http://schemas.openxmlformats.org/officeDocument/2006/relationships/hyperlink" Target="https://podminky.urs.cz/item/CS_URS_2024_02/949101111" TargetMode="External" /><Relationship Id="rId11" Type="http://schemas.openxmlformats.org/officeDocument/2006/relationships/hyperlink" Target="https://podminky.urs.cz/item/CS_URS_2024_02/949101112" TargetMode="External" /><Relationship Id="rId12" Type="http://schemas.openxmlformats.org/officeDocument/2006/relationships/hyperlink" Target="https://podminky.urs.cz/item/CS_URS_2024_02/993111111" TargetMode="External" /><Relationship Id="rId13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420001" TargetMode="External" /><Relationship Id="rId2" Type="http://schemas.openxmlformats.org/officeDocument/2006/relationships/hyperlink" Target="https://podminky.urs.cz/item/CS_URS_2024_02/741420021" TargetMode="External" /><Relationship Id="rId3" Type="http://schemas.openxmlformats.org/officeDocument/2006/relationships/hyperlink" Target="https://podminky.urs.cz/item/CS_URS_2024_02/741420022" TargetMode="External" /><Relationship Id="rId4" Type="http://schemas.openxmlformats.org/officeDocument/2006/relationships/hyperlink" Target="https://podminky.urs.cz/item/CS_URS_2024_02/741420023" TargetMode="External" /><Relationship Id="rId5" Type="http://schemas.openxmlformats.org/officeDocument/2006/relationships/hyperlink" Target="https://podminky.urs.cz/item/CS_URS_2024_02/741421823" TargetMode="External" /><Relationship Id="rId6" Type="http://schemas.openxmlformats.org/officeDocument/2006/relationships/hyperlink" Target="https://podminky.urs.cz/item/CS_URS_2024_02/741421833" TargetMode="External" /><Relationship Id="rId7" Type="http://schemas.openxmlformats.org/officeDocument/2006/relationships/hyperlink" Target="https://podminky.urs.cz/item/CS_URS_2024_02/741421841" TargetMode="External" /><Relationship Id="rId8" Type="http://schemas.openxmlformats.org/officeDocument/2006/relationships/hyperlink" Target="https://podminky.urs.cz/item/CS_URS_2024_02/741421843" TargetMode="External" /><Relationship Id="rId9" Type="http://schemas.openxmlformats.org/officeDocument/2006/relationships/hyperlink" Target="https://podminky.urs.cz/item/CS_URS_2024_02/741421845" TargetMode="External" /><Relationship Id="rId10" Type="http://schemas.openxmlformats.org/officeDocument/2006/relationships/hyperlink" Target="https://podminky.urs.cz/item/CS_URS_2024_02/741421851" TargetMode="External" /><Relationship Id="rId11" Type="http://schemas.openxmlformats.org/officeDocument/2006/relationships/hyperlink" Target="https://podminky.urs.cz/item/CS_URS_2024_02/741421855" TargetMode="External" /><Relationship Id="rId12" Type="http://schemas.openxmlformats.org/officeDocument/2006/relationships/hyperlink" Target="https://podminky.urs.cz/item/CS_URS_2024_02/741430004" TargetMode="External" /><Relationship Id="rId13" Type="http://schemas.openxmlformats.org/officeDocument/2006/relationships/hyperlink" Target="https://podminky.urs.cz/item/CS_URS_2024_02/741430005" TargetMode="External" /><Relationship Id="rId14" Type="http://schemas.openxmlformats.org/officeDocument/2006/relationships/hyperlink" Target="https://podminky.urs.cz/item/CS_URS_2024_02/741810001" TargetMode="External" /><Relationship Id="rId15" Type="http://schemas.openxmlformats.org/officeDocument/2006/relationships/hyperlink" Target="https://podminky.urs.cz/item/CS_URS_2024_02/998741122" TargetMode="External" /><Relationship Id="rId16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30001000" TargetMode="External" /><Relationship Id="rId2" Type="http://schemas.openxmlformats.org/officeDocument/2006/relationships/hyperlink" Target="https://podminky.urs.cz/item/CS_URS_2024_02/041403000" TargetMode="External" /><Relationship Id="rId3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Sa24139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Výměna střešní krytiny na objektech MŠ Ladova, č.p.1676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20. 8. 2024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40.0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Město Litvínov, náměstí Míru 11, 436 01  Litvínov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 xml:space="preserve">ENIMA PRO a.s. Bělohorská 193/149, 169 00 Praha 6 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ROUND(SUM(AG55:AG62),2)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ROUND(SUM(AS55:AS62),2)</f>
        <v>0</v>
      </c>
      <c r="AT54" s="108">
        <f>ROUND(SUM(AV54:AW54),2)</f>
        <v>0</v>
      </c>
      <c r="AU54" s="109">
        <f>ROUND(SUM(AU55:AU62),5)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ROUND(SUM(AZ55:AZ62),2)</f>
        <v>0</v>
      </c>
      <c r="BA54" s="108">
        <f>ROUND(SUM(BA55:BA62),2)</f>
        <v>0</v>
      </c>
      <c r="BB54" s="108">
        <f>ROUND(SUM(BB55:BB62),2)</f>
        <v>0</v>
      </c>
      <c r="BC54" s="108">
        <f>ROUND(SUM(BC55:BC62),2)</f>
        <v>0</v>
      </c>
      <c r="BD54" s="110">
        <f>ROUND(SUM(BD55:BD62),2)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113" t="s">
        <v>77</v>
      </c>
      <c r="B55" s="114"/>
      <c r="C55" s="115"/>
      <c r="D55" s="116" t="s">
        <v>78</v>
      </c>
      <c r="E55" s="116"/>
      <c r="F55" s="116"/>
      <c r="G55" s="116"/>
      <c r="H55" s="116"/>
      <c r="I55" s="117"/>
      <c r="J55" s="116" t="s">
        <v>79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'001 - Demontáže a bourání'!J30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80</v>
      </c>
      <c r="AR55" s="120"/>
      <c r="AS55" s="121">
        <v>0</v>
      </c>
      <c r="AT55" s="122">
        <f>ROUND(SUM(AV55:AW55),2)</f>
        <v>0</v>
      </c>
      <c r="AU55" s="123">
        <f>'001 - Demontáže a bourání'!P89</f>
        <v>0</v>
      </c>
      <c r="AV55" s="122">
        <f>'001 - Demontáže a bourání'!J33</f>
        <v>0</v>
      </c>
      <c r="AW55" s="122">
        <f>'001 - Demontáže a bourání'!J34</f>
        <v>0</v>
      </c>
      <c r="AX55" s="122">
        <f>'001 - Demontáže a bourání'!J35</f>
        <v>0</v>
      </c>
      <c r="AY55" s="122">
        <f>'001 - Demontáže a bourání'!J36</f>
        <v>0</v>
      </c>
      <c r="AZ55" s="122">
        <f>'001 - Demontáže a bourání'!F33</f>
        <v>0</v>
      </c>
      <c r="BA55" s="122">
        <f>'001 - Demontáže a bourání'!F34</f>
        <v>0</v>
      </c>
      <c r="BB55" s="122">
        <f>'001 - Demontáže a bourání'!F35</f>
        <v>0</v>
      </c>
      <c r="BC55" s="122">
        <f>'001 - Demontáže a bourání'!F36</f>
        <v>0</v>
      </c>
      <c r="BD55" s="124">
        <f>'001 - Demontáže a bourání'!F37</f>
        <v>0</v>
      </c>
      <c r="BE55" s="7"/>
      <c r="BT55" s="125" t="s">
        <v>81</v>
      </c>
      <c r="BV55" s="125" t="s">
        <v>75</v>
      </c>
      <c r="BW55" s="125" t="s">
        <v>82</v>
      </c>
      <c r="BX55" s="125" t="s">
        <v>5</v>
      </c>
      <c r="CL55" s="125" t="s">
        <v>19</v>
      </c>
      <c r="CM55" s="125" t="s">
        <v>83</v>
      </c>
    </row>
    <row r="56" s="7" customFormat="1" ht="16.5" customHeight="1">
      <c r="A56" s="113" t="s">
        <v>77</v>
      </c>
      <c r="B56" s="114"/>
      <c r="C56" s="115"/>
      <c r="D56" s="116" t="s">
        <v>84</v>
      </c>
      <c r="E56" s="116"/>
      <c r="F56" s="116"/>
      <c r="G56" s="116"/>
      <c r="H56" s="116"/>
      <c r="I56" s="117"/>
      <c r="J56" s="116" t="s">
        <v>85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'002 - Úpravy na půdě'!J30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80</v>
      </c>
      <c r="AR56" s="120"/>
      <c r="AS56" s="121">
        <v>0</v>
      </c>
      <c r="AT56" s="122">
        <f>ROUND(SUM(AV56:AW56),2)</f>
        <v>0</v>
      </c>
      <c r="AU56" s="123">
        <f>'002 - Úpravy na půdě'!P87</f>
        <v>0</v>
      </c>
      <c r="AV56" s="122">
        <f>'002 - Úpravy na půdě'!J33</f>
        <v>0</v>
      </c>
      <c r="AW56" s="122">
        <f>'002 - Úpravy na půdě'!J34</f>
        <v>0</v>
      </c>
      <c r="AX56" s="122">
        <f>'002 - Úpravy na půdě'!J35</f>
        <v>0</v>
      </c>
      <c r="AY56" s="122">
        <f>'002 - Úpravy na půdě'!J36</f>
        <v>0</v>
      </c>
      <c r="AZ56" s="122">
        <f>'002 - Úpravy na půdě'!F33</f>
        <v>0</v>
      </c>
      <c r="BA56" s="122">
        <f>'002 - Úpravy na půdě'!F34</f>
        <v>0</v>
      </c>
      <c r="BB56" s="122">
        <f>'002 - Úpravy na půdě'!F35</f>
        <v>0</v>
      </c>
      <c r="BC56" s="122">
        <f>'002 - Úpravy na půdě'!F36</f>
        <v>0</v>
      </c>
      <c r="BD56" s="124">
        <f>'002 - Úpravy na půdě'!F37</f>
        <v>0</v>
      </c>
      <c r="BE56" s="7"/>
      <c r="BT56" s="125" t="s">
        <v>81</v>
      </c>
      <c r="BV56" s="125" t="s">
        <v>75</v>
      </c>
      <c r="BW56" s="125" t="s">
        <v>86</v>
      </c>
      <c r="BX56" s="125" t="s">
        <v>5</v>
      </c>
      <c r="CL56" s="125" t="s">
        <v>19</v>
      </c>
      <c r="CM56" s="125" t="s">
        <v>83</v>
      </c>
    </row>
    <row r="57" s="7" customFormat="1" ht="16.5" customHeight="1">
      <c r="A57" s="113" t="s">
        <v>77</v>
      </c>
      <c r="B57" s="114"/>
      <c r="C57" s="115"/>
      <c r="D57" s="116" t="s">
        <v>87</v>
      </c>
      <c r="E57" s="116"/>
      <c r="F57" s="116"/>
      <c r="G57" s="116"/>
      <c r="H57" s="116"/>
      <c r="I57" s="117"/>
      <c r="J57" s="116" t="s">
        <v>88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'003 - Stavební úpravy'!J30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80</v>
      </c>
      <c r="AR57" s="120"/>
      <c r="AS57" s="121">
        <v>0</v>
      </c>
      <c r="AT57" s="122">
        <f>ROUND(SUM(AV57:AW57),2)</f>
        <v>0</v>
      </c>
      <c r="AU57" s="123">
        <f>'003 - Stavební úpravy'!P85</f>
        <v>0</v>
      </c>
      <c r="AV57" s="122">
        <f>'003 - Stavební úpravy'!J33</f>
        <v>0</v>
      </c>
      <c r="AW57" s="122">
        <f>'003 - Stavební úpravy'!J34</f>
        <v>0</v>
      </c>
      <c r="AX57" s="122">
        <f>'003 - Stavební úpravy'!J35</f>
        <v>0</v>
      </c>
      <c r="AY57" s="122">
        <f>'003 - Stavební úpravy'!J36</f>
        <v>0</v>
      </c>
      <c r="AZ57" s="122">
        <f>'003 - Stavební úpravy'!F33</f>
        <v>0</v>
      </c>
      <c r="BA57" s="122">
        <f>'003 - Stavební úpravy'!F34</f>
        <v>0</v>
      </c>
      <c r="BB57" s="122">
        <f>'003 - Stavební úpravy'!F35</f>
        <v>0</v>
      </c>
      <c r="BC57" s="122">
        <f>'003 - Stavební úpravy'!F36</f>
        <v>0</v>
      </c>
      <c r="BD57" s="124">
        <f>'003 - Stavební úpravy'!F37</f>
        <v>0</v>
      </c>
      <c r="BE57" s="7"/>
      <c r="BT57" s="125" t="s">
        <v>81</v>
      </c>
      <c r="BV57" s="125" t="s">
        <v>75</v>
      </c>
      <c r="BW57" s="125" t="s">
        <v>89</v>
      </c>
      <c r="BX57" s="125" t="s">
        <v>5</v>
      </c>
      <c r="CL57" s="125" t="s">
        <v>19</v>
      </c>
      <c r="CM57" s="125" t="s">
        <v>83</v>
      </c>
    </row>
    <row r="58" s="7" customFormat="1" ht="16.5" customHeight="1">
      <c r="A58" s="113" t="s">
        <v>77</v>
      </c>
      <c r="B58" s="114"/>
      <c r="C58" s="115"/>
      <c r="D58" s="116" t="s">
        <v>90</v>
      </c>
      <c r="E58" s="116"/>
      <c r="F58" s="116"/>
      <c r="G58" s="116"/>
      <c r="H58" s="116"/>
      <c r="I58" s="117"/>
      <c r="J58" s="116" t="s">
        <v>91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'004 - Šikmá střecha'!J30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80</v>
      </c>
      <c r="AR58" s="120"/>
      <c r="AS58" s="121">
        <v>0</v>
      </c>
      <c r="AT58" s="122">
        <f>ROUND(SUM(AV58:AW58),2)</f>
        <v>0</v>
      </c>
      <c r="AU58" s="123">
        <f>'004 - Šikmá střecha'!P85</f>
        <v>0</v>
      </c>
      <c r="AV58" s="122">
        <f>'004 - Šikmá střecha'!J33</f>
        <v>0</v>
      </c>
      <c r="AW58" s="122">
        <f>'004 - Šikmá střecha'!J34</f>
        <v>0</v>
      </c>
      <c r="AX58" s="122">
        <f>'004 - Šikmá střecha'!J35</f>
        <v>0</v>
      </c>
      <c r="AY58" s="122">
        <f>'004 - Šikmá střecha'!J36</f>
        <v>0</v>
      </c>
      <c r="AZ58" s="122">
        <f>'004 - Šikmá střecha'!F33</f>
        <v>0</v>
      </c>
      <c r="BA58" s="122">
        <f>'004 - Šikmá střecha'!F34</f>
        <v>0</v>
      </c>
      <c r="BB58" s="122">
        <f>'004 - Šikmá střecha'!F35</f>
        <v>0</v>
      </c>
      <c r="BC58" s="122">
        <f>'004 - Šikmá střecha'!F36</f>
        <v>0</v>
      </c>
      <c r="BD58" s="124">
        <f>'004 - Šikmá střecha'!F37</f>
        <v>0</v>
      </c>
      <c r="BE58" s="7"/>
      <c r="BT58" s="125" t="s">
        <v>81</v>
      </c>
      <c r="BV58" s="125" t="s">
        <v>75</v>
      </c>
      <c r="BW58" s="125" t="s">
        <v>92</v>
      </c>
      <c r="BX58" s="125" t="s">
        <v>5</v>
      </c>
      <c r="CL58" s="125" t="s">
        <v>19</v>
      </c>
      <c r="CM58" s="125" t="s">
        <v>83</v>
      </c>
    </row>
    <row r="59" s="7" customFormat="1" ht="16.5" customHeight="1">
      <c r="A59" s="113" t="s">
        <v>77</v>
      </c>
      <c r="B59" s="114"/>
      <c r="C59" s="115"/>
      <c r="D59" s="116" t="s">
        <v>93</v>
      </c>
      <c r="E59" s="116"/>
      <c r="F59" s="116"/>
      <c r="G59" s="116"/>
      <c r="H59" s="116"/>
      <c r="I59" s="117"/>
      <c r="J59" s="116" t="s">
        <v>94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'005 - Plochá střecha'!J30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80</v>
      </c>
      <c r="AR59" s="120"/>
      <c r="AS59" s="121">
        <v>0</v>
      </c>
      <c r="AT59" s="122">
        <f>ROUND(SUM(AV59:AW59),2)</f>
        <v>0</v>
      </c>
      <c r="AU59" s="123">
        <f>'005 - Plochá střecha'!P87</f>
        <v>0</v>
      </c>
      <c r="AV59" s="122">
        <f>'005 - Plochá střecha'!J33</f>
        <v>0</v>
      </c>
      <c r="AW59" s="122">
        <f>'005 - Plochá střecha'!J34</f>
        <v>0</v>
      </c>
      <c r="AX59" s="122">
        <f>'005 - Plochá střecha'!J35</f>
        <v>0</v>
      </c>
      <c r="AY59" s="122">
        <f>'005 - Plochá střecha'!J36</f>
        <v>0</v>
      </c>
      <c r="AZ59" s="122">
        <f>'005 - Plochá střecha'!F33</f>
        <v>0</v>
      </c>
      <c r="BA59" s="122">
        <f>'005 - Plochá střecha'!F34</f>
        <v>0</v>
      </c>
      <c r="BB59" s="122">
        <f>'005 - Plochá střecha'!F35</f>
        <v>0</v>
      </c>
      <c r="BC59" s="122">
        <f>'005 - Plochá střecha'!F36</f>
        <v>0</v>
      </c>
      <c r="BD59" s="124">
        <f>'005 - Plochá střecha'!F37</f>
        <v>0</v>
      </c>
      <c r="BE59" s="7"/>
      <c r="BT59" s="125" t="s">
        <v>81</v>
      </c>
      <c r="BV59" s="125" t="s">
        <v>75</v>
      </c>
      <c r="BW59" s="125" t="s">
        <v>95</v>
      </c>
      <c r="BX59" s="125" t="s">
        <v>5</v>
      </c>
      <c r="CL59" s="125" t="s">
        <v>19</v>
      </c>
      <c r="CM59" s="125" t="s">
        <v>83</v>
      </c>
    </row>
    <row r="60" s="7" customFormat="1" ht="16.5" customHeight="1">
      <c r="A60" s="113" t="s">
        <v>77</v>
      </c>
      <c r="B60" s="114"/>
      <c r="C60" s="115"/>
      <c r="D60" s="116" t="s">
        <v>96</v>
      </c>
      <c r="E60" s="116"/>
      <c r="F60" s="116"/>
      <c r="G60" s="116"/>
      <c r="H60" s="116"/>
      <c r="I60" s="117"/>
      <c r="J60" s="116" t="s">
        <v>97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'006 - Lešení'!J30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80</v>
      </c>
      <c r="AR60" s="120"/>
      <c r="AS60" s="121">
        <v>0</v>
      </c>
      <c r="AT60" s="122">
        <f>ROUND(SUM(AV60:AW60),2)</f>
        <v>0</v>
      </c>
      <c r="AU60" s="123">
        <f>'006 - Lešení'!P81</f>
        <v>0</v>
      </c>
      <c r="AV60" s="122">
        <f>'006 - Lešení'!J33</f>
        <v>0</v>
      </c>
      <c r="AW60" s="122">
        <f>'006 - Lešení'!J34</f>
        <v>0</v>
      </c>
      <c r="AX60" s="122">
        <f>'006 - Lešení'!J35</f>
        <v>0</v>
      </c>
      <c r="AY60" s="122">
        <f>'006 - Lešení'!J36</f>
        <v>0</v>
      </c>
      <c r="AZ60" s="122">
        <f>'006 - Lešení'!F33</f>
        <v>0</v>
      </c>
      <c r="BA60" s="122">
        <f>'006 - Lešení'!F34</f>
        <v>0</v>
      </c>
      <c r="BB60" s="122">
        <f>'006 - Lešení'!F35</f>
        <v>0</v>
      </c>
      <c r="BC60" s="122">
        <f>'006 - Lešení'!F36</f>
        <v>0</v>
      </c>
      <c r="BD60" s="124">
        <f>'006 - Lešení'!F37</f>
        <v>0</v>
      </c>
      <c r="BE60" s="7"/>
      <c r="BT60" s="125" t="s">
        <v>81</v>
      </c>
      <c r="BV60" s="125" t="s">
        <v>75</v>
      </c>
      <c r="BW60" s="125" t="s">
        <v>98</v>
      </c>
      <c r="BX60" s="125" t="s">
        <v>5</v>
      </c>
      <c r="CL60" s="125" t="s">
        <v>19</v>
      </c>
      <c r="CM60" s="125" t="s">
        <v>83</v>
      </c>
    </row>
    <row r="61" s="7" customFormat="1" ht="16.5" customHeight="1">
      <c r="A61" s="113" t="s">
        <v>77</v>
      </c>
      <c r="B61" s="114"/>
      <c r="C61" s="115"/>
      <c r="D61" s="116" t="s">
        <v>99</v>
      </c>
      <c r="E61" s="116"/>
      <c r="F61" s="116"/>
      <c r="G61" s="116"/>
      <c r="H61" s="116"/>
      <c r="I61" s="117"/>
      <c r="J61" s="116" t="s">
        <v>100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8">
        <f>'007 - Hromosvod'!J30</f>
        <v>0</v>
      </c>
      <c r="AH61" s="117"/>
      <c r="AI61" s="117"/>
      <c r="AJ61" s="117"/>
      <c r="AK61" s="117"/>
      <c r="AL61" s="117"/>
      <c r="AM61" s="117"/>
      <c r="AN61" s="118">
        <f>SUM(AG61,AT61)</f>
        <v>0</v>
      </c>
      <c r="AO61" s="117"/>
      <c r="AP61" s="117"/>
      <c r="AQ61" s="119" t="s">
        <v>80</v>
      </c>
      <c r="AR61" s="120"/>
      <c r="AS61" s="121">
        <v>0</v>
      </c>
      <c r="AT61" s="122">
        <f>ROUND(SUM(AV61:AW61),2)</f>
        <v>0</v>
      </c>
      <c r="AU61" s="123">
        <f>'007 - Hromosvod'!P81</f>
        <v>0</v>
      </c>
      <c r="AV61" s="122">
        <f>'007 - Hromosvod'!J33</f>
        <v>0</v>
      </c>
      <c r="AW61" s="122">
        <f>'007 - Hromosvod'!J34</f>
        <v>0</v>
      </c>
      <c r="AX61" s="122">
        <f>'007 - Hromosvod'!J35</f>
        <v>0</v>
      </c>
      <c r="AY61" s="122">
        <f>'007 - Hromosvod'!J36</f>
        <v>0</v>
      </c>
      <c r="AZ61" s="122">
        <f>'007 - Hromosvod'!F33</f>
        <v>0</v>
      </c>
      <c r="BA61" s="122">
        <f>'007 - Hromosvod'!F34</f>
        <v>0</v>
      </c>
      <c r="BB61" s="122">
        <f>'007 - Hromosvod'!F35</f>
        <v>0</v>
      </c>
      <c r="BC61" s="122">
        <f>'007 - Hromosvod'!F36</f>
        <v>0</v>
      </c>
      <c r="BD61" s="124">
        <f>'007 - Hromosvod'!F37</f>
        <v>0</v>
      </c>
      <c r="BE61" s="7"/>
      <c r="BT61" s="125" t="s">
        <v>81</v>
      </c>
      <c r="BV61" s="125" t="s">
        <v>75</v>
      </c>
      <c r="BW61" s="125" t="s">
        <v>101</v>
      </c>
      <c r="BX61" s="125" t="s">
        <v>5</v>
      </c>
      <c r="CL61" s="125" t="s">
        <v>19</v>
      </c>
      <c r="CM61" s="125" t="s">
        <v>83</v>
      </c>
    </row>
    <row r="62" s="7" customFormat="1" ht="16.5" customHeight="1">
      <c r="A62" s="113" t="s">
        <v>77</v>
      </c>
      <c r="B62" s="114"/>
      <c r="C62" s="115"/>
      <c r="D62" s="116" t="s">
        <v>102</v>
      </c>
      <c r="E62" s="116"/>
      <c r="F62" s="116"/>
      <c r="G62" s="116"/>
      <c r="H62" s="116"/>
      <c r="I62" s="117"/>
      <c r="J62" s="116" t="s">
        <v>103</v>
      </c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8">
        <f>'008 - Vedlejší rozpočtové...'!J30</f>
        <v>0</v>
      </c>
      <c r="AH62" s="117"/>
      <c r="AI62" s="117"/>
      <c r="AJ62" s="117"/>
      <c r="AK62" s="117"/>
      <c r="AL62" s="117"/>
      <c r="AM62" s="117"/>
      <c r="AN62" s="118">
        <f>SUM(AG62,AT62)</f>
        <v>0</v>
      </c>
      <c r="AO62" s="117"/>
      <c r="AP62" s="117"/>
      <c r="AQ62" s="119" t="s">
        <v>80</v>
      </c>
      <c r="AR62" s="120"/>
      <c r="AS62" s="126">
        <v>0</v>
      </c>
      <c r="AT62" s="127">
        <f>ROUND(SUM(AV62:AW62),2)</f>
        <v>0</v>
      </c>
      <c r="AU62" s="128">
        <f>'008 - Vedlejší rozpočtové...'!P82</f>
        <v>0</v>
      </c>
      <c r="AV62" s="127">
        <f>'008 - Vedlejší rozpočtové...'!J33</f>
        <v>0</v>
      </c>
      <c r="AW62" s="127">
        <f>'008 - Vedlejší rozpočtové...'!J34</f>
        <v>0</v>
      </c>
      <c r="AX62" s="127">
        <f>'008 - Vedlejší rozpočtové...'!J35</f>
        <v>0</v>
      </c>
      <c r="AY62" s="127">
        <f>'008 - Vedlejší rozpočtové...'!J36</f>
        <v>0</v>
      </c>
      <c r="AZ62" s="127">
        <f>'008 - Vedlejší rozpočtové...'!F33</f>
        <v>0</v>
      </c>
      <c r="BA62" s="127">
        <f>'008 - Vedlejší rozpočtové...'!F34</f>
        <v>0</v>
      </c>
      <c r="BB62" s="127">
        <f>'008 - Vedlejší rozpočtové...'!F35</f>
        <v>0</v>
      </c>
      <c r="BC62" s="127">
        <f>'008 - Vedlejší rozpočtové...'!F36</f>
        <v>0</v>
      </c>
      <c r="BD62" s="129">
        <f>'008 - Vedlejší rozpočtové...'!F37</f>
        <v>0</v>
      </c>
      <c r="BE62" s="7"/>
      <c r="BT62" s="125" t="s">
        <v>81</v>
      </c>
      <c r="BV62" s="125" t="s">
        <v>75</v>
      </c>
      <c r="BW62" s="125" t="s">
        <v>104</v>
      </c>
      <c r="BX62" s="125" t="s">
        <v>5</v>
      </c>
      <c r="CL62" s="125" t="s">
        <v>19</v>
      </c>
      <c r="CM62" s="125" t="s">
        <v>83</v>
      </c>
    </row>
    <row r="63" s="2" customFormat="1" ht="30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6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46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</sheetData>
  <sheetProtection sheet="1" formatColumns="0" formatRows="0" objects="1" scenarios="1" spinCount="100000" saltValue="vjh6qOT9UOGGvGXuJ9EFCi0Suq5cVTfoQkKoLKpM3Aey7s66NpEr4emOFVilWhBwcuAkZZkhxCGsuNDT0Jivrg==" hashValue="nseTqzYpu7jSkhrAW5s9nYnvJ+IByhJ4Z91qy2i9ZVxY1Ekp+KcnSpXwxaufzWxE6ixZw24ylccrugYfmWkWSA==" algorithmName="SHA-512" password="CC35"/>
  <mergeCells count="70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01 - Demontáže a bourání'!C2" display="/"/>
    <hyperlink ref="A56" location="'002 - Úpravy na půdě'!C2" display="/"/>
    <hyperlink ref="A57" location="'003 - Stavební úpravy'!C2" display="/"/>
    <hyperlink ref="A58" location="'004 - Šikmá střecha'!C2" display="/"/>
    <hyperlink ref="A59" location="'005 - Plochá střecha'!C2" display="/"/>
    <hyperlink ref="A60" location="'006 - Lešení'!C2" display="/"/>
    <hyperlink ref="A61" location="'007 - Hromosvod'!C2" display="/"/>
    <hyperlink ref="A62" location="'008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1" customWidth="1"/>
    <col min="2" max="2" width="1.667969" style="271" customWidth="1"/>
    <col min="3" max="4" width="5" style="271" customWidth="1"/>
    <col min="5" max="5" width="11.66016" style="271" customWidth="1"/>
    <col min="6" max="6" width="9.160156" style="271" customWidth="1"/>
    <col min="7" max="7" width="5" style="271" customWidth="1"/>
    <col min="8" max="8" width="77.83203" style="271" customWidth="1"/>
    <col min="9" max="10" width="20" style="271" customWidth="1"/>
    <col min="11" max="11" width="1.667969" style="271" customWidth="1"/>
  </cols>
  <sheetData>
    <row r="1" s="1" customFormat="1" ht="37.5" customHeight="1"/>
    <row r="2" s="1" customFormat="1" ht="7.5" customHeight="1">
      <c r="B2" s="272"/>
      <c r="C2" s="273"/>
      <c r="D2" s="273"/>
      <c r="E2" s="273"/>
      <c r="F2" s="273"/>
      <c r="G2" s="273"/>
      <c r="H2" s="273"/>
      <c r="I2" s="273"/>
      <c r="J2" s="273"/>
      <c r="K2" s="274"/>
    </row>
    <row r="3" s="16" customFormat="1" ht="45" customHeight="1">
      <c r="B3" s="275"/>
      <c r="C3" s="276" t="s">
        <v>1012</v>
      </c>
      <c r="D3" s="276"/>
      <c r="E3" s="276"/>
      <c r="F3" s="276"/>
      <c r="G3" s="276"/>
      <c r="H3" s="276"/>
      <c r="I3" s="276"/>
      <c r="J3" s="276"/>
      <c r="K3" s="277"/>
    </row>
    <row r="4" s="1" customFormat="1" ht="25.5" customHeight="1">
      <c r="B4" s="278"/>
      <c r="C4" s="279" t="s">
        <v>1013</v>
      </c>
      <c r="D4" s="279"/>
      <c r="E4" s="279"/>
      <c r="F4" s="279"/>
      <c r="G4" s="279"/>
      <c r="H4" s="279"/>
      <c r="I4" s="279"/>
      <c r="J4" s="279"/>
      <c r="K4" s="280"/>
    </row>
    <row r="5" s="1" customFormat="1" ht="5.25" customHeight="1">
      <c r="B5" s="278"/>
      <c r="C5" s="281"/>
      <c r="D5" s="281"/>
      <c r="E5" s="281"/>
      <c r="F5" s="281"/>
      <c r="G5" s="281"/>
      <c r="H5" s="281"/>
      <c r="I5" s="281"/>
      <c r="J5" s="281"/>
      <c r="K5" s="280"/>
    </row>
    <row r="6" s="1" customFormat="1" ht="15" customHeight="1">
      <c r="B6" s="278"/>
      <c r="C6" s="282" t="s">
        <v>1014</v>
      </c>
      <c r="D6" s="282"/>
      <c r="E6" s="282"/>
      <c r="F6" s="282"/>
      <c r="G6" s="282"/>
      <c r="H6" s="282"/>
      <c r="I6" s="282"/>
      <c r="J6" s="282"/>
      <c r="K6" s="280"/>
    </row>
    <row r="7" s="1" customFormat="1" ht="15" customHeight="1">
      <c r="B7" s="283"/>
      <c r="C7" s="282" t="s">
        <v>1015</v>
      </c>
      <c r="D7" s="282"/>
      <c r="E7" s="282"/>
      <c r="F7" s="282"/>
      <c r="G7" s="282"/>
      <c r="H7" s="282"/>
      <c r="I7" s="282"/>
      <c r="J7" s="282"/>
      <c r="K7" s="280"/>
    </row>
    <row r="8" s="1" customFormat="1" ht="12.75" customHeight="1">
      <c r="B8" s="283"/>
      <c r="C8" s="282"/>
      <c r="D8" s="282"/>
      <c r="E8" s="282"/>
      <c r="F8" s="282"/>
      <c r="G8" s="282"/>
      <c r="H8" s="282"/>
      <c r="I8" s="282"/>
      <c r="J8" s="282"/>
      <c r="K8" s="280"/>
    </row>
    <row r="9" s="1" customFormat="1" ht="15" customHeight="1">
      <c r="B9" s="283"/>
      <c r="C9" s="282" t="s">
        <v>1016</v>
      </c>
      <c r="D9" s="282"/>
      <c r="E9" s="282"/>
      <c r="F9" s="282"/>
      <c r="G9" s="282"/>
      <c r="H9" s="282"/>
      <c r="I9" s="282"/>
      <c r="J9" s="282"/>
      <c r="K9" s="280"/>
    </row>
    <row r="10" s="1" customFormat="1" ht="15" customHeight="1">
      <c r="B10" s="283"/>
      <c r="C10" s="282"/>
      <c r="D10" s="282" t="s">
        <v>1017</v>
      </c>
      <c r="E10" s="282"/>
      <c r="F10" s="282"/>
      <c r="G10" s="282"/>
      <c r="H10" s="282"/>
      <c r="I10" s="282"/>
      <c r="J10" s="282"/>
      <c r="K10" s="280"/>
    </row>
    <row r="11" s="1" customFormat="1" ht="15" customHeight="1">
      <c r="B11" s="283"/>
      <c r="C11" s="284"/>
      <c r="D11" s="282" t="s">
        <v>1018</v>
      </c>
      <c r="E11" s="282"/>
      <c r="F11" s="282"/>
      <c r="G11" s="282"/>
      <c r="H11" s="282"/>
      <c r="I11" s="282"/>
      <c r="J11" s="282"/>
      <c r="K11" s="280"/>
    </row>
    <row r="12" s="1" customFormat="1" ht="15" customHeight="1">
      <c r="B12" s="283"/>
      <c r="C12" s="284"/>
      <c r="D12" s="282"/>
      <c r="E12" s="282"/>
      <c r="F12" s="282"/>
      <c r="G12" s="282"/>
      <c r="H12" s="282"/>
      <c r="I12" s="282"/>
      <c r="J12" s="282"/>
      <c r="K12" s="280"/>
    </row>
    <row r="13" s="1" customFormat="1" ht="15" customHeight="1">
      <c r="B13" s="283"/>
      <c r="C13" s="284"/>
      <c r="D13" s="285" t="s">
        <v>1019</v>
      </c>
      <c r="E13" s="282"/>
      <c r="F13" s="282"/>
      <c r="G13" s="282"/>
      <c r="H13" s="282"/>
      <c r="I13" s="282"/>
      <c r="J13" s="282"/>
      <c r="K13" s="280"/>
    </row>
    <row r="14" s="1" customFormat="1" ht="12.75" customHeight="1">
      <c r="B14" s="283"/>
      <c r="C14" s="284"/>
      <c r="D14" s="284"/>
      <c r="E14" s="284"/>
      <c r="F14" s="284"/>
      <c r="G14" s="284"/>
      <c r="H14" s="284"/>
      <c r="I14" s="284"/>
      <c r="J14" s="284"/>
      <c r="K14" s="280"/>
    </row>
    <row r="15" s="1" customFormat="1" ht="15" customHeight="1">
      <c r="B15" s="283"/>
      <c r="C15" s="284"/>
      <c r="D15" s="282" t="s">
        <v>1020</v>
      </c>
      <c r="E15" s="282"/>
      <c r="F15" s="282"/>
      <c r="G15" s="282"/>
      <c r="H15" s="282"/>
      <c r="I15" s="282"/>
      <c r="J15" s="282"/>
      <c r="K15" s="280"/>
    </row>
    <row r="16" s="1" customFormat="1" ht="15" customHeight="1">
      <c r="B16" s="283"/>
      <c r="C16" s="284"/>
      <c r="D16" s="282" t="s">
        <v>1021</v>
      </c>
      <c r="E16" s="282"/>
      <c r="F16" s="282"/>
      <c r="G16" s="282"/>
      <c r="H16" s="282"/>
      <c r="I16" s="282"/>
      <c r="J16" s="282"/>
      <c r="K16" s="280"/>
    </row>
    <row r="17" s="1" customFormat="1" ht="15" customHeight="1">
      <c r="B17" s="283"/>
      <c r="C17" s="284"/>
      <c r="D17" s="282" t="s">
        <v>1022</v>
      </c>
      <c r="E17" s="282"/>
      <c r="F17" s="282"/>
      <c r="G17" s="282"/>
      <c r="H17" s="282"/>
      <c r="I17" s="282"/>
      <c r="J17" s="282"/>
      <c r="K17" s="280"/>
    </row>
    <row r="18" s="1" customFormat="1" ht="15" customHeight="1">
      <c r="B18" s="283"/>
      <c r="C18" s="284"/>
      <c r="D18" s="284"/>
      <c r="E18" s="286" t="s">
        <v>80</v>
      </c>
      <c r="F18" s="282" t="s">
        <v>1023</v>
      </c>
      <c r="G18" s="282"/>
      <c r="H18" s="282"/>
      <c r="I18" s="282"/>
      <c r="J18" s="282"/>
      <c r="K18" s="280"/>
    </row>
    <row r="19" s="1" customFormat="1" ht="15" customHeight="1">
      <c r="B19" s="283"/>
      <c r="C19" s="284"/>
      <c r="D19" s="284"/>
      <c r="E19" s="286" t="s">
        <v>1024</v>
      </c>
      <c r="F19" s="282" t="s">
        <v>1025</v>
      </c>
      <c r="G19" s="282"/>
      <c r="H19" s="282"/>
      <c r="I19" s="282"/>
      <c r="J19" s="282"/>
      <c r="K19" s="280"/>
    </row>
    <row r="20" s="1" customFormat="1" ht="15" customHeight="1">
      <c r="B20" s="283"/>
      <c r="C20" s="284"/>
      <c r="D20" s="284"/>
      <c r="E20" s="286" t="s">
        <v>1026</v>
      </c>
      <c r="F20" s="282" t="s">
        <v>1027</v>
      </c>
      <c r="G20" s="282"/>
      <c r="H20" s="282"/>
      <c r="I20" s="282"/>
      <c r="J20" s="282"/>
      <c r="K20" s="280"/>
    </row>
    <row r="21" s="1" customFormat="1" ht="15" customHeight="1">
      <c r="B21" s="283"/>
      <c r="C21" s="284"/>
      <c r="D21" s="284"/>
      <c r="E21" s="286" t="s">
        <v>1028</v>
      </c>
      <c r="F21" s="282" t="s">
        <v>1029</v>
      </c>
      <c r="G21" s="282"/>
      <c r="H21" s="282"/>
      <c r="I21" s="282"/>
      <c r="J21" s="282"/>
      <c r="K21" s="280"/>
    </row>
    <row r="22" s="1" customFormat="1" ht="15" customHeight="1">
      <c r="B22" s="283"/>
      <c r="C22" s="284"/>
      <c r="D22" s="284"/>
      <c r="E22" s="286" t="s">
        <v>1030</v>
      </c>
      <c r="F22" s="282" t="s">
        <v>1031</v>
      </c>
      <c r="G22" s="282"/>
      <c r="H22" s="282"/>
      <c r="I22" s="282"/>
      <c r="J22" s="282"/>
      <c r="K22" s="280"/>
    </row>
    <row r="23" s="1" customFormat="1" ht="15" customHeight="1">
      <c r="B23" s="283"/>
      <c r="C23" s="284"/>
      <c r="D23" s="284"/>
      <c r="E23" s="286" t="s">
        <v>1032</v>
      </c>
      <c r="F23" s="282" t="s">
        <v>1033</v>
      </c>
      <c r="G23" s="282"/>
      <c r="H23" s="282"/>
      <c r="I23" s="282"/>
      <c r="J23" s="282"/>
      <c r="K23" s="280"/>
    </row>
    <row r="24" s="1" customFormat="1" ht="12.75" customHeight="1">
      <c r="B24" s="283"/>
      <c r="C24" s="284"/>
      <c r="D24" s="284"/>
      <c r="E24" s="284"/>
      <c r="F24" s="284"/>
      <c r="G24" s="284"/>
      <c r="H24" s="284"/>
      <c r="I24" s="284"/>
      <c r="J24" s="284"/>
      <c r="K24" s="280"/>
    </row>
    <row r="25" s="1" customFormat="1" ht="15" customHeight="1">
      <c r="B25" s="283"/>
      <c r="C25" s="282" t="s">
        <v>1034</v>
      </c>
      <c r="D25" s="282"/>
      <c r="E25" s="282"/>
      <c r="F25" s="282"/>
      <c r="G25" s="282"/>
      <c r="H25" s="282"/>
      <c r="I25" s="282"/>
      <c r="J25" s="282"/>
      <c r="K25" s="280"/>
    </row>
    <row r="26" s="1" customFormat="1" ht="15" customHeight="1">
      <c r="B26" s="283"/>
      <c r="C26" s="282" t="s">
        <v>1035</v>
      </c>
      <c r="D26" s="282"/>
      <c r="E26" s="282"/>
      <c r="F26" s="282"/>
      <c r="G26" s="282"/>
      <c r="H26" s="282"/>
      <c r="I26" s="282"/>
      <c r="J26" s="282"/>
      <c r="K26" s="280"/>
    </row>
    <row r="27" s="1" customFormat="1" ht="15" customHeight="1">
      <c r="B27" s="283"/>
      <c r="C27" s="282"/>
      <c r="D27" s="282" t="s">
        <v>1036</v>
      </c>
      <c r="E27" s="282"/>
      <c r="F27" s="282"/>
      <c r="G27" s="282"/>
      <c r="H27" s="282"/>
      <c r="I27" s="282"/>
      <c r="J27" s="282"/>
      <c r="K27" s="280"/>
    </row>
    <row r="28" s="1" customFormat="1" ht="15" customHeight="1">
      <c r="B28" s="283"/>
      <c r="C28" s="284"/>
      <c r="D28" s="282" t="s">
        <v>1037</v>
      </c>
      <c r="E28" s="282"/>
      <c r="F28" s="282"/>
      <c r="G28" s="282"/>
      <c r="H28" s="282"/>
      <c r="I28" s="282"/>
      <c r="J28" s="282"/>
      <c r="K28" s="280"/>
    </row>
    <row r="29" s="1" customFormat="1" ht="12.75" customHeight="1">
      <c r="B29" s="283"/>
      <c r="C29" s="284"/>
      <c r="D29" s="284"/>
      <c r="E29" s="284"/>
      <c r="F29" s="284"/>
      <c r="G29" s="284"/>
      <c r="H29" s="284"/>
      <c r="I29" s="284"/>
      <c r="J29" s="284"/>
      <c r="K29" s="280"/>
    </row>
    <row r="30" s="1" customFormat="1" ht="15" customHeight="1">
      <c r="B30" s="283"/>
      <c r="C30" s="284"/>
      <c r="D30" s="282" t="s">
        <v>1038</v>
      </c>
      <c r="E30" s="282"/>
      <c r="F30" s="282"/>
      <c r="G30" s="282"/>
      <c r="H30" s="282"/>
      <c r="I30" s="282"/>
      <c r="J30" s="282"/>
      <c r="K30" s="280"/>
    </row>
    <row r="31" s="1" customFormat="1" ht="15" customHeight="1">
      <c r="B31" s="283"/>
      <c r="C31" s="284"/>
      <c r="D31" s="282" t="s">
        <v>1039</v>
      </c>
      <c r="E31" s="282"/>
      <c r="F31" s="282"/>
      <c r="G31" s="282"/>
      <c r="H31" s="282"/>
      <c r="I31" s="282"/>
      <c r="J31" s="282"/>
      <c r="K31" s="280"/>
    </row>
    <row r="32" s="1" customFormat="1" ht="12.75" customHeight="1">
      <c r="B32" s="283"/>
      <c r="C32" s="284"/>
      <c r="D32" s="284"/>
      <c r="E32" s="284"/>
      <c r="F32" s="284"/>
      <c r="G32" s="284"/>
      <c r="H32" s="284"/>
      <c r="I32" s="284"/>
      <c r="J32" s="284"/>
      <c r="K32" s="280"/>
    </row>
    <row r="33" s="1" customFormat="1" ht="15" customHeight="1">
      <c r="B33" s="283"/>
      <c r="C33" s="284"/>
      <c r="D33" s="282" t="s">
        <v>1040</v>
      </c>
      <c r="E33" s="282"/>
      <c r="F33" s="282"/>
      <c r="G33" s="282"/>
      <c r="H33" s="282"/>
      <c r="I33" s="282"/>
      <c r="J33" s="282"/>
      <c r="K33" s="280"/>
    </row>
    <row r="34" s="1" customFormat="1" ht="15" customHeight="1">
      <c r="B34" s="283"/>
      <c r="C34" s="284"/>
      <c r="D34" s="282" t="s">
        <v>1041</v>
      </c>
      <c r="E34" s="282"/>
      <c r="F34" s="282"/>
      <c r="G34" s="282"/>
      <c r="H34" s="282"/>
      <c r="I34" s="282"/>
      <c r="J34" s="282"/>
      <c r="K34" s="280"/>
    </row>
    <row r="35" s="1" customFormat="1" ht="15" customHeight="1">
      <c r="B35" s="283"/>
      <c r="C35" s="284"/>
      <c r="D35" s="282" t="s">
        <v>1042</v>
      </c>
      <c r="E35" s="282"/>
      <c r="F35" s="282"/>
      <c r="G35" s="282"/>
      <c r="H35" s="282"/>
      <c r="I35" s="282"/>
      <c r="J35" s="282"/>
      <c r="K35" s="280"/>
    </row>
    <row r="36" s="1" customFormat="1" ht="15" customHeight="1">
      <c r="B36" s="283"/>
      <c r="C36" s="284"/>
      <c r="D36" s="282"/>
      <c r="E36" s="285" t="s">
        <v>123</v>
      </c>
      <c r="F36" s="282"/>
      <c r="G36" s="282" t="s">
        <v>1043</v>
      </c>
      <c r="H36" s="282"/>
      <c r="I36" s="282"/>
      <c r="J36" s="282"/>
      <c r="K36" s="280"/>
    </row>
    <row r="37" s="1" customFormat="1" ht="30.75" customHeight="1">
      <c r="B37" s="283"/>
      <c r="C37" s="284"/>
      <c r="D37" s="282"/>
      <c r="E37" s="285" t="s">
        <v>1044</v>
      </c>
      <c r="F37" s="282"/>
      <c r="G37" s="282" t="s">
        <v>1045</v>
      </c>
      <c r="H37" s="282"/>
      <c r="I37" s="282"/>
      <c r="J37" s="282"/>
      <c r="K37" s="280"/>
    </row>
    <row r="38" s="1" customFormat="1" ht="15" customHeight="1">
      <c r="B38" s="283"/>
      <c r="C38" s="284"/>
      <c r="D38" s="282"/>
      <c r="E38" s="285" t="s">
        <v>54</v>
      </c>
      <c r="F38" s="282"/>
      <c r="G38" s="282" t="s">
        <v>1046</v>
      </c>
      <c r="H38" s="282"/>
      <c r="I38" s="282"/>
      <c r="J38" s="282"/>
      <c r="K38" s="280"/>
    </row>
    <row r="39" s="1" customFormat="1" ht="15" customHeight="1">
      <c r="B39" s="283"/>
      <c r="C39" s="284"/>
      <c r="D39" s="282"/>
      <c r="E39" s="285" t="s">
        <v>55</v>
      </c>
      <c r="F39" s="282"/>
      <c r="G39" s="282" t="s">
        <v>1047</v>
      </c>
      <c r="H39" s="282"/>
      <c r="I39" s="282"/>
      <c r="J39" s="282"/>
      <c r="K39" s="280"/>
    </row>
    <row r="40" s="1" customFormat="1" ht="15" customHeight="1">
      <c r="B40" s="283"/>
      <c r="C40" s="284"/>
      <c r="D40" s="282"/>
      <c r="E40" s="285" t="s">
        <v>124</v>
      </c>
      <c r="F40" s="282"/>
      <c r="G40" s="282" t="s">
        <v>1048</v>
      </c>
      <c r="H40" s="282"/>
      <c r="I40" s="282"/>
      <c r="J40" s="282"/>
      <c r="K40" s="280"/>
    </row>
    <row r="41" s="1" customFormat="1" ht="15" customHeight="1">
      <c r="B41" s="283"/>
      <c r="C41" s="284"/>
      <c r="D41" s="282"/>
      <c r="E41" s="285" t="s">
        <v>125</v>
      </c>
      <c r="F41" s="282"/>
      <c r="G41" s="282" t="s">
        <v>1049</v>
      </c>
      <c r="H41" s="282"/>
      <c r="I41" s="282"/>
      <c r="J41" s="282"/>
      <c r="K41" s="280"/>
    </row>
    <row r="42" s="1" customFormat="1" ht="15" customHeight="1">
      <c r="B42" s="283"/>
      <c r="C42" s="284"/>
      <c r="D42" s="282"/>
      <c r="E42" s="285" t="s">
        <v>1050</v>
      </c>
      <c r="F42" s="282"/>
      <c r="G42" s="282" t="s">
        <v>1051</v>
      </c>
      <c r="H42" s="282"/>
      <c r="I42" s="282"/>
      <c r="J42" s="282"/>
      <c r="K42" s="280"/>
    </row>
    <row r="43" s="1" customFormat="1" ht="15" customHeight="1">
      <c r="B43" s="283"/>
      <c r="C43" s="284"/>
      <c r="D43" s="282"/>
      <c r="E43" s="285"/>
      <c r="F43" s="282"/>
      <c r="G43" s="282" t="s">
        <v>1052</v>
      </c>
      <c r="H43" s="282"/>
      <c r="I43" s="282"/>
      <c r="J43" s="282"/>
      <c r="K43" s="280"/>
    </row>
    <row r="44" s="1" customFormat="1" ht="15" customHeight="1">
      <c r="B44" s="283"/>
      <c r="C44" s="284"/>
      <c r="D44" s="282"/>
      <c r="E44" s="285" t="s">
        <v>1053</v>
      </c>
      <c r="F44" s="282"/>
      <c r="G44" s="282" t="s">
        <v>1054</v>
      </c>
      <c r="H44" s="282"/>
      <c r="I44" s="282"/>
      <c r="J44" s="282"/>
      <c r="K44" s="280"/>
    </row>
    <row r="45" s="1" customFormat="1" ht="15" customHeight="1">
      <c r="B45" s="283"/>
      <c r="C45" s="284"/>
      <c r="D45" s="282"/>
      <c r="E45" s="285" t="s">
        <v>127</v>
      </c>
      <c r="F45" s="282"/>
      <c r="G45" s="282" t="s">
        <v>1055</v>
      </c>
      <c r="H45" s="282"/>
      <c r="I45" s="282"/>
      <c r="J45" s="282"/>
      <c r="K45" s="280"/>
    </row>
    <row r="46" s="1" customFormat="1" ht="12.75" customHeight="1">
      <c r="B46" s="283"/>
      <c r="C46" s="284"/>
      <c r="D46" s="282"/>
      <c r="E46" s="282"/>
      <c r="F46" s="282"/>
      <c r="G46" s="282"/>
      <c r="H46" s="282"/>
      <c r="I46" s="282"/>
      <c r="J46" s="282"/>
      <c r="K46" s="280"/>
    </row>
    <row r="47" s="1" customFormat="1" ht="15" customHeight="1">
      <c r="B47" s="283"/>
      <c r="C47" s="284"/>
      <c r="D47" s="282" t="s">
        <v>1056</v>
      </c>
      <c r="E47" s="282"/>
      <c r="F47" s="282"/>
      <c r="G47" s="282"/>
      <c r="H47" s="282"/>
      <c r="I47" s="282"/>
      <c r="J47" s="282"/>
      <c r="K47" s="280"/>
    </row>
    <row r="48" s="1" customFormat="1" ht="15" customHeight="1">
      <c r="B48" s="283"/>
      <c r="C48" s="284"/>
      <c r="D48" s="284"/>
      <c r="E48" s="282" t="s">
        <v>1057</v>
      </c>
      <c r="F48" s="282"/>
      <c r="G48" s="282"/>
      <c r="H48" s="282"/>
      <c r="I48" s="282"/>
      <c r="J48" s="282"/>
      <c r="K48" s="280"/>
    </row>
    <row r="49" s="1" customFormat="1" ht="15" customHeight="1">
      <c r="B49" s="283"/>
      <c r="C49" s="284"/>
      <c r="D49" s="284"/>
      <c r="E49" s="282" t="s">
        <v>1058</v>
      </c>
      <c r="F49" s="282"/>
      <c r="G49" s="282"/>
      <c r="H49" s="282"/>
      <c r="I49" s="282"/>
      <c r="J49" s="282"/>
      <c r="K49" s="280"/>
    </row>
    <row r="50" s="1" customFormat="1" ht="15" customHeight="1">
      <c r="B50" s="283"/>
      <c r="C50" s="284"/>
      <c r="D50" s="284"/>
      <c r="E50" s="282" t="s">
        <v>1059</v>
      </c>
      <c r="F50" s="282"/>
      <c r="G50" s="282"/>
      <c r="H50" s="282"/>
      <c r="I50" s="282"/>
      <c r="J50" s="282"/>
      <c r="K50" s="280"/>
    </row>
    <row r="51" s="1" customFormat="1" ht="15" customHeight="1">
      <c r="B51" s="283"/>
      <c r="C51" s="284"/>
      <c r="D51" s="282" t="s">
        <v>1060</v>
      </c>
      <c r="E51" s="282"/>
      <c r="F51" s="282"/>
      <c r="G51" s="282"/>
      <c r="H51" s="282"/>
      <c r="I51" s="282"/>
      <c r="J51" s="282"/>
      <c r="K51" s="280"/>
    </row>
    <row r="52" s="1" customFormat="1" ht="25.5" customHeight="1">
      <c r="B52" s="278"/>
      <c r="C52" s="279" t="s">
        <v>1061</v>
      </c>
      <c r="D52" s="279"/>
      <c r="E52" s="279"/>
      <c r="F52" s="279"/>
      <c r="G52" s="279"/>
      <c r="H52" s="279"/>
      <c r="I52" s="279"/>
      <c r="J52" s="279"/>
      <c r="K52" s="280"/>
    </row>
    <row r="53" s="1" customFormat="1" ht="5.25" customHeight="1">
      <c r="B53" s="278"/>
      <c r="C53" s="281"/>
      <c r="D53" s="281"/>
      <c r="E53" s="281"/>
      <c r="F53" s="281"/>
      <c r="G53" s="281"/>
      <c r="H53" s="281"/>
      <c r="I53" s="281"/>
      <c r="J53" s="281"/>
      <c r="K53" s="280"/>
    </row>
    <row r="54" s="1" customFormat="1" ht="15" customHeight="1">
      <c r="B54" s="278"/>
      <c r="C54" s="282" t="s">
        <v>1062</v>
      </c>
      <c r="D54" s="282"/>
      <c r="E54" s="282"/>
      <c r="F54" s="282"/>
      <c r="G54" s="282"/>
      <c r="H54" s="282"/>
      <c r="I54" s="282"/>
      <c r="J54" s="282"/>
      <c r="K54" s="280"/>
    </row>
    <row r="55" s="1" customFormat="1" ht="15" customHeight="1">
      <c r="B55" s="278"/>
      <c r="C55" s="282" t="s">
        <v>1063</v>
      </c>
      <c r="D55" s="282"/>
      <c r="E55" s="282"/>
      <c r="F55" s="282"/>
      <c r="G55" s="282"/>
      <c r="H55" s="282"/>
      <c r="I55" s="282"/>
      <c r="J55" s="282"/>
      <c r="K55" s="280"/>
    </row>
    <row r="56" s="1" customFormat="1" ht="12.75" customHeight="1">
      <c r="B56" s="278"/>
      <c r="C56" s="282"/>
      <c r="D56" s="282"/>
      <c r="E56" s="282"/>
      <c r="F56" s="282"/>
      <c r="G56" s="282"/>
      <c r="H56" s="282"/>
      <c r="I56" s="282"/>
      <c r="J56" s="282"/>
      <c r="K56" s="280"/>
    </row>
    <row r="57" s="1" customFormat="1" ht="15" customHeight="1">
      <c r="B57" s="278"/>
      <c r="C57" s="282" t="s">
        <v>1064</v>
      </c>
      <c r="D57" s="282"/>
      <c r="E57" s="282"/>
      <c r="F57" s="282"/>
      <c r="G57" s="282"/>
      <c r="H57" s="282"/>
      <c r="I57" s="282"/>
      <c r="J57" s="282"/>
      <c r="K57" s="280"/>
    </row>
    <row r="58" s="1" customFormat="1" ht="15" customHeight="1">
      <c r="B58" s="278"/>
      <c r="C58" s="284"/>
      <c r="D58" s="282" t="s">
        <v>1065</v>
      </c>
      <c r="E58" s="282"/>
      <c r="F58" s="282"/>
      <c r="G58" s="282"/>
      <c r="H58" s="282"/>
      <c r="I58" s="282"/>
      <c r="J58" s="282"/>
      <c r="K58" s="280"/>
    </row>
    <row r="59" s="1" customFormat="1" ht="15" customHeight="1">
      <c r="B59" s="278"/>
      <c r="C59" s="284"/>
      <c r="D59" s="282" t="s">
        <v>1066</v>
      </c>
      <c r="E59" s="282"/>
      <c r="F59" s="282"/>
      <c r="G59" s="282"/>
      <c r="H59" s="282"/>
      <c r="I59" s="282"/>
      <c r="J59" s="282"/>
      <c r="K59" s="280"/>
    </row>
    <row r="60" s="1" customFormat="1" ht="15" customHeight="1">
      <c r="B60" s="278"/>
      <c r="C60" s="284"/>
      <c r="D60" s="282" t="s">
        <v>1067</v>
      </c>
      <c r="E60" s="282"/>
      <c r="F60" s="282"/>
      <c r="G60" s="282"/>
      <c r="H60" s="282"/>
      <c r="I60" s="282"/>
      <c r="J60" s="282"/>
      <c r="K60" s="280"/>
    </row>
    <row r="61" s="1" customFormat="1" ht="15" customHeight="1">
      <c r="B61" s="278"/>
      <c r="C61" s="284"/>
      <c r="D61" s="282" t="s">
        <v>1068</v>
      </c>
      <c r="E61" s="282"/>
      <c r="F61" s="282"/>
      <c r="G61" s="282"/>
      <c r="H61" s="282"/>
      <c r="I61" s="282"/>
      <c r="J61" s="282"/>
      <c r="K61" s="280"/>
    </row>
    <row r="62" s="1" customFormat="1" ht="15" customHeight="1">
      <c r="B62" s="278"/>
      <c r="C62" s="284"/>
      <c r="D62" s="287" t="s">
        <v>1069</v>
      </c>
      <c r="E62" s="287"/>
      <c r="F62" s="287"/>
      <c r="G62" s="287"/>
      <c r="H62" s="287"/>
      <c r="I62" s="287"/>
      <c r="J62" s="287"/>
      <c r="K62" s="280"/>
    </row>
    <row r="63" s="1" customFormat="1" ht="15" customHeight="1">
      <c r="B63" s="278"/>
      <c r="C63" s="284"/>
      <c r="D63" s="282" t="s">
        <v>1070</v>
      </c>
      <c r="E63" s="282"/>
      <c r="F63" s="282"/>
      <c r="G63" s="282"/>
      <c r="H63" s="282"/>
      <c r="I63" s="282"/>
      <c r="J63" s="282"/>
      <c r="K63" s="280"/>
    </row>
    <row r="64" s="1" customFormat="1" ht="12.75" customHeight="1">
      <c r="B64" s="278"/>
      <c r="C64" s="284"/>
      <c r="D64" s="284"/>
      <c r="E64" s="288"/>
      <c r="F64" s="284"/>
      <c r="G64" s="284"/>
      <c r="H64" s="284"/>
      <c r="I64" s="284"/>
      <c r="J64" s="284"/>
      <c r="K64" s="280"/>
    </row>
    <row r="65" s="1" customFormat="1" ht="15" customHeight="1">
      <c r="B65" s="278"/>
      <c r="C65" s="284"/>
      <c r="D65" s="282" t="s">
        <v>1071</v>
      </c>
      <c r="E65" s="282"/>
      <c r="F65" s="282"/>
      <c r="G65" s="282"/>
      <c r="H65" s="282"/>
      <c r="I65" s="282"/>
      <c r="J65" s="282"/>
      <c r="K65" s="280"/>
    </row>
    <row r="66" s="1" customFormat="1" ht="15" customHeight="1">
      <c r="B66" s="278"/>
      <c r="C66" s="284"/>
      <c r="D66" s="287" t="s">
        <v>1072</v>
      </c>
      <c r="E66" s="287"/>
      <c r="F66" s="287"/>
      <c r="G66" s="287"/>
      <c r="H66" s="287"/>
      <c r="I66" s="287"/>
      <c r="J66" s="287"/>
      <c r="K66" s="280"/>
    </row>
    <row r="67" s="1" customFormat="1" ht="15" customHeight="1">
      <c r="B67" s="278"/>
      <c r="C67" s="284"/>
      <c r="D67" s="282" t="s">
        <v>1073</v>
      </c>
      <c r="E67" s="282"/>
      <c r="F67" s="282"/>
      <c r="G67" s="282"/>
      <c r="H67" s="282"/>
      <c r="I67" s="282"/>
      <c r="J67" s="282"/>
      <c r="K67" s="280"/>
    </row>
    <row r="68" s="1" customFormat="1" ht="15" customHeight="1">
      <c r="B68" s="278"/>
      <c r="C68" s="284"/>
      <c r="D68" s="282" t="s">
        <v>1074</v>
      </c>
      <c r="E68" s="282"/>
      <c r="F68" s="282"/>
      <c r="G68" s="282"/>
      <c r="H68" s="282"/>
      <c r="I68" s="282"/>
      <c r="J68" s="282"/>
      <c r="K68" s="280"/>
    </row>
    <row r="69" s="1" customFormat="1" ht="15" customHeight="1">
      <c r="B69" s="278"/>
      <c r="C69" s="284"/>
      <c r="D69" s="282" t="s">
        <v>1075</v>
      </c>
      <c r="E69" s="282"/>
      <c r="F69" s="282"/>
      <c r="G69" s="282"/>
      <c r="H69" s="282"/>
      <c r="I69" s="282"/>
      <c r="J69" s="282"/>
      <c r="K69" s="280"/>
    </row>
    <row r="70" s="1" customFormat="1" ht="15" customHeight="1">
      <c r="B70" s="278"/>
      <c r="C70" s="284"/>
      <c r="D70" s="282" t="s">
        <v>1076</v>
      </c>
      <c r="E70" s="282"/>
      <c r="F70" s="282"/>
      <c r="G70" s="282"/>
      <c r="H70" s="282"/>
      <c r="I70" s="282"/>
      <c r="J70" s="282"/>
      <c r="K70" s="280"/>
    </row>
    <row r="71" s="1" customFormat="1" ht="12.75" customHeight="1">
      <c r="B71" s="289"/>
      <c r="C71" s="290"/>
      <c r="D71" s="290"/>
      <c r="E71" s="290"/>
      <c r="F71" s="290"/>
      <c r="G71" s="290"/>
      <c r="H71" s="290"/>
      <c r="I71" s="290"/>
      <c r="J71" s="290"/>
      <c r="K71" s="291"/>
    </row>
    <row r="72" s="1" customFormat="1" ht="18.75" customHeight="1">
      <c r="B72" s="292"/>
      <c r="C72" s="292"/>
      <c r="D72" s="292"/>
      <c r="E72" s="292"/>
      <c r="F72" s="292"/>
      <c r="G72" s="292"/>
      <c r="H72" s="292"/>
      <c r="I72" s="292"/>
      <c r="J72" s="292"/>
      <c r="K72" s="293"/>
    </row>
    <row r="73" s="1" customFormat="1" ht="18.75" customHeight="1">
      <c r="B73" s="293"/>
      <c r="C73" s="293"/>
      <c r="D73" s="293"/>
      <c r="E73" s="293"/>
      <c r="F73" s="293"/>
      <c r="G73" s="293"/>
      <c r="H73" s="293"/>
      <c r="I73" s="293"/>
      <c r="J73" s="293"/>
      <c r="K73" s="293"/>
    </row>
    <row r="74" s="1" customFormat="1" ht="7.5" customHeight="1">
      <c r="B74" s="294"/>
      <c r="C74" s="295"/>
      <c r="D74" s="295"/>
      <c r="E74" s="295"/>
      <c r="F74" s="295"/>
      <c r="G74" s="295"/>
      <c r="H74" s="295"/>
      <c r="I74" s="295"/>
      <c r="J74" s="295"/>
      <c r="K74" s="296"/>
    </row>
    <row r="75" s="1" customFormat="1" ht="45" customHeight="1">
      <c r="B75" s="297"/>
      <c r="C75" s="298" t="s">
        <v>1077</v>
      </c>
      <c r="D75" s="298"/>
      <c r="E75" s="298"/>
      <c r="F75" s="298"/>
      <c r="G75" s="298"/>
      <c r="H75" s="298"/>
      <c r="I75" s="298"/>
      <c r="J75" s="298"/>
      <c r="K75" s="299"/>
    </row>
    <row r="76" s="1" customFormat="1" ht="17.25" customHeight="1">
      <c r="B76" s="297"/>
      <c r="C76" s="300" t="s">
        <v>1078</v>
      </c>
      <c r="D76" s="300"/>
      <c r="E76" s="300"/>
      <c r="F76" s="300" t="s">
        <v>1079</v>
      </c>
      <c r="G76" s="301"/>
      <c r="H76" s="300" t="s">
        <v>55</v>
      </c>
      <c r="I76" s="300" t="s">
        <v>58</v>
      </c>
      <c r="J76" s="300" t="s">
        <v>1080</v>
      </c>
      <c r="K76" s="299"/>
    </row>
    <row r="77" s="1" customFormat="1" ht="17.25" customHeight="1">
      <c r="B77" s="297"/>
      <c r="C77" s="302" t="s">
        <v>1081</v>
      </c>
      <c r="D77" s="302"/>
      <c r="E77" s="302"/>
      <c r="F77" s="303" t="s">
        <v>1082</v>
      </c>
      <c r="G77" s="304"/>
      <c r="H77" s="302"/>
      <c r="I77" s="302"/>
      <c r="J77" s="302" t="s">
        <v>1083</v>
      </c>
      <c r="K77" s="299"/>
    </row>
    <row r="78" s="1" customFormat="1" ht="5.25" customHeight="1">
      <c r="B78" s="297"/>
      <c r="C78" s="305"/>
      <c r="D78" s="305"/>
      <c r="E78" s="305"/>
      <c r="F78" s="305"/>
      <c r="G78" s="306"/>
      <c r="H78" s="305"/>
      <c r="I78" s="305"/>
      <c r="J78" s="305"/>
      <c r="K78" s="299"/>
    </row>
    <row r="79" s="1" customFormat="1" ht="15" customHeight="1">
      <c r="B79" s="297"/>
      <c r="C79" s="285" t="s">
        <v>54</v>
      </c>
      <c r="D79" s="307"/>
      <c r="E79" s="307"/>
      <c r="F79" s="308" t="s">
        <v>1084</v>
      </c>
      <c r="G79" s="309"/>
      <c r="H79" s="285" t="s">
        <v>1085</v>
      </c>
      <c r="I79" s="285" t="s">
        <v>1086</v>
      </c>
      <c r="J79" s="285">
        <v>20</v>
      </c>
      <c r="K79" s="299"/>
    </row>
    <row r="80" s="1" customFormat="1" ht="15" customHeight="1">
      <c r="B80" s="297"/>
      <c r="C80" s="285" t="s">
        <v>1087</v>
      </c>
      <c r="D80" s="285"/>
      <c r="E80" s="285"/>
      <c r="F80" s="308" t="s">
        <v>1084</v>
      </c>
      <c r="G80" s="309"/>
      <c r="H80" s="285" t="s">
        <v>1088</v>
      </c>
      <c r="I80" s="285" t="s">
        <v>1086</v>
      </c>
      <c r="J80" s="285">
        <v>120</v>
      </c>
      <c r="K80" s="299"/>
    </row>
    <row r="81" s="1" customFormat="1" ht="15" customHeight="1">
      <c r="B81" s="310"/>
      <c r="C81" s="285" t="s">
        <v>1089</v>
      </c>
      <c r="D81" s="285"/>
      <c r="E81" s="285"/>
      <c r="F81" s="308" t="s">
        <v>1090</v>
      </c>
      <c r="G81" s="309"/>
      <c r="H81" s="285" t="s">
        <v>1091</v>
      </c>
      <c r="I81" s="285" t="s">
        <v>1086</v>
      </c>
      <c r="J81" s="285">
        <v>50</v>
      </c>
      <c r="K81" s="299"/>
    </row>
    <row r="82" s="1" customFormat="1" ht="15" customHeight="1">
      <c r="B82" s="310"/>
      <c r="C82" s="285" t="s">
        <v>1092</v>
      </c>
      <c r="D82" s="285"/>
      <c r="E82" s="285"/>
      <c r="F82" s="308" t="s">
        <v>1084</v>
      </c>
      <c r="G82" s="309"/>
      <c r="H82" s="285" t="s">
        <v>1093</v>
      </c>
      <c r="I82" s="285" t="s">
        <v>1094</v>
      </c>
      <c r="J82" s="285"/>
      <c r="K82" s="299"/>
    </row>
    <row r="83" s="1" customFormat="1" ht="15" customHeight="1">
      <c r="B83" s="310"/>
      <c r="C83" s="311" t="s">
        <v>1095</v>
      </c>
      <c r="D83" s="311"/>
      <c r="E83" s="311"/>
      <c r="F83" s="312" t="s">
        <v>1090</v>
      </c>
      <c r="G83" s="311"/>
      <c r="H83" s="311" t="s">
        <v>1096</v>
      </c>
      <c r="I83" s="311" t="s">
        <v>1086</v>
      </c>
      <c r="J83" s="311">
        <v>15</v>
      </c>
      <c r="K83" s="299"/>
    </row>
    <row r="84" s="1" customFormat="1" ht="15" customHeight="1">
      <c r="B84" s="310"/>
      <c r="C84" s="311" t="s">
        <v>1097</v>
      </c>
      <c r="D84" s="311"/>
      <c r="E84" s="311"/>
      <c r="F84" s="312" t="s">
        <v>1090</v>
      </c>
      <c r="G84" s="311"/>
      <c r="H84" s="311" t="s">
        <v>1098</v>
      </c>
      <c r="I84" s="311" t="s">
        <v>1086</v>
      </c>
      <c r="J84" s="311">
        <v>15</v>
      </c>
      <c r="K84" s="299"/>
    </row>
    <row r="85" s="1" customFormat="1" ht="15" customHeight="1">
      <c r="B85" s="310"/>
      <c r="C85" s="311" t="s">
        <v>1099</v>
      </c>
      <c r="D85" s="311"/>
      <c r="E85" s="311"/>
      <c r="F85" s="312" t="s">
        <v>1090</v>
      </c>
      <c r="G85" s="311"/>
      <c r="H85" s="311" t="s">
        <v>1100</v>
      </c>
      <c r="I85" s="311" t="s">
        <v>1086</v>
      </c>
      <c r="J85" s="311">
        <v>20</v>
      </c>
      <c r="K85" s="299"/>
    </row>
    <row r="86" s="1" customFormat="1" ht="15" customHeight="1">
      <c r="B86" s="310"/>
      <c r="C86" s="311" t="s">
        <v>1101</v>
      </c>
      <c r="D86" s="311"/>
      <c r="E86" s="311"/>
      <c r="F86" s="312" t="s">
        <v>1090</v>
      </c>
      <c r="G86" s="311"/>
      <c r="H86" s="311" t="s">
        <v>1102</v>
      </c>
      <c r="I86" s="311" t="s">
        <v>1086</v>
      </c>
      <c r="J86" s="311">
        <v>20</v>
      </c>
      <c r="K86" s="299"/>
    </row>
    <row r="87" s="1" customFormat="1" ht="15" customHeight="1">
      <c r="B87" s="310"/>
      <c r="C87" s="285" t="s">
        <v>1103</v>
      </c>
      <c r="D87" s="285"/>
      <c r="E87" s="285"/>
      <c r="F87" s="308" t="s">
        <v>1090</v>
      </c>
      <c r="G87" s="309"/>
      <c r="H87" s="285" t="s">
        <v>1104</v>
      </c>
      <c r="I87" s="285" t="s">
        <v>1086</v>
      </c>
      <c r="J87" s="285">
        <v>50</v>
      </c>
      <c r="K87" s="299"/>
    </row>
    <row r="88" s="1" customFormat="1" ht="15" customHeight="1">
      <c r="B88" s="310"/>
      <c r="C88" s="285" t="s">
        <v>1105</v>
      </c>
      <c r="D88" s="285"/>
      <c r="E88" s="285"/>
      <c r="F88" s="308" t="s">
        <v>1090</v>
      </c>
      <c r="G88" s="309"/>
      <c r="H88" s="285" t="s">
        <v>1106</v>
      </c>
      <c r="I88" s="285" t="s">
        <v>1086</v>
      </c>
      <c r="J88" s="285">
        <v>20</v>
      </c>
      <c r="K88" s="299"/>
    </row>
    <row r="89" s="1" customFormat="1" ht="15" customHeight="1">
      <c r="B89" s="310"/>
      <c r="C89" s="285" t="s">
        <v>1107</v>
      </c>
      <c r="D89" s="285"/>
      <c r="E89" s="285"/>
      <c r="F89" s="308" t="s">
        <v>1090</v>
      </c>
      <c r="G89" s="309"/>
      <c r="H89" s="285" t="s">
        <v>1108</v>
      </c>
      <c r="I89" s="285" t="s">
        <v>1086</v>
      </c>
      <c r="J89" s="285">
        <v>20</v>
      </c>
      <c r="K89" s="299"/>
    </row>
    <row r="90" s="1" customFormat="1" ht="15" customHeight="1">
      <c r="B90" s="310"/>
      <c r="C90" s="285" t="s">
        <v>1109</v>
      </c>
      <c r="D90" s="285"/>
      <c r="E90" s="285"/>
      <c r="F90" s="308" t="s">
        <v>1090</v>
      </c>
      <c r="G90" s="309"/>
      <c r="H90" s="285" t="s">
        <v>1110</v>
      </c>
      <c r="I90" s="285" t="s">
        <v>1086</v>
      </c>
      <c r="J90" s="285">
        <v>50</v>
      </c>
      <c r="K90" s="299"/>
    </row>
    <row r="91" s="1" customFormat="1" ht="15" customHeight="1">
      <c r="B91" s="310"/>
      <c r="C91" s="285" t="s">
        <v>1111</v>
      </c>
      <c r="D91" s="285"/>
      <c r="E91" s="285"/>
      <c r="F91" s="308" t="s">
        <v>1090</v>
      </c>
      <c r="G91" s="309"/>
      <c r="H91" s="285" t="s">
        <v>1111</v>
      </c>
      <c r="I91" s="285" t="s">
        <v>1086</v>
      </c>
      <c r="J91" s="285">
        <v>50</v>
      </c>
      <c r="K91" s="299"/>
    </row>
    <row r="92" s="1" customFormat="1" ht="15" customHeight="1">
      <c r="B92" s="310"/>
      <c r="C92" s="285" t="s">
        <v>1112</v>
      </c>
      <c r="D92" s="285"/>
      <c r="E92" s="285"/>
      <c r="F92" s="308" t="s">
        <v>1090</v>
      </c>
      <c r="G92" s="309"/>
      <c r="H92" s="285" t="s">
        <v>1113</v>
      </c>
      <c r="I92" s="285" t="s">
        <v>1086</v>
      </c>
      <c r="J92" s="285">
        <v>255</v>
      </c>
      <c r="K92" s="299"/>
    </row>
    <row r="93" s="1" customFormat="1" ht="15" customHeight="1">
      <c r="B93" s="310"/>
      <c r="C93" s="285" t="s">
        <v>1114</v>
      </c>
      <c r="D93" s="285"/>
      <c r="E93" s="285"/>
      <c r="F93" s="308" t="s">
        <v>1084</v>
      </c>
      <c r="G93" s="309"/>
      <c r="H93" s="285" t="s">
        <v>1115</v>
      </c>
      <c r="I93" s="285" t="s">
        <v>1116</v>
      </c>
      <c r="J93" s="285"/>
      <c r="K93" s="299"/>
    </row>
    <row r="94" s="1" customFormat="1" ht="15" customHeight="1">
      <c r="B94" s="310"/>
      <c r="C94" s="285" t="s">
        <v>1117</v>
      </c>
      <c r="D94" s="285"/>
      <c r="E94" s="285"/>
      <c r="F94" s="308" t="s">
        <v>1084</v>
      </c>
      <c r="G94" s="309"/>
      <c r="H94" s="285" t="s">
        <v>1118</v>
      </c>
      <c r="I94" s="285" t="s">
        <v>1119</v>
      </c>
      <c r="J94" s="285"/>
      <c r="K94" s="299"/>
    </row>
    <row r="95" s="1" customFormat="1" ht="15" customHeight="1">
      <c r="B95" s="310"/>
      <c r="C95" s="285" t="s">
        <v>1120</v>
      </c>
      <c r="D95" s="285"/>
      <c r="E95" s="285"/>
      <c r="F95" s="308" t="s">
        <v>1084</v>
      </c>
      <c r="G95" s="309"/>
      <c r="H95" s="285" t="s">
        <v>1120</v>
      </c>
      <c r="I95" s="285" t="s">
        <v>1119</v>
      </c>
      <c r="J95" s="285"/>
      <c r="K95" s="299"/>
    </row>
    <row r="96" s="1" customFormat="1" ht="15" customHeight="1">
      <c r="B96" s="310"/>
      <c r="C96" s="285" t="s">
        <v>39</v>
      </c>
      <c r="D96" s="285"/>
      <c r="E96" s="285"/>
      <c r="F96" s="308" t="s">
        <v>1084</v>
      </c>
      <c r="G96" s="309"/>
      <c r="H96" s="285" t="s">
        <v>1121</v>
      </c>
      <c r="I96" s="285" t="s">
        <v>1119</v>
      </c>
      <c r="J96" s="285"/>
      <c r="K96" s="299"/>
    </row>
    <row r="97" s="1" customFormat="1" ht="15" customHeight="1">
      <c r="B97" s="310"/>
      <c r="C97" s="285" t="s">
        <v>49</v>
      </c>
      <c r="D97" s="285"/>
      <c r="E97" s="285"/>
      <c r="F97" s="308" t="s">
        <v>1084</v>
      </c>
      <c r="G97" s="309"/>
      <c r="H97" s="285" t="s">
        <v>1122</v>
      </c>
      <c r="I97" s="285" t="s">
        <v>1119</v>
      </c>
      <c r="J97" s="285"/>
      <c r="K97" s="299"/>
    </row>
    <row r="98" s="1" customFormat="1" ht="15" customHeight="1">
      <c r="B98" s="313"/>
      <c r="C98" s="314"/>
      <c r="D98" s="314"/>
      <c r="E98" s="314"/>
      <c r="F98" s="314"/>
      <c r="G98" s="314"/>
      <c r="H98" s="314"/>
      <c r="I98" s="314"/>
      <c r="J98" s="314"/>
      <c r="K98" s="315"/>
    </row>
    <row r="99" s="1" customFormat="1" ht="18.75" customHeight="1">
      <c r="B99" s="316"/>
      <c r="C99" s="317"/>
      <c r="D99" s="317"/>
      <c r="E99" s="317"/>
      <c r="F99" s="317"/>
      <c r="G99" s="317"/>
      <c r="H99" s="317"/>
      <c r="I99" s="317"/>
      <c r="J99" s="317"/>
      <c r="K99" s="316"/>
    </row>
    <row r="100" s="1" customFormat="1" ht="18.75" customHeight="1"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</row>
    <row r="101" s="1" customFormat="1" ht="7.5" customHeight="1">
      <c r="B101" s="294"/>
      <c r="C101" s="295"/>
      <c r="D101" s="295"/>
      <c r="E101" s="295"/>
      <c r="F101" s="295"/>
      <c r="G101" s="295"/>
      <c r="H101" s="295"/>
      <c r="I101" s="295"/>
      <c r="J101" s="295"/>
      <c r="K101" s="296"/>
    </row>
    <row r="102" s="1" customFormat="1" ht="45" customHeight="1">
      <c r="B102" s="297"/>
      <c r="C102" s="298" t="s">
        <v>1123</v>
      </c>
      <c r="D102" s="298"/>
      <c r="E102" s="298"/>
      <c r="F102" s="298"/>
      <c r="G102" s="298"/>
      <c r="H102" s="298"/>
      <c r="I102" s="298"/>
      <c r="J102" s="298"/>
      <c r="K102" s="299"/>
    </row>
    <row r="103" s="1" customFormat="1" ht="17.25" customHeight="1">
      <c r="B103" s="297"/>
      <c r="C103" s="300" t="s">
        <v>1078</v>
      </c>
      <c r="D103" s="300"/>
      <c r="E103" s="300"/>
      <c r="F103" s="300" t="s">
        <v>1079</v>
      </c>
      <c r="G103" s="301"/>
      <c r="H103" s="300" t="s">
        <v>55</v>
      </c>
      <c r="I103" s="300" t="s">
        <v>58</v>
      </c>
      <c r="J103" s="300" t="s">
        <v>1080</v>
      </c>
      <c r="K103" s="299"/>
    </row>
    <row r="104" s="1" customFormat="1" ht="17.25" customHeight="1">
      <c r="B104" s="297"/>
      <c r="C104" s="302" t="s">
        <v>1081</v>
      </c>
      <c r="D104" s="302"/>
      <c r="E104" s="302"/>
      <c r="F104" s="303" t="s">
        <v>1082</v>
      </c>
      <c r="G104" s="304"/>
      <c r="H104" s="302"/>
      <c r="I104" s="302"/>
      <c r="J104" s="302" t="s">
        <v>1083</v>
      </c>
      <c r="K104" s="299"/>
    </row>
    <row r="105" s="1" customFormat="1" ht="5.25" customHeight="1">
      <c r="B105" s="297"/>
      <c r="C105" s="300"/>
      <c r="D105" s="300"/>
      <c r="E105" s="300"/>
      <c r="F105" s="300"/>
      <c r="G105" s="318"/>
      <c r="H105" s="300"/>
      <c r="I105" s="300"/>
      <c r="J105" s="300"/>
      <c r="K105" s="299"/>
    </row>
    <row r="106" s="1" customFormat="1" ht="15" customHeight="1">
      <c r="B106" s="297"/>
      <c r="C106" s="285" t="s">
        <v>54</v>
      </c>
      <c r="D106" s="307"/>
      <c r="E106" s="307"/>
      <c r="F106" s="308" t="s">
        <v>1084</v>
      </c>
      <c r="G106" s="285"/>
      <c r="H106" s="285" t="s">
        <v>1124</v>
      </c>
      <c r="I106" s="285" t="s">
        <v>1086</v>
      </c>
      <c r="J106" s="285">
        <v>20</v>
      </c>
      <c r="K106" s="299"/>
    </row>
    <row r="107" s="1" customFormat="1" ht="15" customHeight="1">
      <c r="B107" s="297"/>
      <c r="C107" s="285" t="s">
        <v>1087</v>
      </c>
      <c r="D107" s="285"/>
      <c r="E107" s="285"/>
      <c r="F107" s="308" t="s">
        <v>1084</v>
      </c>
      <c r="G107" s="285"/>
      <c r="H107" s="285" t="s">
        <v>1124</v>
      </c>
      <c r="I107" s="285" t="s">
        <v>1086</v>
      </c>
      <c r="J107" s="285">
        <v>120</v>
      </c>
      <c r="K107" s="299"/>
    </row>
    <row r="108" s="1" customFormat="1" ht="15" customHeight="1">
      <c r="B108" s="310"/>
      <c r="C108" s="285" t="s">
        <v>1089</v>
      </c>
      <c r="D108" s="285"/>
      <c r="E108" s="285"/>
      <c r="F108" s="308" t="s">
        <v>1090</v>
      </c>
      <c r="G108" s="285"/>
      <c r="H108" s="285" t="s">
        <v>1124</v>
      </c>
      <c r="I108" s="285" t="s">
        <v>1086</v>
      </c>
      <c r="J108" s="285">
        <v>50</v>
      </c>
      <c r="K108" s="299"/>
    </row>
    <row r="109" s="1" customFormat="1" ht="15" customHeight="1">
      <c r="B109" s="310"/>
      <c r="C109" s="285" t="s">
        <v>1092</v>
      </c>
      <c r="D109" s="285"/>
      <c r="E109" s="285"/>
      <c r="F109" s="308" t="s">
        <v>1084</v>
      </c>
      <c r="G109" s="285"/>
      <c r="H109" s="285" t="s">
        <v>1124</v>
      </c>
      <c r="I109" s="285" t="s">
        <v>1094</v>
      </c>
      <c r="J109" s="285"/>
      <c r="K109" s="299"/>
    </row>
    <row r="110" s="1" customFormat="1" ht="15" customHeight="1">
      <c r="B110" s="310"/>
      <c r="C110" s="285" t="s">
        <v>1103</v>
      </c>
      <c r="D110" s="285"/>
      <c r="E110" s="285"/>
      <c r="F110" s="308" t="s">
        <v>1090</v>
      </c>
      <c r="G110" s="285"/>
      <c r="H110" s="285" t="s">
        <v>1124</v>
      </c>
      <c r="I110" s="285" t="s">
        <v>1086</v>
      </c>
      <c r="J110" s="285">
        <v>50</v>
      </c>
      <c r="K110" s="299"/>
    </row>
    <row r="111" s="1" customFormat="1" ht="15" customHeight="1">
      <c r="B111" s="310"/>
      <c r="C111" s="285" t="s">
        <v>1111</v>
      </c>
      <c r="D111" s="285"/>
      <c r="E111" s="285"/>
      <c r="F111" s="308" t="s">
        <v>1090</v>
      </c>
      <c r="G111" s="285"/>
      <c r="H111" s="285" t="s">
        <v>1124</v>
      </c>
      <c r="I111" s="285" t="s">
        <v>1086</v>
      </c>
      <c r="J111" s="285">
        <v>50</v>
      </c>
      <c r="K111" s="299"/>
    </row>
    <row r="112" s="1" customFormat="1" ht="15" customHeight="1">
      <c r="B112" s="310"/>
      <c r="C112" s="285" t="s">
        <v>1109</v>
      </c>
      <c r="D112" s="285"/>
      <c r="E112" s="285"/>
      <c r="F112" s="308" t="s">
        <v>1090</v>
      </c>
      <c r="G112" s="285"/>
      <c r="H112" s="285" t="s">
        <v>1124</v>
      </c>
      <c r="I112" s="285" t="s">
        <v>1086</v>
      </c>
      <c r="J112" s="285">
        <v>50</v>
      </c>
      <c r="K112" s="299"/>
    </row>
    <row r="113" s="1" customFormat="1" ht="15" customHeight="1">
      <c r="B113" s="310"/>
      <c r="C113" s="285" t="s">
        <v>54</v>
      </c>
      <c r="D113" s="285"/>
      <c r="E113" s="285"/>
      <c r="F113" s="308" t="s">
        <v>1084</v>
      </c>
      <c r="G113" s="285"/>
      <c r="H113" s="285" t="s">
        <v>1125</v>
      </c>
      <c r="I113" s="285" t="s">
        <v>1086</v>
      </c>
      <c r="J113" s="285">
        <v>20</v>
      </c>
      <c r="K113" s="299"/>
    </row>
    <row r="114" s="1" customFormat="1" ht="15" customHeight="1">
      <c r="B114" s="310"/>
      <c r="C114" s="285" t="s">
        <v>1126</v>
      </c>
      <c r="D114" s="285"/>
      <c r="E114" s="285"/>
      <c r="F114" s="308" t="s">
        <v>1084</v>
      </c>
      <c r="G114" s="285"/>
      <c r="H114" s="285" t="s">
        <v>1127</v>
      </c>
      <c r="I114" s="285" t="s">
        <v>1086</v>
      </c>
      <c r="J114" s="285">
        <v>120</v>
      </c>
      <c r="K114" s="299"/>
    </row>
    <row r="115" s="1" customFormat="1" ht="15" customHeight="1">
      <c r="B115" s="310"/>
      <c r="C115" s="285" t="s">
        <v>39</v>
      </c>
      <c r="D115" s="285"/>
      <c r="E115" s="285"/>
      <c r="F115" s="308" t="s">
        <v>1084</v>
      </c>
      <c r="G115" s="285"/>
      <c r="H115" s="285" t="s">
        <v>1128</v>
      </c>
      <c r="I115" s="285" t="s">
        <v>1119</v>
      </c>
      <c r="J115" s="285"/>
      <c r="K115" s="299"/>
    </row>
    <row r="116" s="1" customFormat="1" ht="15" customHeight="1">
      <c r="B116" s="310"/>
      <c r="C116" s="285" t="s">
        <v>49</v>
      </c>
      <c r="D116" s="285"/>
      <c r="E116" s="285"/>
      <c r="F116" s="308" t="s">
        <v>1084</v>
      </c>
      <c r="G116" s="285"/>
      <c r="H116" s="285" t="s">
        <v>1129</v>
      </c>
      <c r="I116" s="285" t="s">
        <v>1119</v>
      </c>
      <c r="J116" s="285"/>
      <c r="K116" s="299"/>
    </row>
    <row r="117" s="1" customFormat="1" ht="15" customHeight="1">
      <c r="B117" s="310"/>
      <c r="C117" s="285" t="s">
        <v>58</v>
      </c>
      <c r="D117" s="285"/>
      <c r="E117" s="285"/>
      <c r="F117" s="308" t="s">
        <v>1084</v>
      </c>
      <c r="G117" s="285"/>
      <c r="H117" s="285" t="s">
        <v>1130</v>
      </c>
      <c r="I117" s="285" t="s">
        <v>1131</v>
      </c>
      <c r="J117" s="285"/>
      <c r="K117" s="299"/>
    </row>
    <row r="118" s="1" customFormat="1" ht="15" customHeight="1">
      <c r="B118" s="313"/>
      <c r="C118" s="319"/>
      <c r="D118" s="319"/>
      <c r="E118" s="319"/>
      <c r="F118" s="319"/>
      <c r="G118" s="319"/>
      <c r="H118" s="319"/>
      <c r="I118" s="319"/>
      <c r="J118" s="319"/>
      <c r="K118" s="315"/>
    </row>
    <row r="119" s="1" customFormat="1" ht="18.75" customHeight="1">
      <c r="B119" s="320"/>
      <c r="C119" s="321"/>
      <c r="D119" s="321"/>
      <c r="E119" s="321"/>
      <c r="F119" s="322"/>
      <c r="G119" s="321"/>
      <c r="H119" s="321"/>
      <c r="I119" s="321"/>
      <c r="J119" s="321"/>
      <c r="K119" s="320"/>
    </row>
    <row r="120" s="1" customFormat="1" ht="18.75" customHeight="1"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</row>
    <row r="121" s="1" customFormat="1" ht="7.5" customHeight="1">
      <c r="B121" s="323"/>
      <c r="C121" s="324"/>
      <c r="D121" s="324"/>
      <c r="E121" s="324"/>
      <c r="F121" s="324"/>
      <c r="G121" s="324"/>
      <c r="H121" s="324"/>
      <c r="I121" s="324"/>
      <c r="J121" s="324"/>
      <c r="K121" s="325"/>
    </row>
    <row r="122" s="1" customFormat="1" ht="45" customHeight="1">
      <c r="B122" s="326"/>
      <c r="C122" s="276" t="s">
        <v>1132</v>
      </c>
      <c r="D122" s="276"/>
      <c r="E122" s="276"/>
      <c r="F122" s="276"/>
      <c r="G122" s="276"/>
      <c r="H122" s="276"/>
      <c r="I122" s="276"/>
      <c r="J122" s="276"/>
      <c r="K122" s="327"/>
    </row>
    <row r="123" s="1" customFormat="1" ht="17.25" customHeight="1">
      <c r="B123" s="328"/>
      <c r="C123" s="300" t="s">
        <v>1078</v>
      </c>
      <c r="D123" s="300"/>
      <c r="E123" s="300"/>
      <c r="F123" s="300" t="s">
        <v>1079</v>
      </c>
      <c r="G123" s="301"/>
      <c r="H123" s="300" t="s">
        <v>55</v>
      </c>
      <c r="I123" s="300" t="s">
        <v>58</v>
      </c>
      <c r="J123" s="300" t="s">
        <v>1080</v>
      </c>
      <c r="K123" s="329"/>
    </row>
    <row r="124" s="1" customFormat="1" ht="17.25" customHeight="1">
      <c r="B124" s="328"/>
      <c r="C124" s="302" t="s">
        <v>1081</v>
      </c>
      <c r="D124" s="302"/>
      <c r="E124" s="302"/>
      <c r="F124" s="303" t="s">
        <v>1082</v>
      </c>
      <c r="G124" s="304"/>
      <c r="H124" s="302"/>
      <c r="I124" s="302"/>
      <c r="J124" s="302" t="s">
        <v>1083</v>
      </c>
      <c r="K124" s="329"/>
    </row>
    <row r="125" s="1" customFormat="1" ht="5.25" customHeight="1">
      <c r="B125" s="330"/>
      <c r="C125" s="305"/>
      <c r="D125" s="305"/>
      <c r="E125" s="305"/>
      <c r="F125" s="305"/>
      <c r="G125" s="331"/>
      <c r="H125" s="305"/>
      <c r="I125" s="305"/>
      <c r="J125" s="305"/>
      <c r="K125" s="332"/>
    </row>
    <row r="126" s="1" customFormat="1" ht="15" customHeight="1">
      <c r="B126" s="330"/>
      <c r="C126" s="285" t="s">
        <v>1087</v>
      </c>
      <c r="D126" s="307"/>
      <c r="E126" s="307"/>
      <c r="F126" s="308" t="s">
        <v>1084</v>
      </c>
      <c r="G126" s="285"/>
      <c r="H126" s="285" t="s">
        <v>1124</v>
      </c>
      <c r="I126" s="285" t="s">
        <v>1086</v>
      </c>
      <c r="J126" s="285">
        <v>120</v>
      </c>
      <c r="K126" s="333"/>
    </row>
    <row r="127" s="1" customFormat="1" ht="15" customHeight="1">
      <c r="B127" s="330"/>
      <c r="C127" s="285" t="s">
        <v>1133</v>
      </c>
      <c r="D127" s="285"/>
      <c r="E127" s="285"/>
      <c r="F127" s="308" t="s">
        <v>1084</v>
      </c>
      <c r="G127" s="285"/>
      <c r="H127" s="285" t="s">
        <v>1134</v>
      </c>
      <c r="I127" s="285" t="s">
        <v>1086</v>
      </c>
      <c r="J127" s="285" t="s">
        <v>1135</v>
      </c>
      <c r="K127" s="333"/>
    </row>
    <row r="128" s="1" customFormat="1" ht="15" customHeight="1">
      <c r="B128" s="330"/>
      <c r="C128" s="285" t="s">
        <v>1032</v>
      </c>
      <c r="D128" s="285"/>
      <c r="E128" s="285"/>
      <c r="F128" s="308" t="s">
        <v>1084</v>
      </c>
      <c r="G128" s="285"/>
      <c r="H128" s="285" t="s">
        <v>1136</v>
      </c>
      <c r="I128" s="285" t="s">
        <v>1086</v>
      </c>
      <c r="J128" s="285" t="s">
        <v>1135</v>
      </c>
      <c r="K128" s="333"/>
    </row>
    <row r="129" s="1" customFormat="1" ht="15" customHeight="1">
      <c r="B129" s="330"/>
      <c r="C129" s="285" t="s">
        <v>1095</v>
      </c>
      <c r="D129" s="285"/>
      <c r="E129" s="285"/>
      <c r="F129" s="308" t="s">
        <v>1090</v>
      </c>
      <c r="G129" s="285"/>
      <c r="H129" s="285" t="s">
        <v>1096</v>
      </c>
      <c r="I129" s="285" t="s">
        <v>1086</v>
      </c>
      <c r="J129" s="285">
        <v>15</v>
      </c>
      <c r="K129" s="333"/>
    </row>
    <row r="130" s="1" customFormat="1" ht="15" customHeight="1">
      <c r="B130" s="330"/>
      <c r="C130" s="311" t="s">
        <v>1097</v>
      </c>
      <c r="D130" s="311"/>
      <c r="E130" s="311"/>
      <c r="F130" s="312" t="s">
        <v>1090</v>
      </c>
      <c r="G130" s="311"/>
      <c r="H130" s="311" t="s">
        <v>1098</v>
      </c>
      <c r="I130" s="311" t="s">
        <v>1086</v>
      </c>
      <c r="J130" s="311">
        <v>15</v>
      </c>
      <c r="K130" s="333"/>
    </row>
    <row r="131" s="1" customFormat="1" ht="15" customHeight="1">
      <c r="B131" s="330"/>
      <c r="C131" s="311" t="s">
        <v>1099</v>
      </c>
      <c r="D131" s="311"/>
      <c r="E131" s="311"/>
      <c r="F131" s="312" t="s">
        <v>1090</v>
      </c>
      <c r="G131" s="311"/>
      <c r="H131" s="311" t="s">
        <v>1100</v>
      </c>
      <c r="I131" s="311" t="s">
        <v>1086</v>
      </c>
      <c r="J131" s="311">
        <v>20</v>
      </c>
      <c r="K131" s="333"/>
    </row>
    <row r="132" s="1" customFormat="1" ht="15" customHeight="1">
      <c r="B132" s="330"/>
      <c r="C132" s="311" t="s">
        <v>1101</v>
      </c>
      <c r="D132" s="311"/>
      <c r="E132" s="311"/>
      <c r="F132" s="312" t="s">
        <v>1090</v>
      </c>
      <c r="G132" s="311"/>
      <c r="H132" s="311" t="s">
        <v>1102</v>
      </c>
      <c r="I132" s="311" t="s">
        <v>1086</v>
      </c>
      <c r="J132" s="311">
        <v>20</v>
      </c>
      <c r="K132" s="333"/>
    </row>
    <row r="133" s="1" customFormat="1" ht="15" customHeight="1">
      <c r="B133" s="330"/>
      <c r="C133" s="285" t="s">
        <v>1089</v>
      </c>
      <c r="D133" s="285"/>
      <c r="E133" s="285"/>
      <c r="F133" s="308" t="s">
        <v>1090</v>
      </c>
      <c r="G133" s="285"/>
      <c r="H133" s="285" t="s">
        <v>1124</v>
      </c>
      <c r="I133" s="285" t="s">
        <v>1086</v>
      </c>
      <c r="J133" s="285">
        <v>50</v>
      </c>
      <c r="K133" s="333"/>
    </row>
    <row r="134" s="1" customFormat="1" ht="15" customHeight="1">
      <c r="B134" s="330"/>
      <c r="C134" s="285" t="s">
        <v>1103</v>
      </c>
      <c r="D134" s="285"/>
      <c r="E134" s="285"/>
      <c r="F134" s="308" t="s">
        <v>1090</v>
      </c>
      <c r="G134" s="285"/>
      <c r="H134" s="285" t="s">
        <v>1124</v>
      </c>
      <c r="I134" s="285" t="s">
        <v>1086</v>
      </c>
      <c r="J134" s="285">
        <v>50</v>
      </c>
      <c r="K134" s="333"/>
    </row>
    <row r="135" s="1" customFormat="1" ht="15" customHeight="1">
      <c r="B135" s="330"/>
      <c r="C135" s="285" t="s">
        <v>1109</v>
      </c>
      <c r="D135" s="285"/>
      <c r="E135" s="285"/>
      <c r="F135" s="308" t="s">
        <v>1090</v>
      </c>
      <c r="G135" s="285"/>
      <c r="H135" s="285" t="s">
        <v>1124</v>
      </c>
      <c r="I135" s="285" t="s">
        <v>1086</v>
      </c>
      <c r="J135" s="285">
        <v>50</v>
      </c>
      <c r="K135" s="333"/>
    </row>
    <row r="136" s="1" customFormat="1" ht="15" customHeight="1">
      <c r="B136" s="330"/>
      <c r="C136" s="285" t="s">
        <v>1111</v>
      </c>
      <c r="D136" s="285"/>
      <c r="E136" s="285"/>
      <c r="F136" s="308" t="s">
        <v>1090</v>
      </c>
      <c r="G136" s="285"/>
      <c r="H136" s="285" t="s">
        <v>1124</v>
      </c>
      <c r="I136" s="285" t="s">
        <v>1086</v>
      </c>
      <c r="J136" s="285">
        <v>50</v>
      </c>
      <c r="K136" s="333"/>
    </row>
    <row r="137" s="1" customFormat="1" ht="15" customHeight="1">
      <c r="B137" s="330"/>
      <c r="C137" s="285" t="s">
        <v>1112</v>
      </c>
      <c r="D137" s="285"/>
      <c r="E137" s="285"/>
      <c r="F137" s="308" t="s">
        <v>1090</v>
      </c>
      <c r="G137" s="285"/>
      <c r="H137" s="285" t="s">
        <v>1137</v>
      </c>
      <c r="I137" s="285" t="s">
        <v>1086</v>
      </c>
      <c r="J137" s="285">
        <v>255</v>
      </c>
      <c r="K137" s="333"/>
    </row>
    <row r="138" s="1" customFormat="1" ht="15" customHeight="1">
      <c r="B138" s="330"/>
      <c r="C138" s="285" t="s">
        <v>1114</v>
      </c>
      <c r="D138" s="285"/>
      <c r="E138" s="285"/>
      <c r="F138" s="308" t="s">
        <v>1084</v>
      </c>
      <c r="G138" s="285"/>
      <c r="H138" s="285" t="s">
        <v>1138</v>
      </c>
      <c r="I138" s="285" t="s">
        <v>1116</v>
      </c>
      <c r="J138" s="285"/>
      <c r="K138" s="333"/>
    </row>
    <row r="139" s="1" customFormat="1" ht="15" customHeight="1">
      <c r="B139" s="330"/>
      <c r="C139" s="285" t="s">
        <v>1117</v>
      </c>
      <c r="D139" s="285"/>
      <c r="E139" s="285"/>
      <c r="F139" s="308" t="s">
        <v>1084</v>
      </c>
      <c r="G139" s="285"/>
      <c r="H139" s="285" t="s">
        <v>1139</v>
      </c>
      <c r="I139" s="285" t="s">
        <v>1119</v>
      </c>
      <c r="J139" s="285"/>
      <c r="K139" s="333"/>
    </row>
    <row r="140" s="1" customFormat="1" ht="15" customHeight="1">
      <c r="B140" s="330"/>
      <c r="C140" s="285" t="s">
        <v>1120</v>
      </c>
      <c r="D140" s="285"/>
      <c r="E140" s="285"/>
      <c r="F140" s="308" t="s">
        <v>1084</v>
      </c>
      <c r="G140" s="285"/>
      <c r="H140" s="285" t="s">
        <v>1120</v>
      </c>
      <c r="I140" s="285" t="s">
        <v>1119</v>
      </c>
      <c r="J140" s="285"/>
      <c r="K140" s="333"/>
    </row>
    <row r="141" s="1" customFormat="1" ht="15" customHeight="1">
      <c r="B141" s="330"/>
      <c r="C141" s="285" t="s">
        <v>39</v>
      </c>
      <c r="D141" s="285"/>
      <c r="E141" s="285"/>
      <c r="F141" s="308" t="s">
        <v>1084</v>
      </c>
      <c r="G141" s="285"/>
      <c r="H141" s="285" t="s">
        <v>1140</v>
      </c>
      <c r="I141" s="285" t="s">
        <v>1119</v>
      </c>
      <c r="J141" s="285"/>
      <c r="K141" s="333"/>
    </row>
    <row r="142" s="1" customFormat="1" ht="15" customHeight="1">
      <c r="B142" s="330"/>
      <c r="C142" s="285" t="s">
        <v>1141</v>
      </c>
      <c r="D142" s="285"/>
      <c r="E142" s="285"/>
      <c r="F142" s="308" t="s">
        <v>1084</v>
      </c>
      <c r="G142" s="285"/>
      <c r="H142" s="285" t="s">
        <v>1142</v>
      </c>
      <c r="I142" s="285" t="s">
        <v>1119</v>
      </c>
      <c r="J142" s="285"/>
      <c r="K142" s="333"/>
    </row>
    <row r="143" s="1" customFormat="1" ht="15" customHeight="1">
      <c r="B143" s="334"/>
      <c r="C143" s="335"/>
      <c r="D143" s="335"/>
      <c r="E143" s="335"/>
      <c r="F143" s="335"/>
      <c r="G143" s="335"/>
      <c r="H143" s="335"/>
      <c r="I143" s="335"/>
      <c r="J143" s="335"/>
      <c r="K143" s="336"/>
    </row>
    <row r="144" s="1" customFormat="1" ht="18.75" customHeight="1">
      <c r="B144" s="321"/>
      <c r="C144" s="321"/>
      <c r="D144" s="321"/>
      <c r="E144" s="321"/>
      <c r="F144" s="322"/>
      <c r="G144" s="321"/>
      <c r="H144" s="321"/>
      <c r="I144" s="321"/>
      <c r="J144" s="321"/>
      <c r="K144" s="321"/>
    </row>
    <row r="145" s="1" customFormat="1" ht="18.75" customHeight="1"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</row>
    <row r="146" s="1" customFormat="1" ht="7.5" customHeight="1">
      <c r="B146" s="294"/>
      <c r="C146" s="295"/>
      <c r="D146" s="295"/>
      <c r="E146" s="295"/>
      <c r="F146" s="295"/>
      <c r="G146" s="295"/>
      <c r="H146" s="295"/>
      <c r="I146" s="295"/>
      <c r="J146" s="295"/>
      <c r="K146" s="296"/>
    </row>
    <row r="147" s="1" customFormat="1" ht="45" customHeight="1">
      <c r="B147" s="297"/>
      <c r="C147" s="298" t="s">
        <v>1143</v>
      </c>
      <c r="D147" s="298"/>
      <c r="E147" s="298"/>
      <c r="F147" s="298"/>
      <c r="G147" s="298"/>
      <c r="H147" s="298"/>
      <c r="I147" s="298"/>
      <c r="J147" s="298"/>
      <c r="K147" s="299"/>
    </row>
    <row r="148" s="1" customFormat="1" ht="17.25" customHeight="1">
      <c r="B148" s="297"/>
      <c r="C148" s="300" t="s">
        <v>1078</v>
      </c>
      <c r="D148" s="300"/>
      <c r="E148" s="300"/>
      <c r="F148" s="300" t="s">
        <v>1079</v>
      </c>
      <c r="G148" s="301"/>
      <c r="H148" s="300" t="s">
        <v>55</v>
      </c>
      <c r="I148" s="300" t="s">
        <v>58</v>
      </c>
      <c r="J148" s="300" t="s">
        <v>1080</v>
      </c>
      <c r="K148" s="299"/>
    </row>
    <row r="149" s="1" customFormat="1" ht="17.25" customHeight="1">
      <c r="B149" s="297"/>
      <c r="C149" s="302" t="s">
        <v>1081</v>
      </c>
      <c r="D149" s="302"/>
      <c r="E149" s="302"/>
      <c r="F149" s="303" t="s">
        <v>1082</v>
      </c>
      <c r="G149" s="304"/>
      <c r="H149" s="302"/>
      <c r="I149" s="302"/>
      <c r="J149" s="302" t="s">
        <v>1083</v>
      </c>
      <c r="K149" s="299"/>
    </row>
    <row r="150" s="1" customFormat="1" ht="5.25" customHeight="1">
      <c r="B150" s="310"/>
      <c r="C150" s="305"/>
      <c r="D150" s="305"/>
      <c r="E150" s="305"/>
      <c r="F150" s="305"/>
      <c r="G150" s="306"/>
      <c r="H150" s="305"/>
      <c r="I150" s="305"/>
      <c r="J150" s="305"/>
      <c r="K150" s="333"/>
    </row>
    <row r="151" s="1" customFormat="1" ht="15" customHeight="1">
      <c r="B151" s="310"/>
      <c r="C151" s="337" t="s">
        <v>1087</v>
      </c>
      <c r="D151" s="285"/>
      <c r="E151" s="285"/>
      <c r="F151" s="338" t="s">
        <v>1084</v>
      </c>
      <c r="G151" s="285"/>
      <c r="H151" s="337" t="s">
        <v>1124</v>
      </c>
      <c r="I151" s="337" t="s">
        <v>1086</v>
      </c>
      <c r="J151" s="337">
        <v>120</v>
      </c>
      <c r="K151" s="333"/>
    </row>
    <row r="152" s="1" customFormat="1" ht="15" customHeight="1">
      <c r="B152" s="310"/>
      <c r="C152" s="337" t="s">
        <v>1133</v>
      </c>
      <c r="D152" s="285"/>
      <c r="E152" s="285"/>
      <c r="F152" s="338" t="s">
        <v>1084</v>
      </c>
      <c r="G152" s="285"/>
      <c r="H152" s="337" t="s">
        <v>1144</v>
      </c>
      <c r="I152" s="337" t="s">
        <v>1086</v>
      </c>
      <c r="J152" s="337" t="s">
        <v>1135</v>
      </c>
      <c r="K152" s="333"/>
    </row>
    <row r="153" s="1" customFormat="1" ht="15" customHeight="1">
      <c r="B153" s="310"/>
      <c r="C153" s="337" t="s">
        <v>1032</v>
      </c>
      <c r="D153" s="285"/>
      <c r="E153" s="285"/>
      <c r="F153" s="338" t="s">
        <v>1084</v>
      </c>
      <c r="G153" s="285"/>
      <c r="H153" s="337" t="s">
        <v>1145</v>
      </c>
      <c r="I153" s="337" t="s">
        <v>1086</v>
      </c>
      <c r="J153" s="337" t="s">
        <v>1135</v>
      </c>
      <c r="K153" s="333"/>
    </row>
    <row r="154" s="1" customFormat="1" ht="15" customHeight="1">
      <c r="B154" s="310"/>
      <c r="C154" s="337" t="s">
        <v>1089</v>
      </c>
      <c r="D154" s="285"/>
      <c r="E154" s="285"/>
      <c r="F154" s="338" t="s">
        <v>1090</v>
      </c>
      <c r="G154" s="285"/>
      <c r="H154" s="337" t="s">
        <v>1124</v>
      </c>
      <c r="I154" s="337" t="s">
        <v>1086</v>
      </c>
      <c r="J154" s="337">
        <v>50</v>
      </c>
      <c r="K154" s="333"/>
    </row>
    <row r="155" s="1" customFormat="1" ht="15" customHeight="1">
      <c r="B155" s="310"/>
      <c r="C155" s="337" t="s">
        <v>1092</v>
      </c>
      <c r="D155" s="285"/>
      <c r="E155" s="285"/>
      <c r="F155" s="338" t="s">
        <v>1084</v>
      </c>
      <c r="G155" s="285"/>
      <c r="H155" s="337" t="s">
        <v>1124</v>
      </c>
      <c r="I155" s="337" t="s">
        <v>1094</v>
      </c>
      <c r="J155" s="337"/>
      <c r="K155" s="333"/>
    </row>
    <row r="156" s="1" customFormat="1" ht="15" customHeight="1">
      <c r="B156" s="310"/>
      <c r="C156" s="337" t="s">
        <v>1103</v>
      </c>
      <c r="D156" s="285"/>
      <c r="E156" s="285"/>
      <c r="F156" s="338" t="s">
        <v>1090</v>
      </c>
      <c r="G156" s="285"/>
      <c r="H156" s="337" t="s">
        <v>1124</v>
      </c>
      <c r="I156" s="337" t="s">
        <v>1086</v>
      </c>
      <c r="J156" s="337">
        <v>50</v>
      </c>
      <c r="K156" s="333"/>
    </row>
    <row r="157" s="1" customFormat="1" ht="15" customHeight="1">
      <c r="B157" s="310"/>
      <c r="C157" s="337" t="s">
        <v>1111</v>
      </c>
      <c r="D157" s="285"/>
      <c r="E157" s="285"/>
      <c r="F157" s="338" t="s">
        <v>1090</v>
      </c>
      <c r="G157" s="285"/>
      <c r="H157" s="337" t="s">
        <v>1124</v>
      </c>
      <c r="I157" s="337" t="s">
        <v>1086</v>
      </c>
      <c r="J157" s="337">
        <v>50</v>
      </c>
      <c r="K157" s="333"/>
    </row>
    <row r="158" s="1" customFormat="1" ht="15" customHeight="1">
      <c r="B158" s="310"/>
      <c r="C158" s="337" t="s">
        <v>1109</v>
      </c>
      <c r="D158" s="285"/>
      <c r="E158" s="285"/>
      <c r="F158" s="338" t="s">
        <v>1090</v>
      </c>
      <c r="G158" s="285"/>
      <c r="H158" s="337" t="s">
        <v>1124</v>
      </c>
      <c r="I158" s="337" t="s">
        <v>1086</v>
      </c>
      <c r="J158" s="337">
        <v>50</v>
      </c>
      <c r="K158" s="333"/>
    </row>
    <row r="159" s="1" customFormat="1" ht="15" customHeight="1">
      <c r="B159" s="310"/>
      <c r="C159" s="337" t="s">
        <v>109</v>
      </c>
      <c r="D159" s="285"/>
      <c r="E159" s="285"/>
      <c r="F159" s="338" t="s">
        <v>1084</v>
      </c>
      <c r="G159" s="285"/>
      <c r="H159" s="337" t="s">
        <v>1146</v>
      </c>
      <c r="I159" s="337" t="s">
        <v>1086</v>
      </c>
      <c r="J159" s="337" t="s">
        <v>1147</v>
      </c>
      <c r="K159" s="333"/>
    </row>
    <row r="160" s="1" customFormat="1" ht="15" customHeight="1">
      <c r="B160" s="310"/>
      <c r="C160" s="337" t="s">
        <v>1148</v>
      </c>
      <c r="D160" s="285"/>
      <c r="E160" s="285"/>
      <c r="F160" s="338" t="s">
        <v>1084</v>
      </c>
      <c r="G160" s="285"/>
      <c r="H160" s="337" t="s">
        <v>1149</v>
      </c>
      <c r="I160" s="337" t="s">
        <v>1119</v>
      </c>
      <c r="J160" s="337"/>
      <c r="K160" s="333"/>
    </row>
    <row r="161" s="1" customFormat="1" ht="15" customHeight="1">
      <c r="B161" s="339"/>
      <c r="C161" s="319"/>
      <c r="D161" s="319"/>
      <c r="E161" s="319"/>
      <c r="F161" s="319"/>
      <c r="G161" s="319"/>
      <c r="H161" s="319"/>
      <c r="I161" s="319"/>
      <c r="J161" s="319"/>
      <c r="K161" s="340"/>
    </row>
    <row r="162" s="1" customFormat="1" ht="18.75" customHeight="1">
      <c r="B162" s="321"/>
      <c r="C162" s="331"/>
      <c r="D162" s="331"/>
      <c r="E162" s="331"/>
      <c r="F162" s="341"/>
      <c r="G162" s="331"/>
      <c r="H162" s="331"/>
      <c r="I162" s="331"/>
      <c r="J162" s="331"/>
      <c r="K162" s="321"/>
    </row>
    <row r="163" s="1" customFormat="1" ht="18.75" customHeight="1">
      <c r="B163" s="293"/>
      <c r="C163" s="293"/>
      <c r="D163" s="293"/>
      <c r="E163" s="293"/>
      <c r="F163" s="293"/>
      <c r="G163" s="293"/>
      <c r="H163" s="293"/>
      <c r="I163" s="293"/>
      <c r="J163" s="293"/>
      <c r="K163" s="293"/>
    </row>
    <row r="164" s="1" customFormat="1" ht="7.5" customHeight="1">
      <c r="B164" s="272"/>
      <c r="C164" s="273"/>
      <c r="D164" s="273"/>
      <c r="E164" s="273"/>
      <c r="F164" s="273"/>
      <c r="G164" s="273"/>
      <c r="H164" s="273"/>
      <c r="I164" s="273"/>
      <c r="J164" s="273"/>
      <c r="K164" s="274"/>
    </row>
    <row r="165" s="1" customFormat="1" ht="45" customHeight="1">
      <c r="B165" s="275"/>
      <c r="C165" s="276" t="s">
        <v>1150</v>
      </c>
      <c r="D165" s="276"/>
      <c r="E165" s="276"/>
      <c r="F165" s="276"/>
      <c r="G165" s="276"/>
      <c r="H165" s="276"/>
      <c r="I165" s="276"/>
      <c r="J165" s="276"/>
      <c r="K165" s="277"/>
    </row>
    <row r="166" s="1" customFormat="1" ht="17.25" customHeight="1">
      <c r="B166" s="275"/>
      <c r="C166" s="300" t="s">
        <v>1078</v>
      </c>
      <c r="D166" s="300"/>
      <c r="E166" s="300"/>
      <c r="F166" s="300" t="s">
        <v>1079</v>
      </c>
      <c r="G166" s="342"/>
      <c r="H166" s="343" t="s">
        <v>55</v>
      </c>
      <c r="I166" s="343" t="s">
        <v>58</v>
      </c>
      <c r="J166" s="300" t="s">
        <v>1080</v>
      </c>
      <c r="K166" s="277"/>
    </row>
    <row r="167" s="1" customFormat="1" ht="17.25" customHeight="1">
      <c r="B167" s="278"/>
      <c r="C167" s="302" t="s">
        <v>1081</v>
      </c>
      <c r="D167" s="302"/>
      <c r="E167" s="302"/>
      <c r="F167" s="303" t="s">
        <v>1082</v>
      </c>
      <c r="G167" s="344"/>
      <c r="H167" s="345"/>
      <c r="I167" s="345"/>
      <c r="J167" s="302" t="s">
        <v>1083</v>
      </c>
      <c r="K167" s="280"/>
    </row>
    <row r="168" s="1" customFormat="1" ht="5.25" customHeight="1">
      <c r="B168" s="310"/>
      <c r="C168" s="305"/>
      <c r="D168" s="305"/>
      <c r="E168" s="305"/>
      <c r="F168" s="305"/>
      <c r="G168" s="306"/>
      <c r="H168" s="305"/>
      <c r="I168" s="305"/>
      <c r="J168" s="305"/>
      <c r="K168" s="333"/>
    </row>
    <row r="169" s="1" customFormat="1" ht="15" customHeight="1">
      <c r="B169" s="310"/>
      <c r="C169" s="285" t="s">
        <v>1087</v>
      </c>
      <c r="D169" s="285"/>
      <c r="E169" s="285"/>
      <c r="F169" s="308" t="s">
        <v>1084</v>
      </c>
      <c r="G169" s="285"/>
      <c r="H169" s="285" t="s">
        <v>1124</v>
      </c>
      <c r="I169" s="285" t="s">
        <v>1086</v>
      </c>
      <c r="J169" s="285">
        <v>120</v>
      </c>
      <c r="K169" s="333"/>
    </row>
    <row r="170" s="1" customFormat="1" ht="15" customHeight="1">
      <c r="B170" s="310"/>
      <c r="C170" s="285" t="s">
        <v>1133</v>
      </c>
      <c r="D170" s="285"/>
      <c r="E170" s="285"/>
      <c r="F170" s="308" t="s">
        <v>1084</v>
      </c>
      <c r="G170" s="285"/>
      <c r="H170" s="285" t="s">
        <v>1134</v>
      </c>
      <c r="I170" s="285" t="s">
        <v>1086</v>
      </c>
      <c r="J170" s="285" t="s">
        <v>1135</v>
      </c>
      <c r="K170" s="333"/>
    </row>
    <row r="171" s="1" customFormat="1" ht="15" customHeight="1">
      <c r="B171" s="310"/>
      <c r="C171" s="285" t="s">
        <v>1032</v>
      </c>
      <c r="D171" s="285"/>
      <c r="E171" s="285"/>
      <c r="F171" s="308" t="s">
        <v>1084</v>
      </c>
      <c r="G171" s="285"/>
      <c r="H171" s="285" t="s">
        <v>1151</v>
      </c>
      <c r="I171" s="285" t="s">
        <v>1086</v>
      </c>
      <c r="J171" s="285" t="s">
        <v>1135</v>
      </c>
      <c r="K171" s="333"/>
    </row>
    <row r="172" s="1" customFormat="1" ht="15" customHeight="1">
      <c r="B172" s="310"/>
      <c r="C172" s="285" t="s">
        <v>1089</v>
      </c>
      <c r="D172" s="285"/>
      <c r="E172" s="285"/>
      <c r="F172" s="308" t="s">
        <v>1090</v>
      </c>
      <c r="G172" s="285"/>
      <c r="H172" s="285" t="s">
        <v>1151</v>
      </c>
      <c r="I172" s="285" t="s">
        <v>1086</v>
      </c>
      <c r="J172" s="285">
        <v>50</v>
      </c>
      <c r="K172" s="333"/>
    </row>
    <row r="173" s="1" customFormat="1" ht="15" customHeight="1">
      <c r="B173" s="310"/>
      <c r="C173" s="285" t="s">
        <v>1092</v>
      </c>
      <c r="D173" s="285"/>
      <c r="E173" s="285"/>
      <c r="F173" s="308" t="s">
        <v>1084</v>
      </c>
      <c r="G173" s="285"/>
      <c r="H173" s="285" t="s">
        <v>1151</v>
      </c>
      <c r="I173" s="285" t="s">
        <v>1094</v>
      </c>
      <c r="J173" s="285"/>
      <c r="K173" s="333"/>
    </row>
    <row r="174" s="1" customFormat="1" ht="15" customHeight="1">
      <c r="B174" s="310"/>
      <c r="C174" s="285" t="s">
        <v>1103</v>
      </c>
      <c r="D174" s="285"/>
      <c r="E174" s="285"/>
      <c r="F174" s="308" t="s">
        <v>1090</v>
      </c>
      <c r="G174" s="285"/>
      <c r="H174" s="285" t="s">
        <v>1151</v>
      </c>
      <c r="I174" s="285" t="s">
        <v>1086</v>
      </c>
      <c r="J174" s="285">
        <v>50</v>
      </c>
      <c r="K174" s="333"/>
    </row>
    <row r="175" s="1" customFormat="1" ht="15" customHeight="1">
      <c r="B175" s="310"/>
      <c r="C175" s="285" t="s">
        <v>1111</v>
      </c>
      <c r="D175" s="285"/>
      <c r="E175" s="285"/>
      <c r="F175" s="308" t="s">
        <v>1090</v>
      </c>
      <c r="G175" s="285"/>
      <c r="H175" s="285" t="s">
        <v>1151</v>
      </c>
      <c r="I175" s="285" t="s">
        <v>1086</v>
      </c>
      <c r="J175" s="285">
        <v>50</v>
      </c>
      <c r="K175" s="333"/>
    </row>
    <row r="176" s="1" customFormat="1" ht="15" customHeight="1">
      <c r="B176" s="310"/>
      <c r="C176" s="285" t="s">
        <v>1109</v>
      </c>
      <c r="D176" s="285"/>
      <c r="E176" s="285"/>
      <c r="F176" s="308" t="s">
        <v>1090</v>
      </c>
      <c r="G176" s="285"/>
      <c r="H176" s="285" t="s">
        <v>1151</v>
      </c>
      <c r="I176" s="285" t="s">
        <v>1086</v>
      </c>
      <c r="J176" s="285">
        <v>50</v>
      </c>
      <c r="K176" s="333"/>
    </row>
    <row r="177" s="1" customFormat="1" ht="15" customHeight="1">
      <c r="B177" s="310"/>
      <c r="C177" s="285" t="s">
        <v>123</v>
      </c>
      <c r="D177" s="285"/>
      <c r="E177" s="285"/>
      <c r="F177" s="308" t="s">
        <v>1084</v>
      </c>
      <c r="G177" s="285"/>
      <c r="H177" s="285" t="s">
        <v>1152</v>
      </c>
      <c r="I177" s="285" t="s">
        <v>1153</v>
      </c>
      <c r="J177" s="285"/>
      <c r="K177" s="333"/>
    </row>
    <row r="178" s="1" customFormat="1" ht="15" customHeight="1">
      <c r="B178" s="310"/>
      <c r="C178" s="285" t="s">
        <v>58</v>
      </c>
      <c r="D178" s="285"/>
      <c r="E178" s="285"/>
      <c r="F178" s="308" t="s">
        <v>1084</v>
      </c>
      <c r="G178" s="285"/>
      <c r="H178" s="285" t="s">
        <v>1154</v>
      </c>
      <c r="I178" s="285" t="s">
        <v>1155</v>
      </c>
      <c r="J178" s="285">
        <v>1</v>
      </c>
      <c r="K178" s="333"/>
    </row>
    <row r="179" s="1" customFormat="1" ht="15" customHeight="1">
      <c r="B179" s="310"/>
      <c r="C179" s="285" t="s">
        <v>54</v>
      </c>
      <c r="D179" s="285"/>
      <c r="E179" s="285"/>
      <c r="F179" s="308" t="s">
        <v>1084</v>
      </c>
      <c r="G179" s="285"/>
      <c r="H179" s="285" t="s">
        <v>1156</v>
      </c>
      <c r="I179" s="285" t="s">
        <v>1086</v>
      </c>
      <c r="J179" s="285">
        <v>20</v>
      </c>
      <c r="K179" s="333"/>
    </row>
    <row r="180" s="1" customFormat="1" ht="15" customHeight="1">
      <c r="B180" s="310"/>
      <c r="C180" s="285" t="s">
        <v>55</v>
      </c>
      <c r="D180" s="285"/>
      <c r="E180" s="285"/>
      <c r="F180" s="308" t="s">
        <v>1084</v>
      </c>
      <c r="G180" s="285"/>
      <c r="H180" s="285" t="s">
        <v>1157</v>
      </c>
      <c r="I180" s="285" t="s">
        <v>1086</v>
      </c>
      <c r="J180" s="285">
        <v>255</v>
      </c>
      <c r="K180" s="333"/>
    </row>
    <row r="181" s="1" customFormat="1" ht="15" customHeight="1">
      <c r="B181" s="310"/>
      <c r="C181" s="285" t="s">
        <v>124</v>
      </c>
      <c r="D181" s="285"/>
      <c r="E181" s="285"/>
      <c r="F181" s="308" t="s">
        <v>1084</v>
      </c>
      <c r="G181" s="285"/>
      <c r="H181" s="285" t="s">
        <v>1048</v>
      </c>
      <c r="I181" s="285" t="s">
        <v>1086</v>
      </c>
      <c r="J181" s="285">
        <v>10</v>
      </c>
      <c r="K181" s="333"/>
    </row>
    <row r="182" s="1" customFormat="1" ht="15" customHeight="1">
      <c r="B182" s="310"/>
      <c r="C182" s="285" t="s">
        <v>125</v>
      </c>
      <c r="D182" s="285"/>
      <c r="E182" s="285"/>
      <c r="F182" s="308" t="s">
        <v>1084</v>
      </c>
      <c r="G182" s="285"/>
      <c r="H182" s="285" t="s">
        <v>1158</v>
      </c>
      <c r="I182" s="285" t="s">
        <v>1119</v>
      </c>
      <c r="J182" s="285"/>
      <c r="K182" s="333"/>
    </row>
    <row r="183" s="1" customFormat="1" ht="15" customHeight="1">
      <c r="B183" s="310"/>
      <c r="C183" s="285" t="s">
        <v>1159</v>
      </c>
      <c r="D183" s="285"/>
      <c r="E183" s="285"/>
      <c r="F183" s="308" t="s">
        <v>1084</v>
      </c>
      <c r="G183" s="285"/>
      <c r="H183" s="285" t="s">
        <v>1160</v>
      </c>
      <c r="I183" s="285" t="s">
        <v>1119</v>
      </c>
      <c r="J183" s="285"/>
      <c r="K183" s="333"/>
    </row>
    <row r="184" s="1" customFormat="1" ht="15" customHeight="1">
      <c r="B184" s="310"/>
      <c r="C184" s="285" t="s">
        <v>1148</v>
      </c>
      <c r="D184" s="285"/>
      <c r="E184" s="285"/>
      <c r="F184" s="308" t="s">
        <v>1084</v>
      </c>
      <c r="G184" s="285"/>
      <c r="H184" s="285" t="s">
        <v>1161</v>
      </c>
      <c r="I184" s="285" t="s">
        <v>1119</v>
      </c>
      <c r="J184" s="285"/>
      <c r="K184" s="333"/>
    </row>
    <row r="185" s="1" customFormat="1" ht="15" customHeight="1">
      <c r="B185" s="310"/>
      <c r="C185" s="285" t="s">
        <v>127</v>
      </c>
      <c r="D185" s="285"/>
      <c r="E185" s="285"/>
      <c r="F185" s="308" t="s">
        <v>1090</v>
      </c>
      <c r="G185" s="285"/>
      <c r="H185" s="285" t="s">
        <v>1162</v>
      </c>
      <c r="I185" s="285" t="s">
        <v>1086</v>
      </c>
      <c r="J185" s="285">
        <v>50</v>
      </c>
      <c r="K185" s="333"/>
    </row>
    <row r="186" s="1" customFormat="1" ht="15" customHeight="1">
      <c r="B186" s="310"/>
      <c r="C186" s="285" t="s">
        <v>1163</v>
      </c>
      <c r="D186" s="285"/>
      <c r="E186" s="285"/>
      <c r="F186" s="308" t="s">
        <v>1090</v>
      </c>
      <c r="G186" s="285"/>
      <c r="H186" s="285" t="s">
        <v>1164</v>
      </c>
      <c r="I186" s="285" t="s">
        <v>1165</v>
      </c>
      <c r="J186" s="285"/>
      <c r="K186" s="333"/>
    </row>
    <row r="187" s="1" customFormat="1" ht="15" customHeight="1">
      <c r="B187" s="310"/>
      <c r="C187" s="285" t="s">
        <v>1166</v>
      </c>
      <c r="D187" s="285"/>
      <c r="E187" s="285"/>
      <c r="F187" s="308" t="s">
        <v>1090</v>
      </c>
      <c r="G187" s="285"/>
      <c r="H187" s="285" t="s">
        <v>1167</v>
      </c>
      <c r="I187" s="285" t="s">
        <v>1165</v>
      </c>
      <c r="J187" s="285"/>
      <c r="K187" s="333"/>
    </row>
    <row r="188" s="1" customFormat="1" ht="15" customHeight="1">
      <c r="B188" s="310"/>
      <c r="C188" s="285" t="s">
        <v>1168</v>
      </c>
      <c r="D188" s="285"/>
      <c r="E188" s="285"/>
      <c r="F188" s="308" t="s">
        <v>1090</v>
      </c>
      <c r="G188" s="285"/>
      <c r="H188" s="285" t="s">
        <v>1169</v>
      </c>
      <c r="I188" s="285" t="s">
        <v>1165</v>
      </c>
      <c r="J188" s="285"/>
      <c r="K188" s="333"/>
    </row>
    <row r="189" s="1" customFormat="1" ht="15" customHeight="1">
      <c r="B189" s="310"/>
      <c r="C189" s="346" t="s">
        <v>1170</v>
      </c>
      <c r="D189" s="285"/>
      <c r="E189" s="285"/>
      <c r="F189" s="308" t="s">
        <v>1090</v>
      </c>
      <c r="G189" s="285"/>
      <c r="H189" s="285" t="s">
        <v>1171</v>
      </c>
      <c r="I189" s="285" t="s">
        <v>1172</v>
      </c>
      <c r="J189" s="347" t="s">
        <v>1173</v>
      </c>
      <c r="K189" s="333"/>
    </row>
    <row r="190" s="17" customFormat="1" ht="15" customHeight="1">
      <c r="B190" s="348"/>
      <c r="C190" s="349" t="s">
        <v>1174</v>
      </c>
      <c r="D190" s="350"/>
      <c r="E190" s="350"/>
      <c r="F190" s="351" t="s">
        <v>1090</v>
      </c>
      <c r="G190" s="350"/>
      <c r="H190" s="350" t="s">
        <v>1175</v>
      </c>
      <c r="I190" s="350" t="s">
        <v>1172</v>
      </c>
      <c r="J190" s="352" t="s">
        <v>1173</v>
      </c>
      <c r="K190" s="353"/>
    </row>
    <row r="191" s="1" customFormat="1" ht="15" customHeight="1">
      <c r="B191" s="310"/>
      <c r="C191" s="346" t="s">
        <v>43</v>
      </c>
      <c r="D191" s="285"/>
      <c r="E191" s="285"/>
      <c r="F191" s="308" t="s">
        <v>1084</v>
      </c>
      <c r="G191" s="285"/>
      <c r="H191" s="282" t="s">
        <v>1176</v>
      </c>
      <c r="I191" s="285" t="s">
        <v>1177</v>
      </c>
      <c r="J191" s="285"/>
      <c r="K191" s="333"/>
    </row>
    <row r="192" s="1" customFormat="1" ht="15" customHeight="1">
      <c r="B192" s="310"/>
      <c r="C192" s="346" t="s">
        <v>1178</v>
      </c>
      <c r="D192" s="285"/>
      <c r="E192" s="285"/>
      <c r="F192" s="308" t="s">
        <v>1084</v>
      </c>
      <c r="G192" s="285"/>
      <c r="H192" s="285" t="s">
        <v>1179</v>
      </c>
      <c r="I192" s="285" t="s">
        <v>1119</v>
      </c>
      <c r="J192" s="285"/>
      <c r="K192" s="333"/>
    </row>
    <row r="193" s="1" customFormat="1" ht="15" customHeight="1">
      <c r="B193" s="310"/>
      <c r="C193" s="346" t="s">
        <v>1180</v>
      </c>
      <c r="D193" s="285"/>
      <c r="E193" s="285"/>
      <c r="F193" s="308" t="s">
        <v>1084</v>
      </c>
      <c r="G193" s="285"/>
      <c r="H193" s="285" t="s">
        <v>1181</v>
      </c>
      <c r="I193" s="285" t="s">
        <v>1119</v>
      </c>
      <c r="J193" s="285"/>
      <c r="K193" s="333"/>
    </row>
    <row r="194" s="1" customFormat="1" ht="15" customHeight="1">
      <c r="B194" s="310"/>
      <c r="C194" s="346" t="s">
        <v>1182</v>
      </c>
      <c r="D194" s="285"/>
      <c r="E194" s="285"/>
      <c r="F194" s="308" t="s">
        <v>1090</v>
      </c>
      <c r="G194" s="285"/>
      <c r="H194" s="285" t="s">
        <v>1183</v>
      </c>
      <c r="I194" s="285" t="s">
        <v>1119</v>
      </c>
      <c r="J194" s="285"/>
      <c r="K194" s="333"/>
    </row>
    <row r="195" s="1" customFormat="1" ht="15" customHeight="1">
      <c r="B195" s="339"/>
      <c r="C195" s="354"/>
      <c r="D195" s="319"/>
      <c r="E195" s="319"/>
      <c r="F195" s="319"/>
      <c r="G195" s="319"/>
      <c r="H195" s="319"/>
      <c r="I195" s="319"/>
      <c r="J195" s="319"/>
      <c r="K195" s="340"/>
    </row>
    <row r="196" s="1" customFormat="1" ht="18.75" customHeight="1">
      <c r="B196" s="321"/>
      <c r="C196" s="331"/>
      <c r="D196" s="331"/>
      <c r="E196" s="331"/>
      <c r="F196" s="341"/>
      <c r="G196" s="331"/>
      <c r="H196" s="331"/>
      <c r="I196" s="331"/>
      <c r="J196" s="331"/>
      <c r="K196" s="321"/>
    </row>
    <row r="197" s="1" customFormat="1" ht="18.75" customHeight="1">
      <c r="B197" s="321"/>
      <c r="C197" s="331"/>
      <c r="D197" s="331"/>
      <c r="E197" s="331"/>
      <c r="F197" s="341"/>
      <c r="G197" s="331"/>
      <c r="H197" s="331"/>
      <c r="I197" s="331"/>
      <c r="J197" s="331"/>
      <c r="K197" s="321"/>
    </row>
    <row r="198" s="1" customFormat="1" ht="18.75" customHeight="1">
      <c r="B198" s="293"/>
      <c r="C198" s="293"/>
      <c r="D198" s="293"/>
      <c r="E198" s="293"/>
      <c r="F198" s="293"/>
      <c r="G198" s="293"/>
      <c r="H198" s="293"/>
      <c r="I198" s="293"/>
      <c r="J198" s="293"/>
      <c r="K198" s="293"/>
    </row>
    <row r="199" s="1" customFormat="1" ht="13.5">
      <c r="B199" s="272"/>
      <c r="C199" s="273"/>
      <c r="D199" s="273"/>
      <c r="E199" s="273"/>
      <c r="F199" s="273"/>
      <c r="G199" s="273"/>
      <c r="H199" s="273"/>
      <c r="I199" s="273"/>
      <c r="J199" s="273"/>
      <c r="K199" s="274"/>
    </row>
    <row r="200" s="1" customFormat="1" ht="21">
      <c r="B200" s="275"/>
      <c r="C200" s="276" t="s">
        <v>1184</v>
      </c>
      <c r="D200" s="276"/>
      <c r="E200" s="276"/>
      <c r="F200" s="276"/>
      <c r="G200" s="276"/>
      <c r="H200" s="276"/>
      <c r="I200" s="276"/>
      <c r="J200" s="276"/>
      <c r="K200" s="277"/>
    </row>
    <row r="201" s="1" customFormat="1" ht="25.5" customHeight="1">
      <c r="B201" s="275"/>
      <c r="C201" s="355" t="s">
        <v>1185</v>
      </c>
      <c r="D201" s="355"/>
      <c r="E201" s="355"/>
      <c r="F201" s="355" t="s">
        <v>1186</v>
      </c>
      <c r="G201" s="356"/>
      <c r="H201" s="355" t="s">
        <v>1187</v>
      </c>
      <c r="I201" s="355"/>
      <c r="J201" s="355"/>
      <c r="K201" s="277"/>
    </row>
    <row r="202" s="1" customFormat="1" ht="5.25" customHeight="1">
      <c r="B202" s="310"/>
      <c r="C202" s="305"/>
      <c r="D202" s="305"/>
      <c r="E202" s="305"/>
      <c r="F202" s="305"/>
      <c r="G202" s="331"/>
      <c r="H202" s="305"/>
      <c r="I202" s="305"/>
      <c r="J202" s="305"/>
      <c r="K202" s="333"/>
    </row>
    <row r="203" s="1" customFormat="1" ht="15" customHeight="1">
      <c r="B203" s="310"/>
      <c r="C203" s="285" t="s">
        <v>1177</v>
      </c>
      <c r="D203" s="285"/>
      <c r="E203" s="285"/>
      <c r="F203" s="308" t="s">
        <v>44</v>
      </c>
      <c r="G203" s="285"/>
      <c r="H203" s="285" t="s">
        <v>1188</v>
      </c>
      <c r="I203" s="285"/>
      <c r="J203" s="285"/>
      <c r="K203" s="333"/>
    </row>
    <row r="204" s="1" customFormat="1" ht="15" customHeight="1">
      <c r="B204" s="310"/>
      <c r="C204" s="285"/>
      <c r="D204" s="285"/>
      <c r="E204" s="285"/>
      <c r="F204" s="308" t="s">
        <v>45</v>
      </c>
      <c r="G204" s="285"/>
      <c r="H204" s="285" t="s">
        <v>1189</v>
      </c>
      <c r="I204" s="285"/>
      <c r="J204" s="285"/>
      <c r="K204" s="333"/>
    </row>
    <row r="205" s="1" customFormat="1" ht="15" customHeight="1">
      <c r="B205" s="310"/>
      <c r="C205" s="285"/>
      <c r="D205" s="285"/>
      <c r="E205" s="285"/>
      <c r="F205" s="308" t="s">
        <v>48</v>
      </c>
      <c r="G205" s="285"/>
      <c r="H205" s="285" t="s">
        <v>1190</v>
      </c>
      <c r="I205" s="285"/>
      <c r="J205" s="285"/>
      <c r="K205" s="333"/>
    </row>
    <row r="206" s="1" customFormat="1" ht="15" customHeight="1">
      <c r="B206" s="310"/>
      <c r="C206" s="285"/>
      <c r="D206" s="285"/>
      <c r="E206" s="285"/>
      <c r="F206" s="308" t="s">
        <v>46</v>
      </c>
      <c r="G206" s="285"/>
      <c r="H206" s="285" t="s">
        <v>1191</v>
      </c>
      <c r="I206" s="285"/>
      <c r="J206" s="285"/>
      <c r="K206" s="333"/>
    </row>
    <row r="207" s="1" customFormat="1" ht="15" customHeight="1">
      <c r="B207" s="310"/>
      <c r="C207" s="285"/>
      <c r="D207" s="285"/>
      <c r="E207" s="285"/>
      <c r="F207" s="308" t="s">
        <v>47</v>
      </c>
      <c r="G207" s="285"/>
      <c r="H207" s="285" t="s">
        <v>1192</v>
      </c>
      <c r="I207" s="285"/>
      <c r="J207" s="285"/>
      <c r="K207" s="333"/>
    </row>
    <row r="208" s="1" customFormat="1" ht="15" customHeight="1">
      <c r="B208" s="310"/>
      <c r="C208" s="285"/>
      <c r="D208" s="285"/>
      <c r="E208" s="285"/>
      <c r="F208" s="308"/>
      <c r="G208" s="285"/>
      <c r="H208" s="285"/>
      <c r="I208" s="285"/>
      <c r="J208" s="285"/>
      <c r="K208" s="333"/>
    </row>
    <row r="209" s="1" customFormat="1" ht="15" customHeight="1">
      <c r="B209" s="310"/>
      <c r="C209" s="285" t="s">
        <v>1131</v>
      </c>
      <c r="D209" s="285"/>
      <c r="E209" s="285"/>
      <c r="F209" s="308" t="s">
        <v>80</v>
      </c>
      <c r="G209" s="285"/>
      <c r="H209" s="285" t="s">
        <v>1193</v>
      </c>
      <c r="I209" s="285"/>
      <c r="J209" s="285"/>
      <c r="K209" s="333"/>
    </row>
    <row r="210" s="1" customFormat="1" ht="15" customHeight="1">
      <c r="B210" s="310"/>
      <c r="C210" s="285"/>
      <c r="D210" s="285"/>
      <c r="E210" s="285"/>
      <c r="F210" s="308" t="s">
        <v>1026</v>
      </c>
      <c r="G210" s="285"/>
      <c r="H210" s="285" t="s">
        <v>1027</v>
      </c>
      <c r="I210" s="285"/>
      <c r="J210" s="285"/>
      <c r="K210" s="333"/>
    </row>
    <row r="211" s="1" customFormat="1" ht="15" customHeight="1">
      <c r="B211" s="310"/>
      <c r="C211" s="285"/>
      <c r="D211" s="285"/>
      <c r="E211" s="285"/>
      <c r="F211" s="308" t="s">
        <v>1024</v>
      </c>
      <c r="G211" s="285"/>
      <c r="H211" s="285" t="s">
        <v>1194</v>
      </c>
      <c r="I211" s="285"/>
      <c r="J211" s="285"/>
      <c r="K211" s="333"/>
    </row>
    <row r="212" s="1" customFormat="1" ht="15" customHeight="1">
      <c r="B212" s="357"/>
      <c r="C212" s="285"/>
      <c r="D212" s="285"/>
      <c r="E212" s="285"/>
      <c r="F212" s="308" t="s">
        <v>1028</v>
      </c>
      <c r="G212" s="346"/>
      <c r="H212" s="337" t="s">
        <v>1029</v>
      </c>
      <c r="I212" s="337"/>
      <c r="J212" s="337"/>
      <c r="K212" s="358"/>
    </row>
    <row r="213" s="1" customFormat="1" ht="15" customHeight="1">
      <c r="B213" s="357"/>
      <c r="C213" s="285"/>
      <c r="D213" s="285"/>
      <c r="E213" s="285"/>
      <c r="F213" s="308" t="s">
        <v>1030</v>
      </c>
      <c r="G213" s="346"/>
      <c r="H213" s="337" t="s">
        <v>362</v>
      </c>
      <c r="I213" s="337"/>
      <c r="J213" s="337"/>
      <c r="K213" s="358"/>
    </row>
    <row r="214" s="1" customFormat="1" ht="15" customHeight="1">
      <c r="B214" s="357"/>
      <c r="C214" s="285"/>
      <c r="D214" s="285"/>
      <c r="E214" s="285"/>
      <c r="F214" s="308"/>
      <c r="G214" s="346"/>
      <c r="H214" s="337"/>
      <c r="I214" s="337"/>
      <c r="J214" s="337"/>
      <c r="K214" s="358"/>
    </row>
    <row r="215" s="1" customFormat="1" ht="15" customHeight="1">
      <c r="B215" s="357"/>
      <c r="C215" s="285" t="s">
        <v>1155</v>
      </c>
      <c r="D215" s="285"/>
      <c r="E215" s="285"/>
      <c r="F215" s="308">
        <v>1</v>
      </c>
      <c r="G215" s="346"/>
      <c r="H215" s="337" t="s">
        <v>1195</v>
      </c>
      <c r="I215" s="337"/>
      <c r="J215" s="337"/>
      <c r="K215" s="358"/>
    </row>
    <row r="216" s="1" customFormat="1" ht="15" customHeight="1">
      <c r="B216" s="357"/>
      <c r="C216" s="285"/>
      <c r="D216" s="285"/>
      <c r="E216" s="285"/>
      <c r="F216" s="308">
        <v>2</v>
      </c>
      <c r="G216" s="346"/>
      <c r="H216" s="337" t="s">
        <v>1196</v>
      </c>
      <c r="I216" s="337"/>
      <c r="J216" s="337"/>
      <c r="K216" s="358"/>
    </row>
    <row r="217" s="1" customFormat="1" ht="15" customHeight="1">
      <c r="B217" s="357"/>
      <c r="C217" s="285"/>
      <c r="D217" s="285"/>
      <c r="E217" s="285"/>
      <c r="F217" s="308">
        <v>3</v>
      </c>
      <c r="G217" s="346"/>
      <c r="H217" s="337" t="s">
        <v>1197</v>
      </c>
      <c r="I217" s="337"/>
      <c r="J217" s="337"/>
      <c r="K217" s="358"/>
    </row>
    <row r="218" s="1" customFormat="1" ht="15" customHeight="1">
      <c r="B218" s="357"/>
      <c r="C218" s="285"/>
      <c r="D218" s="285"/>
      <c r="E218" s="285"/>
      <c r="F218" s="308">
        <v>4</v>
      </c>
      <c r="G218" s="346"/>
      <c r="H218" s="337" t="s">
        <v>1198</v>
      </c>
      <c r="I218" s="337"/>
      <c r="J218" s="337"/>
      <c r="K218" s="358"/>
    </row>
    <row r="219" s="1" customFormat="1" ht="12.75" customHeight="1">
      <c r="B219" s="359"/>
      <c r="C219" s="360"/>
      <c r="D219" s="360"/>
      <c r="E219" s="360"/>
      <c r="F219" s="360"/>
      <c r="G219" s="360"/>
      <c r="H219" s="360"/>
      <c r="I219" s="360"/>
      <c r="J219" s="360"/>
      <c r="K219" s="36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ROUND((SUM(BE89:BE202)),  2)</f>
        <v>0</v>
      </c>
      <c r="G33" s="40"/>
      <c r="H33" s="40"/>
      <c r="I33" s="150">
        <v>0.20999999999999999</v>
      </c>
      <c r="J33" s="149">
        <f>ROUND(((SUM(BE89:BE202))*I33),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ROUND((SUM(BF89:BF202)),  2)</f>
        <v>0</v>
      </c>
      <c r="G34" s="40"/>
      <c r="H34" s="40"/>
      <c r="I34" s="150">
        <v>0.12</v>
      </c>
      <c r="J34" s="149">
        <f>ROUND(((SUM(BF89:BF202))*I34),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ROUND((SUM(BG89:BG202)),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ROUND((SUM(BH89:BH202)),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ROUND((SUM(BI89:BI202)),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001 - Demontáže a bourání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112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113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114</v>
      </c>
      <c r="E62" s="176"/>
      <c r="F62" s="176"/>
      <c r="G62" s="176"/>
      <c r="H62" s="176"/>
      <c r="I62" s="176"/>
      <c r="J62" s="177">
        <f>J111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115</v>
      </c>
      <c r="E63" s="170"/>
      <c r="F63" s="170"/>
      <c r="G63" s="170"/>
      <c r="H63" s="170"/>
      <c r="I63" s="170"/>
      <c r="J63" s="171">
        <f>J128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116</v>
      </c>
      <c r="E64" s="176"/>
      <c r="F64" s="176"/>
      <c r="G64" s="176"/>
      <c r="H64" s="176"/>
      <c r="I64" s="176"/>
      <c r="J64" s="177">
        <f>J129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117</v>
      </c>
      <c r="E65" s="176"/>
      <c r="F65" s="176"/>
      <c r="G65" s="176"/>
      <c r="H65" s="176"/>
      <c r="I65" s="176"/>
      <c r="J65" s="177">
        <f>J147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118</v>
      </c>
      <c r="E66" s="176"/>
      <c r="F66" s="176"/>
      <c r="G66" s="176"/>
      <c r="H66" s="176"/>
      <c r="I66" s="176"/>
      <c r="J66" s="177">
        <f>J155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119</v>
      </c>
      <c r="E67" s="176"/>
      <c r="F67" s="176"/>
      <c r="G67" s="176"/>
      <c r="H67" s="176"/>
      <c r="I67" s="176"/>
      <c r="J67" s="177">
        <f>J196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120</v>
      </c>
      <c r="E68" s="170"/>
      <c r="F68" s="170"/>
      <c r="G68" s="170"/>
      <c r="H68" s="170"/>
      <c r="I68" s="170"/>
      <c r="J68" s="171">
        <f>J199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121</v>
      </c>
      <c r="E69" s="176"/>
      <c r="F69" s="176"/>
      <c r="G69" s="176"/>
      <c r="H69" s="176"/>
      <c r="I69" s="176"/>
      <c r="J69" s="177">
        <f>J200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122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62" t="str">
        <f>E7</f>
        <v>Výměna střešní krytiny na objektech MŠ Ladova, č.p.1676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106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001 - Demontáže a bourání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 xml:space="preserve"> </v>
      </c>
      <c r="G83" s="42"/>
      <c r="H83" s="42"/>
      <c r="I83" s="34" t="s">
        <v>23</v>
      </c>
      <c r="J83" s="74" t="str">
        <f>IF(J12="","",J12)</f>
        <v>20. 8. 2024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40.05" customHeight="1">
      <c r="A85" s="40"/>
      <c r="B85" s="41"/>
      <c r="C85" s="34" t="s">
        <v>25</v>
      </c>
      <c r="D85" s="42"/>
      <c r="E85" s="42"/>
      <c r="F85" s="29" t="str">
        <f>E15</f>
        <v xml:space="preserve">Město Litvínov, náměstí Míru 11, 436 01  Litvínov </v>
      </c>
      <c r="G85" s="42"/>
      <c r="H85" s="42"/>
      <c r="I85" s="34" t="s">
        <v>32</v>
      </c>
      <c r="J85" s="38" t="str">
        <f>E21</f>
        <v xml:space="preserve">ENIMA PRO a.s. Bělohorská 193/149, 169 00 Praha 6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30</v>
      </c>
      <c r="D86" s="42"/>
      <c r="E86" s="42"/>
      <c r="F86" s="29" t="str">
        <f>IF(E18="","",E18)</f>
        <v>Vyplň údaj</v>
      </c>
      <c r="G86" s="42"/>
      <c r="H86" s="42"/>
      <c r="I86" s="34" t="s">
        <v>36</v>
      </c>
      <c r="J86" s="38" t="str">
        <f>E24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123</v>
      </c>
      <c r="D88" s="182" t="s">
        <v>58</v>
      </c>
      <c r="E88" s="182" t="s">
        <v>54</v>
      </c>
      <c r="F88" s="182" t="s">
        <v>55</v>
      </c>
      <c r="G88" s="182" t="s">
        <v>124</v>
      </c>
      <c r="H88" s="182" t="s">
        <v>125</v>
      </c>
      <c r="I88" s="182" t="s">
        <v>126</v>
      </c>
      <c r="J88" s="182" t="s">
        <v>110</v>
      </c>
      <c r="K88" s="183" t="s">
        <v>127</v>
      </c>
      <c r="L88" s="184"/>
      <c r="M88" s="94" t="s">
        <v>19</v>
      </c>
      <c r="N88" s="95" t="s">
        <v>43</v>
      </c>
      <c r="O88" s="95" t="s">
        <v>128</v>
      </c>
      <c r="P88" s="95" t="s">
        <v>129</v>
      </c>
      <c r="Q88" s="95" t="s">
        <v>130</v>
      </c>
      <c r="R88" s="95" t="s">
        <v>131</v>
      </c>
      <c r="S88" s="95" t="s">
        <v>132</v>
      </c>
      <c r="T88" s="96" t="s">
        <v>133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134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P90+P128+P199</f>
        <v>0</v>
      </c>
      <c r="Q89" s="98"/>
      <c r="R89" s="187">
        <f>R90+R128+R199</f>
        <v>0</v>
      </c>
      <c r="S89" s="98"/>
      <c r="T89" s="188">
        <f>T90+T128+T199</f>
        <v>119.39880340000002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111</v>
      </c>
      <c r="BK89" s="189">
        <f>BK90+BK128+BK199</f>
        <v>0</v>
      </c>
    </row>
    <row r="90" s="12" customFormat="1" ht="25.92" customHeight="1">
      <c r="A90" s="12"/>
      <c r="B90" s="190"/>
      <c r="C90" s="191"/>
      <c r="D90" s="192" t="s">
        <v>72</v>
      </c>
      <c r="E90" s="193" t="s">
        <v>135</v>
      </c>
      <c r="F90" s="193" t="s">
        <v>136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P91+P111</f>
        <v>0</v>
      </c>
      <c r="Q90" s="198"/>
      <c r="R90" s="199">
        <f>R91+R111</f>
        <v>0</v>
      </c>
      <c r="S90" s="198"/>
      <c r="T90" s="200">
        <f>T91+T111</f>
        <v>86.409774000000027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81</v>
      </c>
      <c r="AT90" s="202" t="s">
        <v>72</v>
      </c>
      <c r="AU90" s="202" t="s">
        <v>73</v>
      </c>
      <c r="AY90" s="201" t="s">
        <v>137</v>
      </c>
      <c r="BK90" s="203">
        <f>BK91+BK111</f>
        <v>0</v>
      </c>
    </row>
    <row r="91" s="12" customFormat="1" ht="22.8" customHeight="1">
      <c r="A91" s="12"/>
      <c r="B91" s="190"/>
      <c r="C91" s="191"/>
      <c r="D91" s="192" t="s">
        <v>72</v>
      </c>
      <c r="E91" s="204" t="s">
        <v>138</v>
      </c>
      <c r="F91" s="204" t="s">
        <v>139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SUM(P92:P110)</f>
        <v>0</v>
      </c>
      <c r="Q91" s="198"/>
      <c r="R91" s="199">
        <f>SUM(R92:R110)</f>
        <v>0</v>
      </c>
      <c r="S91" s="198"/>
      <c r="T91" s="200">
        <f>SUM(T92:T110)</f>
        <v>86.409774000000027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81</v>
      </c>
      <c r="AT91" s="202" t="s">
        <v>72</v>
      </c>
      <c r="AU91" s="202" t="s">
        <v>81</v>
      </c>
      <c r="AY91" s="201" t="s">
        <v>137</v>
      </c>
      <c r="BK91" s="203">
        <f>SUM(BK92:BK110)</f>
        <v>0</v>
      </c>
    </row>
    <row r="92" s="2" customFormat="1" ht="24.15" customHeight="1">
      <c r="A92" s="40"/>
      <c r="B92" s="41"/>
      <c r="C92" s="206" t="s">
        <v>81</v>
      </c>
      <c r="D92" s="206" t="s">
        <v>140</v>
      </c>
      <c r="E92" s="207" t="s">
        <v>141</v>
      </c>
      <c r="F92" s="208" t="s">
        <v>142</v>
      </c>
      <c r="G92" s="209" t="s">
        <v>143</v>
      </c>
      <c r="H92" s="210">
        <v>1.9350000000000001</v>
      </c>
      <c r="I92" s="211"/>
      <c r="J92" s="212">
        <f>ROUND(I92*H92,2)</f>
        <v>0</v>
      </c>
      <c r="K92" s="208" t="s">
        <v>144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1.8</v>
      </c>
      <c r="T92" s="216">
        <f>S92*H92</f>
        <v>3.4830000000000001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83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145</v>
      </c>
      <c r="BM92" s="217" t="s">
        <v>146</v>
      </c>
    </row>
    <row r="93" s="2" customFormat="1">
      <c r="A93" s="40"/>
      <c r="B93" s="41"/>
      <c r="C93" s="42"/>
      <c r="D93" s="219" t="s">
        <v>147</v>
      </c>
      <c r="E93" s="42"/>
      <c r="F93" s="220" t="s">
        <v>148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83</v>
      </c>
    </row>
    <row r="94" s="13" customFormat="1">
      <c r="A94" s="13"/>
      <c r="B94" s="224"/>
      <c r="C94" s="225"/>
      <c r="D94" s="226" t="s">
        <v>149</v>
      </c>
      <c r="E94" s="227" t="s">
        <v>19</v>
      </c>
      <c r="F94" s="228" t="s">
        <v>150</v>
      </c>
      <c r="G94" s="225"/>
      <c r="H94" s="229">
        <v>1.9350000000000001</v>
      </c>
      <c r="I94" s="230"/>
      <c r="J94" s="225"/>
      <c r="K94" s="225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149</v>
      </c>
      <c r="AU94" s="235" t="s">
        <v>83</v>
      </c>
      <c r="AV94" s="13" t="s">
        <v>83</v>
      </c>
      <c r="AW94" s="13" t="s">
        <v>35</v>
      </c>
      <c r="AX94" s="13" t="s">
        <v>81</v>
      </c>
      <c r="AY94" s="235" t="s">
        <v>137</v>
      </c>
    </row>
    <row r="95" s="2" customFormat="1" ht="24.15" customHeight="1">
      <c r="A95" s="40"/>
      <c r="B95" s="41"/>
      <c r="C95" s="206" t="s">
        <v>83</v>
      </c>
      <c r="D95" s="206" t="s">
        <v>140</v>
      </c>
      <c r="E95" s="207" t="s">
        <v>151</v>
      </c>
      <c r="F95" s="208" t="s">
        <v>152</v>
      </c>
      <c r="G95" s="209" t="s">
        <v>143</v>
      </c>
      <c r="H95" s="210">
        <v>0.29999999999999999</v>
      </c>
      <c r="I95" s="211"/>
      <c r="J95" s="212">
        <f>ROUND(I95*H95,2)</f>
        <v>0</v>
      </c>
      <c r="K95" s="208" t="s">
        <v>144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1.671</v>
      </c>
      <c r="T95" s="216">
        <f>S95*H95</f>
        <v>0.50129999999999997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83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153</v>
      </c>
    </row>
    <row r="96" s="2" customFormat="1">
      <c r="A96" s="40"/>
      <c r="B96" s="41"/>
      <c r="C96" s="42"/>
      <c r="D96" s="219" t="s">
        <v>147</v>
      </c>
      <c r="E96" s="42"/>
      <c r="F96" s="220" t="s">
        <v>154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147</v>
      </c>
      <c r="AU96" s="19" t="s">
        <v>83</v>
      </c>
    </row>
    <row r="97" s="2" customFormat="1" ht="16.5" customHeight="1">
      <c r="A97" s="40"/>
      <c r="B97" s="41"/>
      <c r="C97" s="206" t="s">
        <v>155</v>
      </c>
      <c r="D97" s="206" t="s">
        <v>140</v>
      </c>
      <c r="E97" s="207" t="s">
        <v>156</v>
      </c>
      <c r="F97" s="208" t="s">
        <v>157</v>
      </c>
      <c r="G97" s="209" t="s">
        <v>143</v>
      </c>
      <c r="H97" s="210">
        <v>2.2349999999999999</v>
      </c>
      <c r="I97" s="211"/>
      <c r="J97" s="212">
        <f>ROUND(I97*H97,2)</f>
        <v>0</v>
      </c>
      <c r="K97" s="208" t="s">
        <v>144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145</v>
      </c>
      <c r="AT97" s="217" t="s">
        <v>140</v>
      </c>
      <c r="AU97" s="217" t="s">
        <v>83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145</v>
      </c>
      <c r="BM97" s="217" t="s">
        <v>158</v>
      </c>
    </row>
    <row r="98" s="2" customFormat="1">
      <c r="A98" s="40"/>
      <c r="B98" s="41"/>
      <c r="C98" s="42"/>
      <c r="D98" s="219" t="s">
        <v>147</v>
      </c>
      <c r="E98" s="42"/>
      <c r="F98" s="220" t="s">
        <v>159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147</v>
      </c>
      <c r="AU98" s="19" t="s">
        <v>83</v>
      </c>
    </row>
    <row r="99" s="13" customFormat="1">
      <c r="A99" s="13"/>
      <c r="B99" s="224"/>
      <c r="C99" s="225"/>
      <c r="D99" s="226" t="s">
        <v>149</v>
      </c>
      <c r="E99" s="227" t="s">
        <v>19</v>
      </c>
      <c r="F99" s="228" t="s">
        <v>160</v>
      </c>
      <c r="G99" s="225"/>
      <c r="H99" s="229">
        <v>2.2349999999999999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149</v>
      </c>
      <c r="AU99" s="235" t="s">
        <v>83</v>
      </c>
      <c r="AV99" s="13" t="s">
        <v>83</v>
      </c>
      <c r="AW99" s="13" t="s">
        <v>35</v>
      </c>
      <c r="AX99" s="13" t="s">
        <v>81</v>
      </c>
      <c r="AY99" s="235" t="s">
        <v>137</v>
      </c>
    </row>
    <row r="100" s="2" customFormat="1" ht="16.5" customHeight="1">
      <c r="A100" s="40"/>
      <c r="B100" s="41"/>
      <c r="C100" s="206" t="s">
        <v>145</v>
      </c>
      <c r="D100" s="206" t="s">
        <v>140</v>
      </c>
      <c r="E100" s="207" t="s">
        <v>161</v>
      </c>
      <c r="F100" s="208" t="s">
        <v>162</v>
      </c>
      <c r="G100" s="209" t="s">
        <v>143</v>
      </c>
      <c r="H100" s="210">
        <v>0.22500000000000001</v>
      </c>
      <c r="I100" s="211"/>
      <c r="J100" s="212">
        <f>ROUND(I100*H100,2)</f>
        <v>0</v>
      </c>
      <c r="K100" s="208" t="s">
        <v>144</v>
      </c>
      <c r="L100" s="46"/>
      <c r="M100" s="213" t="s">
        <v>19</v>
      </c>
      <c r="N100" s="214" t="s">
        <v>44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2.2000000000000002</v>
      </c>
      <c r="T100" s="216">
        <f>S100*H100</f>
        <v>0.49500000000000005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83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145</v>
      </c>
      <c r="BM100" s="217" t="s">
        <v>163</v>
      </c>
    </row>
    <row r="101" s="2" customFormat="1">
      <c r="A101" s="40"/>
      <c r="B101" s="41"/>
      <c r="C101" s="42"/>
      <c r="D101" s="219" t="s">
        <v>147</v>
      </c>
      <c r="E101" s="42"/>
      <c r="F101" s="220" t="s">
        <v>164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83</v>
      </c>
    </row>
    <row r="102" s="13" customFormat="1">
      <c r="A102" s="13"/>
      <c r="B102" s="224"/>
      <c r="C102" s="225"/>
      <c r="D102" s="226" t="s">
        <v>149</v>
      </c>
      <c r="E102" s="227" t="s">
        <v>19</v>
      </c>
      <c r="F102" s="228" t="s">
        <v>165</v>
      </c>
      <c r="G102" s="225"/>
      <c r="H102" s="229">
        <v>0.22500000000000001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149</v>
      </c>
      <c r="AU102" s="235" t="s">
        <v>83</v>
      </c>
      <c r="AV102" s="13" t="s">
        <v>83</v>
      </c>
      <c r="AW102" s="13" t="s">
        <v>35</v>
      </c>
      <c r="AX102" s="13" t="s">
        <v>81</v>
      </c>
      <c r="AY102" s="235" t="s">
        <v>137</v>
      </c>
    </row>
    <row r="103" s="2" customFormat="1" ht="16.5" customHeight="1">
      <c r="A103" s="40"/>
      <c r="B103" s="41"/>
      <c r="C103" s="206" t="s">
        <v>166</v>
      </c>
      <c r="D103" s="206" t="s">
        <v>140</v>
      </c>
      <c r="E103" s="207" t="s">
        <v>167</v>
      </c>
      <c r="F103" s="208" t="s">
        <v>168</v>
      </c>
      <c r="G103" s="209" t="s">
        <v>143</v>
      </c>
      <c r="H103" s="210">
        <v>34.241999999999997</v>
      </c>
      <c r="I103" s="211"/>
      <c r="J103" s="212">
        <f>ROUND(I103*H103,2)</f>
        <v>0</v>
      </c>
      <c r="K103" s="208" t="s">
        <v>144</v>
      </c>
      <c r="L103" s="46"/>
      <c r="M103" s="213" t="s">
        <v>19</v>
      </c>
      <c r="N103" s="214" t="s">
        <v>44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2.2000000000000002</v>
      </c>
      <c r="T103" s="216">
        <f>S103*H103</f>
        <v>75.332400000000007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83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81</v>
      </c>
      <c r="BK103" s="218">
        <f>ROUND(I103*H103,2)</f>
        <v>0</v>
      </c>
      <c r="BL103" s="19" t="s">
        <v>145</v>
      </c>
      <c r="BM103" s="217" t="s">
        <v>169</v>
      </c>
    </row>
    <row r="104" s="2" customFormat="1">
      <c r="A104" s="40"/>
      <c r="B104" s="41"/>
      <c r="C104" s="42"/>
      <c r="D104" s="219" t="s">
        <v>147</v>
      </c>
      <c r="E104" s="42"/>
      <c r="F104" s="220" t="s">
        <v>170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147</v>
      </c>
      <c r="AU104" s="19" t="s">
        <v>83</v>
      </c>
    </row>
    <row r="105" s="13" customFormat="1">
      <c r="A105" s="13"/>
      <c r="B105" s="224"/>
      <c r="C105" s="225"/>
      <c r="D105" s="226" t="s">
        <v>149</v>
      </c>
      <c r="E105" s="227" t="s">
        <v>19</v>
      </c>
      <c r="F105" s="228" t="s">
        <v>171</v>
      </c>
      <c r="G105" s="225"/>
      <c r="H105" s="229">
        <v>34.241999999999997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149</v>
      </c>
      <c r="AU105" s="235" t="s">
        <v>83</v>
      </c>
      <c r="AV105" s="13" t="s">
        <v>83</v>
      </c>
      <c r="AW105" s="13" t="s">
        <v>35</v>
      </c>
      <c r="AX105" s="13" t="s">
        <v>81</v>
      </c>
      <c r="AY105" s="235" t="s">
        <v>137</v>
      </c>
    </row>
    <row r="106" s="2" customFormat="1" ht="21.75" customHeight="1">
      <c r="A106" s="40"/>
      <c r="B106" s="41"/>
      <c r="C106" s="206" t="s">
        <v>172</v>
      </c>
      <c r="D106" s="206" t="s">
        <v>140</v>
      </c>
      <c r="E106" s="207" t="s">
        <v>173</v>
      </c>
      <c r="F106" s="208" t="s">
        <v>174</v>
      </c>
      <c r="G106" s="209" t="s">
        <v>143</v>
      </c>
      <c r="H106" s="210">
        <v>34.241999999999997</v>
      </c>
      <c r="I106" s="211"/>
      <c r="J106" s="212">
        <f>ROUND(I106*H106,2)</f>
        <v>0</v>
      </c>
      <c r="K106" s="208" t="s">
        <v>144</v>
      </c>
      <c r="L106" s="46"/>
      <c r="M106" s="213" t="s">
        <v>19</v>
      </c>
      <c r="N106" s="214" t="s">
        <v>44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0.029000000000000001</v>
      </c>
      <c r="T106" s="216">
        <f>S106*H106</f>
        <v>0.99301799999999996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83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145</v>
      </c>
      <c r="BM106" s="217" t="s">
        <v>175</v>
      </c>
    </row>
    <row r="107" s="2" customFormat="1">
      <c r="A107" s="40"/>
      <c r="B107" s="41"/>
      <c r="C107" s="42"/>
      <c r="D107" s="219" t="s">
        <v>147</v>
      </c>
      <c r="E107" s="42"/>
      <c r="F107" s="220" t="s">
        <v>176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147</v>
      </c>
      <c r="AU107" s="19" t="s">
        <v>83</v>
      </c>
    </row>
    <row r="108" s="2" customFormat="1" ht="24.15" customHeight="1">
      <c r="A108" s="40"/>
      <c r="B108" s="41"/>
      <c r="C108" s="206" t="s">
        <v>177</v>
      </c>
      <c r="D108" s="206" t="s">
        <v>140</v>
      </c>
      <c r="E108" s="207" t="s">
        <v>178</v>
      </c>
      <c r="F108" s="208" t="s">
        <v>179</v>
      </c>
      <c r="G108" s="209" t="s">
        <v>180</v>
      </c>
      <c r="H108" s="210">
        <v>77.847999999999999</v>
      </c>
      <c r="I108" s="211"/>
      <c r="J108" s="212">
        <f>ROUND(I108*H108,2)</f>
        <v>0</v>
      </c>
      <c r="K108" s="208" t="s">
        <v>144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0.071999999999999995</v>
      </c>
      <c r="T108" s="216">
        <f>S108*H108</f>
        <v>5.6050559999999994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145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145</v>
      </c>
      <c r="BM108" s="217" t="s">
        <v>181</v>
      </c>
    </row>
    <row r="109" s="2" customFormat="1">
      <c r="A109" s="40"/>
      <c r="B109" s="41"/>
      <c r="C109" s="42"/>
      <c r="D109" s="219" t="s">
        <v>147</v>
      </c>
      <c r="E109" s="42"/>
      <c r="F109" s="220" t="s">
        <v>182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147</v>
      </c>
      <c r="AU109" s="19" t="s">
        <v>83</v>
      </c>
    </row>
    <row r="110" s="13" customFormat="1">
      <c r="A110" s="13"/>
      <c r="B110" s="224"/>
      <c r="C110" s="225"/>
      <c r="D110" s="226" t="s">
        <v>149</v>
      </c>
      <c r="E110" s="227" t="s">
        <v>19</v>
      </c>
      <c r="F110" s="228" t="s">
        <v>183</v>
      </c>
      <c r="G110" s="225"/>
      <c r="H110" s="229">
        <v>77.847999999999999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149</v>
      </c>
      <c r="AU110" s="235" t="s">
        <v>83</v>
      </c>
      <c r="AV110" s="13" t="s">
        <v>83</v>
      </c>
      <c r="AW110" s="13" t="s">
        <v>35</v>
      </c>
      <c r="AX110" s="13" t="s">
        <v>81</v>
      </c>
      <c r="AY110" s="235" t="s">
        <v>137</v>
      </c>
    </row>
    <row r="111" s="12" customFormat="1" ht="22.8" customHeight="1">
      <c r="A111" s="12"/>
      <c r="B111" s="190"/>
      <c r="C111" s="191"/>
      <c r="D111" s="192" t="s">
        <v>72</v>
      </c>
      <c r="E111" s="204" t="s">
        <v>184</v>
      </c>
      <c r="F111" s="204" t="s">
        <v>185</v>
      </c>
      <c r="G111" s="191"/>
      <c r="H111" s="191"/>
      <c r="I111" s="194"/>
      <c r="J111" s="205">
        <f>BK111</f>
        <v>0</v>
      </c>
      <c r="K111" s="191"/>
      <c r="L111" s="196"/>
      <c r="M111" s="197"/>
      <c r="N111" s="198"/>
      <c r="O111" s="198"/>
      <c r="P111" s="199">
        <f>SUM(P112:P127)</f>
        <v>0</v>
      </c>
      <c r="Q111" s="198"/>
      <c r="R111" s="199">
        <f>SUM(R112:R127)</f>
        <v>0</v>
      </c>
      <c r="S111" s="198"/>
      <c r="T111" s="200">
        <f>SUM(T112:T127)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1" t="s">
        <v>81</v>
      </c>
      <c r="AT111" s="202" t="s">
        <v>72</v>
      </c>
      <c r="AU111" s="202" t="s">
        <v>81</v>
      </c>
      <c r="AY111" s="201" t="s">
        <v>137</v>
      </c>
      <c r="BK111" s="203">
        <f>SUM(BK112:BK127)</f>
        <v>0</v>
      </c>
    </row>
    <row r="112" s="2" customFormat="1" ht="24.15" customHeight="1">
      <c r="A112" s="40"/>
      <c r="B112" s="41"/>
      <c r="C112" s="206" t="s">
        <v>186</v>
      </c>
      <c r="D112" s="206" t="s">
        <v>140</v>
      </c>
      <c r="E112" s="207" t="s">
        <v>187</v>
      </c>
      <c r="F112" s="208" t="s">
        <v>188</v>
      </c>
      <c r="G112" s="209" t="s">
        <v>189</v>
      </c>
      <c r="H112" s="210">
        <v>119.399</v>
      </c>
      <c r="I112" s="211"/>
      <c r="J112" s="212">
        <f>ROUND(I112*H112,2)</f>
        <v>0</v>
      </c>
      <c r="K112" s="208" t="s">
        <v>144</v>
      </c>
      <c r="L112" s="46"/>
      <c r="M112" s="213" t="s">
        <v>19</v>
      </c>
      <c r="N112" s="214" t="s">
        <v>44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145</v>
      </c>
      <c r="AT112" s="217" t="s">
        <v>140</v>
      </c>
      <c r="AU112" s="217" t="s">
        <v>83</v>
      </c>
      <c r="AY112" s="19" t="s">
        <v>137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81</v>
      </c>
      <c r="BK112" s="218">
        <f>ROUND(I112*H112,2)</f>
        <v>0</v>
      </c>
      <c r="BL112" s="19" t="s">
        <v>145</v>
      </c>
      <c r="BM112" s="217" t="s">
        <v>190</v>
      </c>
    </row>
    <row r="113" s="2" customFormat="1">
      <c r="A113" s="40"/>
      <c r="B113" s="41"/>
      <c r="C113" s="42"/>
      <c r="D113" s="219" t="s">
        <v>147</v>
      </c>
      <c r="E113" s="42"/>
      <c r="F113" s="220" t="s">
        <v>191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147</v>
      </c>
      <c r="AU113" s="19" t="s">
        <v>83</v>
      </c>
    </row>
    <row r="114" s="2" customFormat="1" ht="21.75" customHeight="1">
      <c r="A114" s="40"/>
      <c r="B114" s="41"/>
      <c r="C114" s="206" t="s">
        <v>138</v>
      </c>
      <c r="D114" s="206" t="s">
        <v>140</v>
      </c>
      <c r="E114" s="207" t="s">
        <v>192</v>
      </c>
      <c r="F114" s="208" t="s">
        <v>193</v>
      </c>
      <c r="G114" s="209" t="s">
        <v>189</v>
      </c>
      <c r="H114" s="210">
        <v>119.399</v>
      </c>
      <c r="I114" s="211"/>
      <c r="J114" s="212">
        <f>ROUND(I114*H114,2)</f>
        <v>0</v>
      </c>
      <c r="K114" s="208" t="s">
        <v>144</v>
      </c>
      <c r="L114" s="46"/>
      <c r="M114" s="213" t="s">
        <v>19</v>
      </c>
      <c r="N114" s="214" t="s">
        <v>44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145</v>
      </c>
      <c r="AT114" s="217" t="s">
        <v>140</v>
      </c>
      <c r="AU114" s="217" t="s">
        <v>83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81</v>
      </c>
      <c r="BK114" s="218">
        <f>ROUND(I114*H114,2)</f>
        <v>0</v>
      </c>
      <c r="BL114" s="19" t="s">
        <v>145</v>
      </c>
      <c r="BM114" s="217" t="s">
        <v>194</v>
      </c>
    </row>
    <row r="115" s="2" customFormat="1">
      <c r="A115" s="40"/>
      <c r="B115" s="41"/>
      <c r="C115" s="42"/>
      <c r="D115" s="219" t="s">
        <v>147</v>
      </c>
      <c r="E115" s="42"/>
      <c r="F115" s="220" t="s">
        <v>195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147</v>
      </c>
      <c r="AU115" s="19" t="s">
        <v>83</v>
      </c>
    </row>
    <row r="116" s="2" customFormat="1" ht="24.15" customHeight="1">
      <c r="A116" s="40"/>
      <c r="B116" s="41"/>
      <c r="C116" s="206" t="s">
        <v>196</v>
      </c>
      <c r="D116" s="206" t="s">
        <v>140</v>
      </c>
      <c r="E116" s="207" t="s">
        <v>197</v>
      </c>
      <c r="F116" s="208" t="s">
        <v>198</v>
      </c>
      <c r="G116" s="209" t="s">
        <v>189</v>
      </c>
      <c r="H116" s="210">
        <v>2387.98</v>
      </c>
      <c r="I116" s="211"/>
      <c r="J116" s="212">
        <f>ROUND(I116*H116,2)</f>
        <v>0</v>
      </c>
      <c r="K116" s="208" t="s">
        <v>144</v>
      </c>
      <c r="L116" s="46"/>
      <c r="M116" s="213" t="s">
        <v>19</v>
      </c>
      <c r="N116" s="214" t="s">
        <v>44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145</v>
      </c>
      <c r="AT116" s="217" t="s">
        <v>140</v>
      </c>
      <c r="AU116" s="217" t="s">
        <v>83</v>
      </c>
      <c r="AY116" s="19" t="s">
        <v>137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81</v>
      </c>
      <c r="BK116" s="218">
        <f>ROUND(I116*H116,2)</f>
        <v>0</v>
      </c>
      <c r="BL116" s="19" t="s">
        <v>145</v>
      </c>
      <c r="BM116" s="217" t="s">
        <v>199</v>
      </c>
    </row>
    <row r="117" s="2" customFormat="1">
      <c r="A117" s="40"/>
      <c r="B117" s="41"/>
      <c r="C117" s="42"/>
      <c r="D117" s="219" t="s">
        <v>147</v>
      </c>
      <c r="E117" s="42"/>
      <c r="F117" s="220" t="s">
        <v>200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147</v>
      </c>
      <c r="AU117" s="19" t="s">
        <v>83</v>
      </c>
    </row>
    <row r="118" s="13" customFormat="1">
      <c r="A118" s="13"/>
      <c r="B118" s="224"/>
      <c r="C118" s="225"/>
      <c r="D118" s="226" t="s">
        <v>149</v>
      </c>
      <c r="E118" s="225"/>
      <c r="F118" s="228" t="s">
        <v>201</v>
      </c>
      <c r="G118" s="225"/>
      <c r="H118" s="229">
        <v>2387.98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149</v>
      </c>
      <c r="AU118" s="235" t="s">
        <v>83</v>
      </c>
      <c r="AV118" s="13" t="s">
        <v>83</v>
      </c>
      <c r="AW118" s="13" t="s">
        <v>4</v>
      </c>
      <c r="AX118" s="13" t="s">
        <v>81</v>
      </c>
      <c r="AY118" s="235" t="s">
        <v>137</v>
      </c>
    </row>
    <row r="119" s="2" customFormat="1" ht="24.15" customHeight="1">
      <c r="A119" s="40"/>
      <c r="B119" s="41"/>
      <c r="C119" s="206" t="s">
        <v>202</v>
      </c>
      <c r="D119" s="206" t="s">
        <v>140</v>
      </c>
      <c r="E119" s="207" t="s">
        <v>203</v>
      </c>
      <c r="F119" s="208" t="s">
        <v>204</v>
      </c>
      <c r="G119" s="209" t="s">
        <v>189</v>
      </c>
      <c r="H119" s="210">
        <v>75</v>
      </c>
      <c r="I119" s="211"/>
      <c r="J119" s="212">
        <f>ROUND(I119*H119,2)</f>
        <v>0</v>
      </c>
      <c r="K119" s="208" t="s">
        <v>144</v>
      </c>
      <c r="L119" s="46"/>
      <c r="M119" s="213" t="s">
        <v>19</v>
      </c>
      <c r="N119" s="214" t="s">
        <v>44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145</v>
      </c>
      <c r="AT119" s="217" t="s">
        <v>140</v>
      </c>
      <c r="AU119" s="217" t="s">
        <v>83</v>
      </c>
      <c r="AY119" s="19" t="s">
        <v>137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145</v>
      </c>
      <c r="BM119" s="217" t="s">
        <v>205</v>
      </c>
    </row>
    <row r="120" s="2" customFormat="1">
      <c r="A120" s="40"/>
      <c r="B120" s="41"/>
      <c r="C120" s="42"/>
      <c r="D120" s="219" t="s">
        <v>147</v>
      </c>
      <c r="E120" s="42"/>
      <c r="F120" s="220" t="s">
        <v>206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147</v>
      </c>
      <c r="AU120" s="19" t="s">
        <v>83</v>
      </c>
    </row>
    <row r="121" s="2" customFormat="1" ht="24.15" customHeight="1">
      <c r="A121" s="40"/>
      <c r="B121" s="41"/>
      <c r="C121" s="206" t="s">
        <v>8</v>
      </c>
      <c r="D121" s="206" t="s">
        <v>140</v>
      </c>
      <c r="E121" s="207" t="s">
        <v>207</v>
      </c>
      <c r="F121" s="208" t="s">
        <v>208</v>
      </c>
      <c r="G121" s="209" t="s">
        <v>189</v>
      </c>
      <c r="H121" s="210">
        <v>14.006</v>
      </c>
      <c r="I121" s="211"/>
      <c r="J121" s="212">
        <f>ROUND(I121*H121,2)</f>
        <v>0</v>
      </c>
      <c r="K121" s="208" t="s">
        <v>144</v>
      </c>
      <c r="L121" s="46"/>
      <c r="M121" s="213" t="s">
        <v>19</v>
      </c>
      <c r="N121" s="214" t="s">
        <v>44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145</v>
      </c>
      <c r="AT121" s="217" t="s">
        <v>140</v>
      </c>
      <c r="AU121" s="217" t="s">
        <v>83</v>
      </c>
      <c r="AY121" s="19" t="s">
        <v>137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81</v>
      </c>
      <c r="BK121" s="218">
        <f>ROUND(I121*H121,2)</f>
        <v>0</v>
      </c>
      <c r="BL121" s="19" t="s">
        <v>145</v>
      </c>
      <c r="BM121" s="217" t="s">
        <v>209</v>
      </c>
    </row>
    <row r="122" s="2" customFormat="1">
      <c r="A122" s="40"/>
      <c r="B122" s="41"/>
      <c r="C122" s="42"/>
      <c r="D122" s="219" t="s">
        <v>147</v>
      </c>
      <c r="E122" s="42"/>
      <c r="F122" s="220" t="s">
        <v>210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147</v>
      </c>
      <c r="AU122" s="19" t="s">
        <v>83</v>
      </c>
    </row>
    <row r="123" s="2" customFormat="1" ht="24.15" customHeight="1">
      <c r="A123" s="40"/>
      <c r="B123" s="41"/>
      <c r="C123" s="206" t="s">
        <v>211</v>
      </c>
      <c r="D123" s="206" t="s">
        <v>140</v>
      </c>
      <c r="E123" s="207" t="s">
        <v>212</v>
      </c>
      <c r="F123" s="208" t="s">
        <v>213</v>
      </c>
      <c r="G123" s="209" t="s">
        <v>189</v>
      </c>
      <c r="H123" s="210">
        <v>10</v>
      </c>
      <c r="I123" s="211"/>
      <c r="J123" s="212">
        <f>ROUND(I123*H123,2)</f>
        <v>0</v>
      </c>
      <c r="K123" s="208" t="s">
        <v>144</v>
      </c>
      <c r="L123" s="46"/>
      <c r="M123" s="213" t="s">
        <v>19</v>
      </c>
      <c r="N123" s="214" t="s">
        <v>44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145</v>
      </c>
      <c r="AT123" s="217" t="s">
        <v>140</v>
      </c>
      <c r="AU123" s="217" t="s">
        <v>83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81</v>
      </c>
      <c r="BK123" s="218">
        <f>ROUND(I123*H123,2)</f>
        <v>0</v>
      </c>
      <c r="BL123" s="19" t="s">
        <v>145</v>
      </c>
      <c r="BM123" s="217" t="s">
        <v>214</v>
      </c>
    </row>
    <row r="124" s="2" customFormat="1">
      <c r="A124" s="40"/>
      <c r="B124" s="41"/>
      <c r="C124" s="42"/>
      <c r="D124" s="219" t="s">
        <v>147</v>
      </c>
      <c r="E124" s="42"/>
      <c r="F124" s="220" t="s">
        <v>215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147</v>
      </c>
      <c r="AU124" s="19" t="s">
        <v>83</v>
      </c>
    </row>
    <row r="125" s="2" customFormat="1" ht="24.15" customHeight="1">
      <c r="A125" s="40"/>
      <c r="B125" s="41"/>
      <c r="C125" s="206" t="s">
        <v>216</v>
      </c>
      <c r="D125" s="206" t="s">
        <v>140</v>
      </c>
      <c r="E125" s="207" t="s">
        <v>217</v>
      </c>
      <c r="F125" s="208" t="s">
        <v>218</v>
      </c>
      <c r="G125" s="209" t="s">
        <v>189</v>
      </c>
      <c r="H125" s="210">
        <v>18</v>
      </c>
      <c r="I125" s="211"/>
      <c r="J125" s="212">
        <f>ROUND(I125*H125,2)</f>
        <v>0</v>
      </c>
      <c r="K125" s="208" t="s">
        <v>144</v>
      </c>
      <c r="L125" s="46"/>
      <c r="M125" s="213" t="s">
        <v>19</v>
      </c>
      <c r="N125" s="214" t="s">
        <v>44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145</v>
      </c>
      <c r="AT125" s="217" t="s">
        <v>140</v>
      </c>
      <c r="AU125" s="217" t="s">
        <v>83</v>
      </c>
      <c r="AY125" s="19" t="s">
        <v>137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81</v>
      </c>
      <c r="BK125" s="218">
        <f>ROUND(I125*H125,2)</f>
        <v>0</v>
      </c>
      <c r="BL125" s="19" t="s">
        <v>145</v>
      </c>
      <c r="BM125" s="217" t="s">
        <v>219</v>
      </c>
    </row>
    <row r="126" s="2" customFormat="1">
      <c r="A126" s="40"/>
      <c r="B126" s="41"/>
      <c r="C126" s="42"/>
      <c r="D126" s="219" t="s">
        <v>147</v>
      </c>
      <c r="E126" s="42"/>
      <c r="F126" s="220" t="s">
        <v>220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147</v>
      </c>
      <c r="AU126" s="19" t="s">
        <v>83</v>
      </c>
    </row>
    <row r="127" s="2" customFormat="1" ht="16.5" customHeight="1">
      <c r="A127" s="40"/>
      <c r="B127" s="41"/>
      <c r="C127" s="206" t="s">
        <v>221</v>
      </c>
      <c r="D127" s="206" t="s">
        <v>140</v>
      </c>
      <c r="E127" s="207" t="s">
        <v>222</v>
      </c>
      <c r="F127" s="208" t="s">
        <v>223</v>
      </c>
      <c r="G127" s="209" t="s">
        <v>189</v>
      </c>
      <c r="H127" s="210">
        <v>2.3929999999999998</v>
      </c>
      <c r="I127" s="211"/>
      <c r="J127" s="212">
        <f>ROUND(I127*H127,2)</f>
        <v>0</v>
      </c>
      <c r="K127" s="208" t="s">
        <v>19</v>
      </c>
      <c r="L127" s="46"/>
      <c r="M127" s="213" t="s">
        <v>19</v>
      </c>
      <c r="N127" s="214" t="s">
        <v>44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145</v>
      </c>
      <c r="AT127" s="217" t="s">
        <v>140</v>
      </c>
      <c r="AU127" s="217" t="s">
        <v>83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81</v>
      </c>
      <c r="BK127" s="218">
        <f>ROUND(I127*H127,2)</f>
        <v>0</v>
      </c>
      <c r="BL127" s="19" t="s">
        <v>145</v>
      </c>
      <c r="BM127" s="217" t="s">
        <v>224</v>
      </c>
    </row>
    <row r="128" s="12" customFormat="1" ht="25.92" customHeight="1">
      <c r="A128" s="12"/>
      <c r="B128" s="190"/>
      <c r="C128" s="191"/>
      <c r="D128" s="192" t="s">
        <v>72</v>
      </c>
      <c r="E128" s="193" t="s">
        <v>225</v>
      </c>
      <c r="F128" s="193" t="s">
        <v>226</v>
      </c>
      <c r="G128" s="191"/>
      <c r="H128" s="191"/>
      <c r="I128" s="194"/>
      <c r="J128" s="195">
        <f>BK128</f>
        <v>0</v>
      </c>
      <c r="K128" s="191"/>
      <c r="L128" s="196"/>
      <c r="M128" s="197"/>
      <c r="N128" s="198"/>
      <c r="O128" s="198"/>
      <c r="P128" s="199">
        <f>P129+P147+P155+P196</f>
        <v>0</v>
      </c>
      <c r="Q128" s="198"/>
      <c r="R128" s="199">
        <f>R129+R147+R155+R196</f>
        <v>0</v>
      </c>
      <c r="S128" s="198"/>
      <c r="T128" s="200">
        <f>T129+T147+T155+T196</f>
        <v>32.9890294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83</v>
      </c>
      <c r="AT128" s="202" t="s">
        <v>72</v>
      </c>
      <c r="AU128" s="202" t="s">
        <v>73</v>
      </c>
      <c r="AY128" s="201" t="s">
        <v>137</v>
      </c>
      <c r="BK128" s="203">
        <f>BK129+BK147+BK155+BK196</f>
        <v>0</v>
      </c>
    </row>
    <row r="129" s="12" customFormat="1" ht="22.8" customHeight="1">
      <c r="A129" s="12"/>
      <c r="B129" s="190"/>
      <c r="C129" s="191"/>
      <c r="D129" s="192" t="s">
        <v>72</v>
      </c>
      <c r="E129" s="204" t="s">
        <v>227</v>
      </c>
      <c r="F129" s="204" t="s">
        <v>228</v>
      </c>
      <c r="G129" s="191"/>
      <c r="H129" s="191"/>
      <c r="I129" s="194"/>
      <c r="J129" s="205">
        <f>BK129</f>
        <v>0</v>
      </c>
      <c r="K129" s="191"/>
      <c r="L129" s="196"/>
      <c r="M129" s="197"/>
      <c r="N129" s="198"/>
      <c r="O129" s="198"/>
      <c r="P129" s="199">
        <f>SUM(P130:P146)</f>
        <v>0</v>
      </c>
      <c r="Q129" s="198"/>
      <c r="R129" s="199">
        <f>SUM(R130:R146)</f>
        <v>0</v>
      </c>
      <c r="S129" s="198"/>
      <c r="T129" s="200">
        <f>SUM(T130:T146)</f>
        <v>9.8833365000000004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83</v>
      </c>
      <c r="AT129" s="202" t="s">
        <v>72</v>
      </c>
      <c r="AU129" s="202" t="s">
        <v>81</v>
      </c>
      <c r="AY129" s="201" t="s">
        <v>137</v>
      </c>
      <c r="BK129" s="203">
        <f>SUM(BK130:BK146)</f>
        <v>0</v>
      </c>
    </row>
    <row r="130" s="2" customFormat="1" ht="16.5" customHeight="1">
      <c r="A130" s="40"/>
      <c r="B130" s="41"/>
      <c r="C130" s="206" t="s">
        <v>229</v>
      </c>
      <c r="D130" s="206" t="s">
        <v>140</v>
      </c>
      <c r="E130" s="207" t="s">
        <v>230</v>
      </c>
      <c r="F130" s="208" t="s">
        <v>231</v>
      </c>
      <c r="G130" s="209" t="s">
        <v>232</v>
      </c>
      <c r="H130" s="210">
        <v>3</v>
      </c>
      <c r="I130" s="211"/>
      <c r="J130" s="212">
        <f>ROUND(I130*H130,2)</f>
        <v>0</v>
      </c>
      <c r="K130" s="208" t="s">
        <v>144</v>
      </c>
      <c r="L130" s="46"/>
      <c r="M130" s="213" t="s">
        <v>19</v>
      </c>
      <c r="N130" s="214" t="s">
        <v>44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0.00029999999999999997</v>
      </c>
      <c r="T130" s="216">
        <f>S130*H130</f>
        <v>0.00089999999999999998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229</v>
      </c>
      <c r="AT130" s="217" t="s">
        <v>140</v>
      </c>
      <c r="AU130" s="217" t="s">
        <v>83</v>
      </c>
      <c r="AY130" s="19" t="s">
        <v>137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81</v>
      </c>
      <c r="BK130" s="218">
        <f>ROUND(I130*H130,2)</f>
        <v>0</v>
      </c>
      <c r="BL130" s="19" t="s">
        <v>229</v>
      </c>
      <c r="BM130" s="217" t="s">
        <v>233</v>
      </c>
    </row>
    <row r="131" s="2" customFormat="1">
      <c r="A131" s="40"/>
      <c r="B131" s="41"/>
      <c r="C131" s="42"/>
      <c r="D131" s="219" t="s">
        <v>147</v>
      </c>
      <c r="E131" s="42"/>
      <c r="F131" s="220" t="s">
        <v>234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147</v>
      </c>
      <c r="AU131" s="19" t="s">
        <v>83</v>
      </c>
    </row>
    <row r="132" s="2" customFormat="1" ht="21.75" customHeight="1">
      <c r="A132" s="40"/>
      <c r="B132" s="41"/>
      <c r="C132" s="206" t="s">
        <v>235</v>
      </c>
      <c r="D132" s="206" t="s">
        <v>140</v>
      </c>
      <c r="E132" s="207" t="s">
        <v>236</v>
      </c>
      <c r="F132" s="208" t="s">
        <v>237</v>
      </c>
      <c r="G132" s="209" t="s">
        <v>180</v>
      </c>
      <c r="H132" s="210">
        <v>284.10000000000002</v>
      </c>
      <c r="I132" s="211"/>
      <c r="J132" s="212">
        <f>ROUND(I132*H132,2)</f>
        <v>0</v>
      </c>
      <c r="K132" s="208" t="s">
        <v>144</v>
      </c>
      <c r="L132" s="46"/>
      <c r="M132" s="213" t="s">
        <v>19</v>
      </c>
      <c r="N132" s="214" t="s">
        <v>44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0.016500000000000001</v>
      </c>
      <c r="T132" s="216">
        <f>S132*H132</f>
        <v>4.6876500000000005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229</v>
      </c>
      <c r="AT132" s="217" t="s">
        <v>140</v>
      </c>
      <c r="AU132" s="217" t="s">
        <v>83</v>
      </c>
      <c r="AY132" s="19" t="s">
        <v>137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81</v>
      </c>
      <c r="BK132" s="218">
        <f>ROUND(I132*H132,2)</f>
        <v>0</v>
      </c>
      <c r="BL132" s="19" t="s">
        <v>229</v>
      </c>
      <c r="BM132" s="217" t="s">
        <v>238</v>
      </c>
    </row>
    <row r="133" s="2" customFormat="1">
      <c r="A133" s="40"/>
      <c r="B133" s="41"/>
      <c r="C133" s="42"/>
      <c r="D133" s="219" t="s">
        <v>147</v>
      </c>
      <c r="E133" s="42"/>
      <c r="F133" s="220" t="s">
        <v>239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147</v>
      </c>
      <c r="AU133" s="19" t="s">
        <v>83</v>
      </c>
    </row>
    <row r="134" s="13" customFormat="1">
      <c r="A134" s="13"/>
      <c r="B134" s="224"/>
      <c r="C134" s="225"/>
      <c r="D134" s="226" t="s">
        <v>149</v>
      </c>
      <c r="E134" s="227" t="s">
        <v>19</v>
      </c>
      <c r="F134" s="228" t="s">
        <v>240</v>
      </c>
      <c r="G134" s="225"/>
      <c r="H134" s="229">
        <v>284.10000000000002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149</v>
      </c>
      <c r="AU134" s="235" t="s">
        <v>83</v>
      </c>
      <c r="AV134" s="13" t="s">
        <v>83</v>
      </c>
      <c r="AW134" s="13" t="s">
        <v>35</v>
      </c>
      <c r="AX134" s="13" t="s">
        <v>81</v>
      </c>
      <c r="AY134" s="235" t="s">
        <v>137</v>
      </c>
    </row>
    <row r="135" s="2" customFormat="1" ht="24.15" customHeight="1">
      <c r="A135" s="40"/>
      <c r="B135" s="41"/>
      <c r="C135" s="206" t="s">
        <v>241</v>
      </c>
      <c r="D135" s="206" t="s">
        <v>140</v>
      </c>
      <c r="E135" s="207" t="s">
        <v>242</v>
      </c>
      <c r="F135" s="208" t="s">
        <v>243</v>
      </c>
      <c r="G135" s="209" t="s">
        <v>180</v>
      </c>
      <c r="H135" s="210">
        <v>852.29999999999995</v>
      </c>
      <c r="I135" s="211"/>
      <c r="J135" s="212">
        <f>ROUND(I135*H135,2)</f>
        <v>0</v>
      </c>
      <c r="K135" s="208" t="s">
        <v>144</v>
      </c>
      <c r="L135" s="46"/>
      <c r="M135" s="213" t="s">
        <v>19</v>
      </c>
      <c r="N135" s="214" t="s">
        <v>44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0.0054999999999999997</v>
      </c>
      <c r="T135" s="216">
        <f>S135*H135</f>
        <v>4.6876499999999997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229</v>
      </c>
      <c r="AT135" s="217" t="s">
        <v>140</v>
      </c>
      <c r="AU135" s="217" t="s">
        <v>83</v>
      </c>
      <c r="AY135" s="19" t="s">
        <v>137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81</v>
      </c>
      <c r="BK135" s="218">
        <f>ROUND(I135*H135,2)</f>
        <v>0</v>
      </c>
      <c r="BL135" s="19" t="s">
        <v>229</v>
      </c>
      <c r="BM135" s="217" t="s">
        <v>244</v>
      </c>
    </row>
    <row r="136" s="2" customFormat="1">
      <c r="A136" s="40"/>
      <c r="B136" s="41"/>
      <c r="C136" s="42"/>
      <c r="D136" s="219" t="s">
        <v>147</v>
      </c>
      <c r="E136" s="42"/>
      <c r="F136" s="220" t="s">
        <v>245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147</v>
      </c>
      <c r="AU136" s="19" t="s">
        <v>83</v>
      </c>
    </row>
    <row r="137" s="13" customFormat="1">
      <c r="A137" s="13"/>
      <c r="B137" s="224"/>
      <c r="C137" s="225"/>
      <c r="D137" s="226" t="s">
        <v>149</v>
      </c>
      <c r="E137" s="225"/>
      <c r="F137" s="228" t="s">
        <v>246</v>
      </c>
      <c r="G137" s="225"/>
      <c r="H137" s="229">
        <v>852.29999999999995</v>
      </c>
      <c r="I137" s="230"/>
      <c r="J137" s="225"/>
      <c r="K137" s="225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149</v>
      </c>
      <c r="AU137" s="235" t="s">
        <v>83</v>
      </c>
      <c r="AV137" s="13" t="s">
        <v>83</v>
      </c>
      <c r="AW137" s="13" t="s">
        <v>4</v>
      </c>
      <c r="AX137" s="13" t="s">
        <v>81</v>
      </c>
      <c r="AY137" s="235" t="s">
        <v>137</v>
      </c>
    </row>
    <row r="138" s="2" customFormat="1" ht="16.5" customHeight="1">
      <c r="A138" s="40"/>
      <c r="B138" s="41"/>
      <c r="C138" s="206" t="s">
        <v>247</v>
      </c>
      <c r="D138" s="206" t="s">
        <v>140</v>
      </c>
      <c r="E138" s="207" t="s">
        <v>248</v>
      </c>
      <c r="F138" s="208" t="s">
        <v>249</v>
      </c>
      <c r="G138" s="209" t="s">
        <v>232</v>
      </c>
      <c r="H138" s="210">
        <v>3</v>
      </c>
      <c r="I138" s="211"/>
      <c r="J138" s="212">
        <f>ROUND(I138*H138,2)</f>
        <v>0</v>
      </c>
      <c r="K138" s="208" t="s">
        <v>144</v>
      </c>
      <c r="L138" s="46"/>
      <c r="M138" s="213" t="s">
        <v>19</v>
      </c>
      <c r="N138" s="214" t="s">
        <v>44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0.00029999999999999997</v>
      </c>
      <c r="T138" s="216">
        <f>S138*H138</f>
        <v>0.00089999999999999998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229</v>
      </c>
      <c r="AT138" s="217" t="s">
        <v>140</v>
      </c>
      <c r="AU138" s="217" t="s">
        <v>83</v>
      </c>
      <c r="AY138" s="19" t="s">
        <v>137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81</v>
      </c>
      <c r="BK138" s="218">
        <f>ROUND(I138*H138,2)</f>
        <v>0</v>
      </c>
      <c r="BL138" s="19" t="s">
        <v>229</v>
      </c>
      <c r="BM138" s="217" t="s">
        <v>250</v>
      </c>
    </row>
    <row r="139" s="2" customFormat="1">
      <c r="A139" s="40"/>
      <c r="B139" s="41"/>
      <c r="C139" s="42"/>
      <c r="D139" s="219" t="s">
        <v>147</v>
      </c>
      <c r="E139" s="42"/>
      <c r="F139" s="220" t="s">
        <v>251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147</v>
      </c>
      <c r="AU139" s="19" t="s">
        <v>83</v>
      </c>
    </row>
    <row r="140" s="2" customFormat="1" ht="16.5" customHeight="1">
      <c r="A140" s="40"/>
      <c r="B140" s="41"/>
      <c r="C140" s="206" t="s">
        <v>252</v>
      </c>
      <c r="D140" s="206" t="s">
        <v>140</v>
      </c>
      <c r="E140" s="207" t="s">
        <v>253</v>
      </c>
      <c r="F140" s="208" t="s">
        <v>254</v>
      </c>
      <c r="G140" s="209" t="s">
        <v>180</v>
      </c>
      <c r="H140" s="210">
        <v>767.02499999999998</v>
      </c>
      <c r="I140" s="211"/>
      <c r="J140" s="212">
        <f>ROUND(I140*H140,2)</f>
        <v>0</v>
      </c>
      <c r="K140" s="208" t="s">
        <v>144</v>
      </c>
      <c r="L140" s="46"/>
      <c r="M140" s="213" t="s">
        <v>19</v>
      </c>
      <c r="N140" s="214" t="s">
        <v>44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0.00066</v>
      </c>
      <c r="T140" s="216">
        <f>S140*H140</f>
        <v>0.50623649999999998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229</v>
      </c>
      <c r="AT140" s="217" t="s">
        <v>140</v>
      </c>
      <c r="AU140" s="217" t="s">
        <v>83</v>
      </c>
      <c r="AY140" s="19" t="s">
        <v>137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81</v>
      </c>
      <c r="BK140" s="218">
        <f>ROUND(I140*H140,2)</f>
        <v>0</v>
      </c>
      <c r="BL140" s="19" t="s">
        <v>229</v>
      </c>
      <c r="BM140" s="217" t="s">
        <v>255</v>
      </c>
    </row>
    <row r="141" s="2" customFormat="1">
      <c r="A141" s="40"/>
      <c r="B141" s="41"/>
      <c r="C141" s="42"/>
      <c r="D141" s="219" t="s">
        <v>147</v>
      </c>
      <c r="E141" s="42"/>
      <c r="F141" s="220" t="s">
        <v>256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147</v>
      </c>
      <c r="AU141" s="19" t="s">
        <v>83</v>
      </c>
    </row>
    <row r="142" s="14" customFormat="1">
      <c r="A142" s="14"/>
      <c r="B142" s="236"/>
      <c r="C142" s="237"/>
      <c r="D142" s="226" t="s">
        <v>149</v>
      </c>
      <c r="E142" s="238" t="s">
        <v>19</v>
      </c>
      <c r="F142" s="239" t="s">
        <v>257</v>
      </c>
      <c r="G142" s="237"/>
      <c r="H142" s="238" t="s">
        <v>19</v>
      </c>
      <c r="I142" s="240"/>
      <c r="J142" s="237"/>
      <c r="K142" s="237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149</v>
      </c>
      <c r="AU142" s="245" t="s">
        <v>83</v>
      </c>
      <c r="AV142" s="14" t="s">
        <v>81</v>
      </c>
      <c r="AW142" s="14" t="s">
        <v>35</v>
      </c>
      <c r="AX142" s="14" t="s">
        <v>73</v>
      </c>
      <c r="AY142" s="245" t="s">
        <v>137</v>
      </c>
    </row>
    <row r="143" s="13" customFormat="1">
      <c r="A143" s="13"/>
      <c r="B143" s="224"/>
      <c r="C143" s="225"/>
      <c r="D143" s="226" t="s">
        <v>149</v>
      </c>
      <c r="E143" s="227" t="s">
        <v>19</v>
      </c>
      <c r="F143" s="228" t="s">
        <v>258</v>
      </c>
      <c r="G143" s="225"/>
      <c r="H143" s="229">
        <v>764.77499999999998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149</v>
      </c>
      <c r="AU143" s="235" t="s">
        <v>83</v>
      </c>
      <c r="AV143" s="13" t="s">
        <v>83</v>
      </c>
      <c r="AW143" s="13" t="s">
        <v>35</v>
      </c>
      <c r="AX143" s="13" t="s">
        <v>73</v>
      </c>
      <c r="AY143" s="235" t="s">
        <v>137</v>
      </c>
    </row>
    <row r="144" s="14" customFormat="1">
      <c r="A144" s="14"/>
      <c r="B144" s="236"/>
      <c r="C144" s="237"/>
      <c r="D144" s="226" t="s">
        <v>149</v>
      </c>
      <c r="E144" s="238" t="s">
        <v>19</v>
      </c>
      <c r="F144" s="239" t="s">
        <v>259</v>
      </c>
      <c r="G144" s="237"/>
      <c r="H144" s="238" t="s">
        <v>19</v>
      </c>
      <c r="I144" s="240"/>
      <c r="J144" s="237"/>
      <c r="K144" s="237"/>
      <c r="L144" s="241"/>
      <c r="M144" s="242"/>
      <c r="N144" s="243"/>
      <c r="O144" s="243"/>
      <c r="P144" s="243"/>
      <c r="Q144" s="243"/>
      <c r="R144" s="243"/>
      <c r="S144" s="243"/>
      <c r="T144" s="24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5" t="s">
        <v>149</v>
      </c>
      <c r="AU144" s="245" t="s">
        <v>83</v>
      </c>
      <c r="AV144" s="14" t="s">
        <v>81</v>
      </c>
      <c r="AW144" s="14" t="s">
        <v>35</v>
      </c>
      <c r="AX144" s="14" t="s">
        <v>73</v>
      </c>
      <c r="AY144" s="245" t="s">
        <v>137</v>
      </c>
    </row>
    <row r="145" s="13" customFormat="1">
      <c r="A145" s="13"/>
      <c r="B145" s="224"/>
      <c r="C145" s="225"/>
      <c r="D145" s="226" t="s">
        <v>149</v>
      </c>
      <c r="E145" s="227" t="s">
        <v>19</v>
      </c>
      <c r="F145" s="228" t="s">
        <v>260</v>
      </c>
      <c r="G145" s="225"/>
      <c r="H145" s="229">
        <v>2.25</v>
      </c>
      <c r="I145" s="230"/>
      <c r="J145" s="225"/>
      <c r="K145" s="225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149</v>
      </c>
      <c r="AU145" s="235" t="s">
        <v>83</v>
      </c>
      <c r="AV145" s="13" t="s">
        <v>83</v>
      </c>
      <c r="AW145" s="13" t="s">
        <v>35</v>
      </c>
      <c r="AX145" s="13" t="s">
        <v>73</v>
      </c>
      <c r="AY145" s="235" t="s">
        <v>137</v>
      </c>
    </row>
    <row r="146" s="15" customFormat="1">
      <c r="A146" s="15"/>
      <c r="B146" s="246"/>
      <c r="C146" s="247"/>
      <c r="D146" s="226" t="s">
        <v>149</v>
      </c>
      <c r="E146" s="248" t="s">
        <v>19</v>
      </c>
      <c r="F146" s="249" t="s">
        <v>261</v>
      </c>
      <c r="G146" s="247"/>
      <c r="H146" s="250">
        <v>767.02499999999998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6" t="s">
        <v>149</v>
      </c>
      <c r="AU146" s="256" t="s">
        <v>83</v>
      </c>
      <c r="AV146" s="15" t="s">
        <v>145</v>
      </c>
      <c r="AW146" s="15" t="s">
        <v>35</v>
      </c>
      <c r="AX146" s="15" t="s">
        <v>81</v>
      </c>
      <c r="AY146" s="256" t="s">
        <v>137</v>
      </c>
    </row>
    <row r="147" s="12" customFormat="1" ht="22.8" customHeight="1">
      <c r="A147" s="12"/>
      <c r="B147" s="190"/>
      <c r="C147" s="191"/>
      <c r="D147" s="192" t="s">
        <v>72</v>
      </c>
      <c r="E147" s="204" t="s">
        <v>262</v>
      </c>
      <c r="F147" s="204" t="s">
        <v>263</v>
      </c>
      <c r="G147" s="191"/>
      <c r="H147" s="191"/>
      <c r="I147" s="194"/>
      <c r="J147" s="205">
        <f>BK147</f>
        <v>0</v>
      </c>
      <c r="K147" s="191"/>
      <c r="L147" s="196"/>
      <c r="M147" s="197"/>
      <c r="N147" s="198"/>
      <c r="O147" s="198"/>
      <c r="P147" s="199">
        <f>SUM(P148:P154)</f>
        <v>0</v>
      </c>
      <c r="Q147" s="198"/>
      <c r="R147" s="199">
        <f>SUM(R148:R154)</f>
        <v>0</v>
      </c>
      <c r="S147" s="198"/>
      <c r="T147" s="200">
        <f>SUM(T148:T154)</f>
        <v>18.706375000000001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1" t="s">
        <v>83</v>
      </c>
      <c r="AT147" s="202" t="s">
        <v>72</v>
      </c>
      <c r="AU147" s="202" t="s">
        <v>81</v>
      </c>
      <c r="AY147" s="201" t="s">
        <v>137</v>
      </c>
      <c r="BK147" s="203">
        <f>SUM(BK148:BK154)</f>
        <v>0</v>
      </c>
    </row>
    <row r="148" s="2" customFormat="1" ht="16.5" customHeight="1">
      <c r="A148" s="40"/>
      <c r="B148" s="41"/>
      <c r="C148" s="206" t="s">
        <v>7</v>
      </c>
      <c r="D148" s="206" t="s">
        <v>140</v>
      </c>
      <c r="E148" s="207" t="s">
        <v>264</v>
      </c>
      <c r="F148" s="208" t="s">
        <v>265</v>
      </c>
      <c r="G148" s="209" t="s">
        <v>232</v>
      </c>
      <c r="H148" s="210">
        <v>50</v>
      </c>
      <c r="I148" s="211"/>
      <c r="J148" s="212">
        <f>ROUND(I148*H148,2)</f>
        <v>0</v>
      </c>
      <c r="K148" s="208" t="s">
        <v>144</v>
      </c>
      <c r="L148" s="46"/>
      <c r="M148" s="213" t="s">
        <v>19</v>
      </c>
      <c r="N148" s="214" t="s">
        <v>44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0.0050000000000000001</v>
      </c>
      <c r="T148" s="216">
        <f>S148*H148</f>
        <v>0.25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229</v>
      </c>
      <c r="AT148" s="217" t="s">
        <v>140</v>
      </c>
      <c r="AU148" s="217" t="s">
        <v>83</v>
      </c>
      <c r="AY148" s="19" t="s">
        <v>137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81</v>
      </c>
      <c r="BK148" s="218">
        <f>ROUND(I148*H148,2)</f>
        <v>0</v>
      </c>
      <c r="BL148" s="19" t="s">
        <v>229</v>
      </c>
      <c r="BM148" s="217" t="s">
        <v>266</v>
      </c>
    </row>
    <row r="149" s="2" customFormat="1">
      <c r="A149" s="40"/>
      <c r="B149" s="41"/>
      <c r="C149" s="42"/>
      <c r="D149" s="219" t="s">
        <v>147</v>
      </c>
      <c r="E149" s="42"/>
      <c r="F149" s="220" t="s">
        <v>267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147</v>
      </c>
      <c r="AU149" s="19" t="s">
        <v>83</v>
      </c>
    </row>
    <row r="150" s="2" customFormat="1" ht="24.15" customHeight="1">
      <c r="A150" s="40"/>
      <c r="B150" s="41"/>
      <c r="C150" s="206" t="s">
        <v>268</v>
      </c>
      <c r="D150" s="206" t="s">
        <v>140</v>
      </c>
      <c r="E150" s="207" t="s">
        <v>269</v>
      </c>
      <c r="F150" s="208" t="s">
        <v>270</v>
      </c>
      <c r="G150" s="209" t="s">
        <v>271</v>
      </c>
      <c r="H150" s="210">
        <v>500</v>
      </c>
      <c r="I150" s="211"/>
      <c r="J150" s="212">
        <f>ROUND(I150*H150,2)</f>
        <v>0</v>
      </c>
      <c r="K150" s="208" t="s">
        <v>144</v>
      </c>
      <c r="L150" s="46"/>
      <c r="M150" s="213" t="s">
        <v>19</v>
      </c>
      <c r="N150" s="214" t="s">
        <v>44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0.0060000000000000001</v>
      </c>
      <c r="T150" s="216">
        <f>S150*H150</f>
        <v>3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229</v>
      </c>
      <c r="AT150" s="217" t="s">
        <v>140</v>
      </c>
      <c r="AU150" s="217" t="s">
        <v>83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81</v>
      </c>
      <c r="BK150" s="218">
        <f>ROUND(I150*H150,2)</f>
        <v>0</v>
      </c>
      <c r="BL150" s="19" t="s">
        <v>229</v>
      </c>
      <c r="BM150" s="217" t="s">
        <v>272</v>
      </c>
    </row>
    <row r="151" s="2" customFormat="1">
      <c r="A151" s="40"/>
      <c r="B151" s="41"/>
      <c r="C151" s="42"/>
      <c r="D151" s="219" t="s">
        <v>147</v>
      </c>
      <c r="E151" s="42"/>
      <c r="F151" s="220" t="s">
        <v>273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147</v>
      </c>
      <c r="AU151" s="19" t="s">
        <v>83</v>
      </c>
    </row>
    <row r="152" s="2" customFormat="1" ht="24.15" customHeight="1">
      <c r="A152" s="40"/>
      <c r="B152" s="41"/>
      <c r="C152" s="206" t="s">
        <v>274</v>
      </c>
      <c r="D152" s="206" t="s">
        <v>140</v>
      </c>
      <c r="E152" s="207" t="s">
        <v>275</v>
      </c>
      <c r="F152" s="208" t="s">
        <v>276</v>
      </c>
      <c r="G152" s="209" t="s">
        <v>180</v>
      </c>
      <c r="H152" s="210">
        <v>1030.425</v>
      </c>
      <c r="I152" s="211"/>
      <c r="J152" s="212">
        <f>ROUND(I152*H152,2)</f>
        <v>0</v>
      </c>
      <c r="K152" s="208" t="s">
        <v>144</v>
      </c>
      <c r="L152" s="46"/>
      <c r="M152" s="213" t="s">
        <v>19</v>
      </c>
      <c r="N152" s="214" t="s">
        <v>44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0.014999999999999999</v>
      </c>
      <c r="T152" s="216">
        <f>S152*H152</f>
        <v>15.456375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229</v>
      </c>
      <c r="AT152" s="217" t="s">
        <v>140</v>
      </c>
      <c r="AU152" s="217" t="s">
        <v>83</v>
      </c>
      <c r="AY152" s="19" t="s">
        <v>137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81</v>
      </c>
      <c r="BK152" s="218">
        <f>ROUND(I152*H152,2)</f>
        <v>0</v>
      </c>
      <c r="BL152" s="19" t="s">
        <v>229</v>
      </c>
      <c r="BM152" s="217" t="s">
        <v>277</v>
      </c>
    </row>
    <row r="153" s="2" customFormat="1">
      <c r="A153" s="40"/>
      <c r="B153" s="41"/>
      <c r="C153" s="42"/>
      <c r="D153" s="219" t="s">
        <v>147</v>
      </c>
      <c r="E153" s="42"/>
      <c r="F153" s="220" t="s">
        <v>278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147</v>
      </c>
      <c r="AU153" s="19" t="s">
        <v>83</v>
      </c>
    </row>
    <row r="154" s="13" customFormat="1">
      <c r="A154" s="13"/>
      <c r="B154" s="224"/>
      <c r="C154" s="225"/>
      <c r="D154" s="226" t="s">
        <v>149</v>
      </c>
      <c r="E154" s="227" t="s">
        <v>19</v>
      </c>
      <c r="F154" s="228" t="s">
        <v>279</v>
      </c>
      <c r="G154" s="225"/>
      <c r="H154" s="229">
        <v>1030.425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149</v>
      </c>
      <c r="AU154" s="235" t="s">
        <v>83</v>
      </c>
      <c r="AV154" s="13" t="s">
        <v>83</v>
      </c>
      <c r="AW154" s="13" t="s">
        <v>35</v>
      </c>
      <c r="AX154" s="13" t="s">
        <v>81</v>
      </c>
      <c r="AY154" s="235" t="s">
        <v>137</v>
      </c>
    </row>
    <row r="155" s="12" customFormat="1" ht="22.8" customHeight="1">
      <c r="A155" s="12"/>
      <c r="B155" s="190"/>
      <c r="C155" s="191"/>
      <c r="D155" s="192" t="s">
        <v>72</v>
      </c>
      <c r="E155" s="204" t="s">
        <v>280</v>
      </c>
      <c r="F155" s="204" t="s">
        <v>281</v>
      </c>
      <c r="G155" s="191"/>
      <c r="H155" s="191"/>
      <c r="I155" s="194"/>
      <c r="J155" s="205">
        <f>BK155</f>
        <v>0</v>
      </c>
      <c r="K155" s="191"/>
      <c r="L155" s="196"/>
      <c r="M155" s="197"/>
      <c r="N155" s="198"/>
      <c r="O155" s="198"/>
      <c r="P155" s="199">
        <f>SUM(P156:P195)</f>
        <v>0</v>
      </c>
      <c r="Q155" s="198"/>
      <c r="R155" s="199">
        <f>SUM(R156:R195)</f>
        <v>0</v>
      </c>
      <c r="S155" s="198"/>
      <c r="T155" s="200">
        <f>SUM(T156:T195)</f>
        <v>4.3543178999999999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1" t="s">
        <v>83</v>
      </c>
      <c r="AT155" s="202" t="s">
        <v>72</v>
      </c>
      <c r="AU155" s="202" t="s">
        <v>81</v>
      </c>
      <c r="AY155" s="201" t="s">
        <v>137</v>
      </c>
      <c r="BK155" s="203">
        <f>SUM(BK156:BK195)</f>
        <v>0</v>
      </c>
    </row>
    <row r="156" s="2" customFormat="1" ht="16.5" customHeight="1">
      <c r="A156" s="40"/>
      <c r="B156" s="41"/>
      <c r="C156" s="206" t="s">
        <v>282</v>
      </c>
      <c r="D156" s="206" t="s">
        <v>140</v>
      </c>
      <c r="E156" s="207" t="s">
        <v>283</v>
      </c>
      <c r="F156" s="208" t="s">
        <v>284</v>
      </c>
      <c r="G156" s="209" t="s">
        <v>180</v>
      </c>
      <c r="H156" s="210">
        <v>767.02499999999998</v>
      </c>
      <c r="I156" s="211"/>
      <c r="J156" s="212">
        <f>ROUND(I156*H156,2)</f>
        <v>0</v>
      </c>
      <c r="K156" s="208" t="s">
        <v>144</v>
      </c>
      <c r="L156" s="46"/>
      <c r="M156" s="213" t="s">
        <v>19</v>
      </c>
      <c r="N156" s="214" t="s">
        <v>44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0.0031199999999999999</v>
      </c>
      <c r="T156" s="216">
        <f>S156*H156</f>
        <v>2.3931179999999999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229</v>
      </c>
      <c r="AT156" s="217" t="s">
        <v>140</v>
      </c>
      <c r="AU156" s="217" t="s">
        <v>83</v>
      </c>
      <c r="AY156" s="19" t="s">
        <v>137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81</v>
      </c>
      <c r="BK156" s="218">
        <f>ROUND(I156*H156,2)</f>
        <v>0</v>
      </c>
      <c r="BL156" s="19" t="s">
        <v>229</v>
      </c>
      <c r="BM156" s="217" t="s">
        <v>285</v>
      </c>
    </row>
    <row r="157" s="2" customFormat="1">
      <c r="A157" s="40"/>
      <c r="B157" s="41"/>
      <c r="C157" s="42"/>
      <c r="D157" s="219" t="s">
        <v>147</v>
      </c>
      <c r="E157" s="42"/>
      <c r="F157" s="220" t="s">
        <v>286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147</v>
      </c>
      <c r="AU157" s="19" t="s">
        <v>83</v>
      </c>
    </row>
    <row r="158" s="14" customFormat="1">
      <c r="A158" s="14"/>
      <c r="B158" s="236"/>
      <c r="C158" s="237"/>
      <c r="D158" s="226" t="s">
        <v>149</v>
      </c>
      <c r="E158" s="238" t="s">
        <v>19</v>
      </c>
      <c r="F158" s="239" t="s">
        <v>257</v>
      </c>
      <c r="G158" s="237"/>
      <c r="H158" s="238" t="s">
        <v>19</v>
      </c>
      <c r="I158" s="240"/>
      <c r="J158" s="237"/>
      <c r="K158" s="237"/>
      <c r="L158" s="241"/>
      <c r="M158" s="242"/>
      <c r="N158" s="243"/>
      <c r="O158" s="243"/>
      <c r="P158" s="243"/>
      <c r="Q158" s="243"/>
      <c r="R158" s="243"/>
      <c r="S158" s="243"/>
      <c r="T158" s="24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5" t="s">
        <v>149</v>
      </c>
      <c r="AU158" s="245" t="s">
        <v>83</v>
      </c>
      <c r="AV158" s="14" t="s">
        <v>81</v>
      </c>
      <c r="AW158" s="14" t="s">
        <v>35</v>
      </c>
      <c r="AX158" s="14" t="s">
        <v>73</v>
      </c>
      <c r="AY158" s="245" t="s">
        <v>137</v>
      </c>
    </row>
    <row r="159" s="13" customFormat="1">
      <c r="A159" s="13"/>
      <c r="B159" s="224"/>
      <c r="C159" s="225"/>
      <c r="D159" s="226" t="s">
        <v>149</v>
      </c>
      <c r="E159" s="227" t="s">
        <v>19</v>
      </c>
      <c r="F159" s="228" t="s">
        <v>258</v>
      </c>
      <c r="G159" s="225"/>
      <c r="H159" s="229">
        <v>764.77499999999998</v>
      </c>
      <c r="I159" s="230"/>
      <c r="J159" s="225"/>
      <c r="K159" s="225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149</v>
      </c>
      <c r="AU159" s="235" t="s">
        <v>83</v>
      </c>
      <c r="AV159" s="13" t="s">
        <v>83</v>
      </c>
      <c r="AW159" s="13" t="s">
        <v>35</v>
      </c>
      <c r="AX159" s="13" t="s">
        <v>73</v>
      </c>
      <c r="AY159" s="235" t="s">
        <v>137</v>
      </c>
    </row>
    <row r="160" s="14" customFormat="1">
      <c r="A160" s="14"/>
      <c r="B160" s="236"/>
      <c r="C160" s="237"/>
      <c r="D160" s="226" t="s">
        <v>149</v>
      </c>
      <c r="E160" s="238" t="s">
        <v>19</v>
      </c>
      <c r="F160" s="239" t="s">
        <v>259</v>
      </c>
      <c r="G160" s="237"/>
      <c r="H160" s="238" t="s">
        <v>19</v>
      </c>
      <c r="I160" s="240"/>
      <c r="J160" s="237"/>
      <c r="K160" s="237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149</v>
      </c>
      <c r="AU160" s="245" t="s">
        <v>83</v>
      </c>
      <c r="AV160" s="14" t="s">
        <v>81</v>
      </c>
      <c r="AW160" s="14" t="s">
        <v>35</v>
      </c>
      <c r="AX160" s="14" t="s">
        <v>73</v>
      </c>
      <c r="AY160" s="245" t="s">
        <v>137</v>
      </c>
    </row>
    <row r="161" s="13" customFormat="1">
      <c r="A161" s="13"/>
      <c r="B161" s="224"/>
      <c r="C161" s="225"/>
      <c r="D161" s="226" t="s">
        <v>149</v>
      </c>
      <c r="E161" s="227" t="s">
        <v>19</v>
      </c>
      <c r="F161" s="228" t="s">
        <v>260</v>
      </c>
      <c r="G161" s="225"/>
      <c r="H161" s="229">
        <v>2.25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149</v>
      </c>
      <c r="AU161" s="235" t="s">
        <v>83</v>
      </c>
      <c r="AV161" s="13" t="s">
        <v>83</v>
      </c>
      <c r="AW161" s="13" t="s">
        <v>35</v>
      </c>
      <c r="AX161" s="13" t="s">
        <v>73</v>
      </c>
      <c r="AY161" s="235" t="s">
        <v>137</v>
      </c>
    </row>
    <row r="162" s="15" customFormat="1">
      <c r="A162" s="15"/>
      <c r="B162" s="246"/>
      <c r="C162" s="247"/>
      <c r="D162" s="226" t="s">
        <v>149</v>
      </c>
      <c r="E162" s="248" t="s">
        <v>19</v>
      </c>
      <c r="F162" s="249" t="s">
        <v>261</v>
      </c>
      <c r="G162" s="247"/>
      <c r="H162" s="250">
        <v>767.02499999999998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6" t="s">
        <v>149</v>
      </c>
      <c r="AU162" s="256" t="s">
        <v>83</v>
      </c>
      <c r="AV162" s="15" t="s">
        <v>145</v>
      </c>
      <c r="AW162" s="15" t="s">
        <v>35</v>
      </c>
      <c r="AX162" s="15" t="s">
        <v>81</v>
      </c>
      <c r="AY162" s="256" t="s">
        <v>137</v>
      </c>
    </row>
    <row r="163" s="2" customFormat="1" ht="21.75" customHeight="1">
      <c r="A163" s="40"/>
      <c r="B163" s="41"/>
      <c r="C163" s="206" t="s">
        <v>287</v>
      </c>
      <c r="D163" s="206" t="s">
        <v>140</v>
      </c>
      <c r="E163" s="207" t="s">
        <v>288</v>
      </c>
      <c r="F163" s="208" t="s">
        <v>289</v>
      </c>
      <c r="G163" s="209" t="s">
        <v>271</v>
      </c>
      <c r="H163" s="210">
        <v>34.700000000000003</v>
      </c>
      <c r="I163" s="211"/>
      <c r="J163" s="212">
        <f>ROUND(I163*H163,2)</f>
        <v>0</v>
      </c>
      <c r="K163" s="208" t="s">
        <v>144</v>
      </c>
      <c r="L163" s="46"/>
      <c r="M163" s="213" t="s">
        <v>19</v>
      </c>
      <c r="N163" s="214" t="s">
        <v>44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0.0033800000000000002</v>
      </c>
      <c r="T163" s="216">
        <f>S163*H163</f>
        <v>0.11728600000000002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229</v>
      </c>
      <c r="AT163" s="217" t="s">
        <v>140</v>
      </c>
      <c r="AU163" s="217" t="s">
        <v>83</v>
      </c>
      <c r="AY163" s="19" t="s">
        <v>137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81</v>
      </c>
      <c r="BK163" s="218">
        <f>ROUND(I163*H163,2)</f>
        <v>0</v>
      </c>
      <c r="BL163" s="19" t="s">
        <v>229</v>
      </c>
      <c r="BM163" s="217" t="s">
        <v>290</v>
      </c>
    </row>
    <row r="164" s="2" customFormat="1">
      <c r="A164" s="40"/>
      <c r="B164" s="41"/>
      <c r="C164" s="42"/>
      <c r="D164" s="219" t="s">
        <v>147</v>
      </c>
      <c r="E164" s="42"/>
      <c r="F164" s="220" t="s">
        <v>291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147</v>
      </c>
      <c r="AU164" s="19" t="s">
        <v>83</v>
      </c>
    </row>
    <row r="165" s="2" customFormat="1" ht="21.75" customHeight="1">
      <c r="A165" s="40"/>
      <c r="B165" s="41"/>
      <c r="C165" s="206" t="s">
        <v>292</v>
      </c>
      <c r="D165" s="206" t="s">
        <v>140</v>
      </c>
      <c r="E165" s="207" t="s">
        <v>293</v>
      </c>
      <c r="F165" s="208" t="s">
        <v>294</v>
      </c>
      <c r="G165" s="209" t="s">
        <v>271</v>
      </c>
      <c r="H165" s="210">
        <v>46.68</v>
      </c>
      <c r="I165" s="211"/>
      <c r="J165" s="212">
        <f>ROUND(I165*H165,2)</f>
        <v>0</v>
      </c>
      <c r="K165" s="208" t="s">
        <v>144</v>
      </c>
      <c r="L165" s="46"/>
      <c r="M165" s="213" t="s">
        <v>19</v>
      </c>
      <c r="N165" s="214" t="s">
        <v>44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0.0033800000000000002</v>
      </c>
      <c r="T165" s="216">
        <f>S165*H165</f>
        <v>0.15777840000000001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229</v>
      </c>
      <c r="AT165" s="217" t="s">
        <v>140</v>
      </c>
      <c r="AU165" s="217" t="s">
        <v>83</v>
      </c>
      <c r="AY165" s="19" t="s">
        <v>137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81</v>
      </c>
      <c r="BK165" s="218">
        <f>ROUND(I165*H165,2)</f>
        <v>0</v>
      </c>
      <c r="BL165" s="19" t="s">
        <v>229</v>
      </c>
      <c r="BM165" s="217" t="s">
        <v>295</v>
      </c>
    </row>
    <row r="166" s="2" customFormat="1">
      <c r="A166" s="40"/>
      <c r="B166" s="41"/>
      <c r="C166" s="42"/>
      <c r="D166" s="219" t="s">
        <v>147</v>
      </c>
      <c r="E166" s="42"/>
      <c r="F166" s="220" t="s">
        <v>296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147</v>
      </c>
      <c r="AU166" s="19" t="s">
        <v>83</v>
      </c>
    </row>
    <row r="167" s="13" customFormat="1">
      <c r="A167" s="13"/>
      <c r="B167" s="224"/>
      <c r="C167" s="225"/>
      <c r="D167" s="226" t="s">
        <v>149</v>
      </c>
      <c r="E167" s="227" t="s">
        <v>19</v>
      </c>
      <c r="F167" s="228" t="s">
        <v>297</v>
      </c>
      <c r="G167" s="225"/>
      <c r="H167" s="229">
        <v>46.68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149</v>
      </c>
      <c r="AU167" s="235" t="s">
        <v>83</v>
      </c>
      <c r="AV167" s="13" t="s">
        <v>83</v>
      </c>
      <c r="AW167" s="13" t="s">
        <v>35</v>
      </c>
      <c r="AX167" s="13" t="s">
        <v>81</v>
      </c>
      <c r="AY167" s="235" t="s">
        <v>137</v>
      </c>
    </row>
    <row r="168" s="2" customFormat="1" ht="16.5" customHeight="1">
      <c r="A168" s="40"/>
      <c r="B168" s="41"/>
      <c r="C168" s="206" t="s">
        <v>298</v>
      </c>
      <c r="D168" s="206" t="s">
        <v>140</v>
      </c>
      <c r="E168" s="207" t="s">
        <v>299</v>
      </c>
      <c r="F168" s="208" t="s">
        <v>300</v>
      </c>
      <c r="G168" s="209" t="s">
        <v>271</v>
      </c>
      <c r="H168" s="210">
        <v>12.9</v>
      </c>
      <c r="I168" s="211"/>
      <c r="J168" s="212">
        <f>ROUND(I168*H168,2)</f>
        <v>0</v>
      </c>
      <c r="K168" s="208" t="s">
        <v>144</v>
      </c>
      <c r="L168" s="46"/>
      <c r="M168" s="213" t="s">
        <v>19</v>
      </c>
      <c r="N168" s="214" t="s">
        <v>44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0.0016999999999999999</v>
      </c>
      <c r="T168" s="216">
        <f>S168*H168</f>
        <v>0.021929999999999998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229</v>
      </c>
      <c r="AT168" s="217" t="s">
        <v>140</v>
      </c>
      <c r="AU168" s="217" t="s">
        <v>83</v>
      </c>
      <c r="AY168" s="19" t="s">
        <v>137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81</v>
      </c>
      <c r="BK168" s="218">
        <f>ROUND(I168*H168,2)</f>
        <v>0</v>
      </c>
      <c r="BL168" s="19" t="s">
        <v>229</v>
      </c>
      <c r="BM168" s="217" t="s">
        <v>301</v>
      </c>
    </row>
    <row r="169" s="2" customFormat="1">
      <c r="A169" s="40"/>
      <c r="B169" s="41"/>
      <c r="C169" s="42"/>
      <c r="D169" s="219" t="s">
        <v>147</v>
      </c>
      <c r="E169" s="42"/>
      <c r="F169" s="220" t="s">
        <v>302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147</v>
      </c>
      <c r="AU169" s="19" t="s">
        <v>83</v>
      </c>
    </row>
    <row r="170" s="2" customFormat="1" ht="16.5" customHeight="1">
      <c r="A170" s="40"/>
      <c r="B170" s="41"/>
      <c r="C170" s="206" t="s">
        <v>303</v>
      </c>
      <c r="D170" s="206" t="s">
        <v>140</v>
      </c>
      <c r="E170" s="207" t="s">
        <v>304</v>
      </c>
      <c r="F170" s="208" t="s">
        <v>305</v>
      </c>
      <c r="G170" s="209" t="s">
        <v>271</v>
      </c>
      <c r="H170" s="210">
        <v>48.200000000000003</v>
      </c>
      <c r="I170" s="211"/>
      <c r="J170" s="212">
        <f>ROUND(I170*H170,2)</f>
        <v>0</v>
      </c>
      <c r="K170" s="208" t="s">
        <v>144</v>
      </c>
      <c r="L170" s="46"/>
      <c r="M170" s="213" t="s">
        <v>19</v>
      </c>
      <c r="N170" s="214" t="s">
        <v>44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0.0017700000000000001</v>
      </c>
      <c r="T170" s="216">
        <f>S170*H170</f>
        <v>0.085314000000000015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229</v>
      </c>
      <c r="AT170" s="217" t="s">
        <v>140</v>
      </c>
      <c r="AU170" s="217" t="s">
        <v>83</v>
      </c>
      <c r="AY170" s="19" t="s">
        <v>137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81</v>
      </c>
      <c r="BK170" s="218">
        <f>ROUND(I170*H170,2)</f>
        <v>0</v>
      </c>
      <c r="BL170" s="19" t="s">
        <v>229</v>
      </c>
      <c r="BM170" s="217" t="s">
        <v>306</v>
      </c>
    </row>
    <row r="171" s="2" customFormat="1">
      <c r="A171" s="40"/>
      <c r="B171" s="41"/>
      <c r="C171" s="42"/>
      <c r="D171" s="219" t="s">
        <v>147</v>
      </c>
      <c r="E171" s="42"/>
      <c r="F171" s="220" t="s">
        <v>307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147</v>
      </c>
      <c r="AU171" s="19" t="s">
        <v>83</v>
      </c>
    </row>
    <row r="172" s="13" customFormat="1">
      <c r="A172" s="13"/>
      <c r="B172" s="224"/>
      <c r="C172" s="225"/>
      <c r="D172" s="226" t="s">
        <v>149</v>
      </c>
      <c r="E172" s="227" t="s">
        <v>19</v>
      </c>
      <c r="F172" s="228" t="s">
        <v>308</v>
      </c>
      <c r="G172" s="225"/>
      <c r="H172" s="229">
        <v>48.200000000000003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149</v>
      </c>
      <c r="AU172" s="235" t="s">
        <v>83</v>
      </c>
      <c r="AV172" s="13" t="s">
        <v>83</v>
      </c>
      <c r="AW172" s="13" t="s">
        <v>35</v>
      </c>
      <c r="AX172" s="13" t="s">
        <v>81</v>
      </c>
      <c r="AY172" s="235" t="s">
        <v>137</v>
      </c>
    </row>
    <row r="173" s="2" customFormat="1" ht="16.5" customHeight="1">
      <c r="A173" s="40"/>
      <c r="B173" s="41"/>
      <c r="C173" s="206" t="s">
        <v>309</v>
      </c>
      <c r="D173" s="206" t="s">
        <v>140</v>
      </c>
      <c r="E173" s="207" t="s">
        <v>310</v>
      </c>
      <c r="F173" s="208" t="s">
        <v>311</v>
      </c>
      <c r="G173" s="209" t="s">
        <v>271</v>
      </c>
      <c r="H173" s="210">
        <v>115.90000000000001</v>
      </c>
      <c r="I173" s="211"/>
      <c r="J173" s="212">
        <f>ROUND(I173*H173,2)</f>
        <v>0</v>
      </c>
      <c r="K173" s="208" t="s">
        <v>144</v>
      </c>
      <c r="L173" s="46"/>
      <c r="M173" s="213" t="s">
        <v>19</v>
      </c>
      <c r="N173" s="214" t="s">
        <v>44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0.0017700000000000001</v>
      </c>
      <c r="T173" s="216">
        <f>S173*H173</f>
        <v>0.20514300000000002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229</v>
      </c>
      <c r="AT173" s="217" t="s">
        <v>140</v>
      </c>
      <c r="AU173" s="217" t="s">
        <v>83</v>
      </c>
      <c r="AY173" s="19" t="s">
        <v>137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81</v>
      </c>
      <c r="BK173" s="218">
        <f>ROUND(I173*H173,2)</f>
        <v>0</v>
      </c>
      <c r="BL173" s="19" t="s">
        <v>229</v>
      </c>
      <c r="BM173" s="217" t="s">
        <v>312</v>
      </c>
    </row>
    <row r="174" s="2" customFormat="1">
      <c r="A174" s="40"/>
      <c r="B174" s="41"/>
      <c r="C174" s="42"/>
      <c r="D174" s="219" t="s">
        <v>147</v>
      </c>
      <c r="E174" s="42"/>
      <c r="F174" s="220" t="s">
        <v>313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147</v>
      </c>
      <c r="AU174" s="19" t="s">
        <v>83</v>
      </c>
    </row>
    <row r="175" s="13" customFormat="1">
      <c r="A175" s="13"/>
      <c r="B175" s="224"/>
      <c r="C175" s="225"/>
      <c r="D175" s="226" t="s">
        <v>149</v>
      </c>
      <c r="E175" s="227" t="s">
        <v>19</v>
      </c>
      <c r="F175" s="228" t="s">
        <v>314</v>
      </c>
      <c r="G175" s="225"/>
      <c r="H175" s="229">
        <v>115.90000000000001</v>
      </c>
      <c r="I175" s="230"/>
      <c r="J175" s="225"/>
      <c r="K175" s="225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149</v>
      </c>
      <c r="AU175" s="235" t="s">
        <v>83</v>
      </c>
      <c r="AV175" s="13" t="s">
        <v>83</v>
      </c>
      <c r="AW175" s="13" t="s">
        <v>35</v>
      </c>
      <c r="AX175" s="13" t="s">
        <v>81</v>
      </c>
      <c r="AY175" s="235" t="s">
        <v>137</v>
      </c>
    </row>
    <row r="176" s="2" customFormat="1" ht="16.5" customHeight="1">
      <c r="A176" s="40"/>
      <c r="B176" s="41"/>
      <c r="C176" s="206" t="s">
        <v>315</v>
      </c>
      <c r="D176" s="206" t="s">
        <v>140</v>
      </c>
      <c r="E176" s="207" t="s">
        <v>316</v>
      </c>
      <c r="F176" s="208" t="s">
        <v>317</v>
      </c>
      <c r="G176" s="209" t="s">
        <v>232</v>
      </c>
      <c r="H176" s="210">
        <v>5</v>
      </c>
      <c r="I176" s="211"/>
      <c r="J176" s="212">
        <f>ROUND(I176*H176,2)</f>
        <v>0</v>
      </c>
      <c r="K176" s="208" t="s">
        <v>144</v>
      </c>
      <c r="L176" s="46"/>
      <c r="M176" s="213" t="s">
        <v>19</v>
      </c>
      <c r="N176" s="214" t="s">
        <v>44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0.014999999999999999</v>
      </c>
      <c r="T176" s="216">
        <f>S176*H176</f>
        <v>0.074999999999999997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229</v>
      </c>
      <c r="AT176" s="217" t="s">
        <v>140</v>
      </c>
      <c r="AU176" s="217" t="s">
        <v>83</v>
      </c>
      <c r="AY176" s="19" t="s">
        <v>137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81</v>
      </c>
      <c r="BK176" s="218">
        <f>ROUND(I176*H176,2)</f>
        <v>0</v>
      </c>
      <c r="BL176" s="19" t="s">
        <v>229</v>
      </c>
      <c r="BM176" s="217" t="s">
        <v>318</v>
      </c>
    </row>
    <row r="177" s="2" customFormat="1">
      <c r="A177" s="40"/>
      <c r="B177" s="41"/>
      <c r="C177" s="42"/>
      <c r="D177" s="219" t="s">
        <v>147</v>
      </c>
      <c r="E177" s="42"/>
      <c r="F177" s="220" t="s">
        <v>319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147</v>
      </c>
      <c r="AU177" s="19" t="s">
        <v>83</v>
      </c>
    </row>
    <row r="178" s="2" customFormat="1" ht="16.5" customHeight="1">
      <c r="A178" s="40"/>
      <c r="B178" s="41"/>
      <c r="C178" s="206" t="s">
        <v>320</v>
      </c>
      <c r="D178" s="206" t="s">
        <v>140</v>
      </c>
      <c r="E178" s="207" t="s">
        <v>321</v>
      </c>
      <c r="F178" s="208" t="s">
        <v>322</v>
      </c>
      <c r="G178" s="209" t="s">
        <v>271</v>
      </c>
      <c r="H178" s="210">
        <v>58.100000000000001</v>
      </c>
      <c r="I178" s="211"/>
      <c r="J178" s="212">
        <f>ROUND(I178*H178,2)</f>
        <v>0</v>
      </c>
      <c r="K178" s="208" t="s">
        <v>144</v>
      </c>
      <c r="L178" s="46"/>
      <c r="M178" s="213" t="s">
        <v>19</v>
      </c>
      <c r="N178" s="214" t="s">
        <v>44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0.00191</v>
      </c>
      <c r="T178" s="216">
        <f>S178*H178</f>
        <v>0.110971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229</v>
      </c>
      <c r="AT178" s="217" t="s">
        <v>140</v>
      </c>
      <c r="AU178" s="217" t="s">
        <v>83</v>
      </c>
      <c r="AY178" s="19" t="s">
        <v>137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81</v>
      </c>
      <c r="BK178" s="218">
        <f>ROUND(I178*H178,2)</f>
        <v>0</v>
      </c>
      <c r="BL178" s="19" t="s">
        <v>229</v>
      </c>
      <c r="BM178" s="217" t="s">
        <v>323</v>
      </c>
    </row>
    <row r="179" s="2" customFormat="1">
      <c r="A179" s="40"/>
      <c r="B179" s="41"/>
      <c r="C179" s="42"/>
      <c r="D179" s="219" t="s">
        <v>147</v>
      </c>
      <c r="E179" s="42"/>
      <c r="F179" s="220" t="s">
        <v>324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147</v>
      </c>
      <c r="AU179" s="19" t="s">
        <v>83</v>
      </c>
    </row>
    <row r="180" s="13" customFormat="1">
      <c r="A180" s="13"/>
      <c r="B180" s="224"/>
      <c r="C180" s="225"/>
      <c r="D180" s="226" t="s">
        <v>149</v>
      </c>
      <c r="E180" s="227" t="s">
        <v>19</v>
      </c>
      <c r="F180" s="228" t="s">
        <v>325</v>
      </c>
      <c r="G180" s="225"/>
      <c r="H180" s="229">
        <v>58.100000000000001</v>
      </c>
      <c r="I180" s="230"/>
      <c r="J180" s="225"/>
      <c r="K180" s="225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149</v>
      </c>
      <c r="AU180" s="235" t="s">
        <v>83</v>
      </c>
      <c r="AV180" s="13" t="s">
        <v>83</v>
      </c>
      <c r="AW180" s="13" t="s">
        <v>35</v>
      </c>
      <c r="AX180" s="13" t="s">
        <v>81</v>
      </c>
      <c r="AY180" s="235" t="s">
        <v>137</v>
      </c>
    </row>
    <row r="181" s="2" customFormat="1" ht="16.5" customHeight="1">
      <c r="A181" s="40"/>
      <c r="B181" s="41"/>
      <c r="C181" s="206" t="s">
        <v>326</v>
      </c>
      <c r="D181" s="206" t="s">
        <v>140</v>
      </c>
      <c r="E181" s="207" t="s">
        <v>327</v>
      </c>
      <c r="F181" s="208" t="s">
        <v>328</v>
      </c>
      <c r="G181" s="209" t="s">
        <v>271</v>
      </c>
      <c r="H181" s="210">
        <v>13</v>
      </c>
      <c r="I181" s="211"/>
      <c r="J181" s="212">
        <f>ROUND(I181*H181,2)</f>
        <v>0</v>
      </c>
      <c r="K181" s="208" t="s">
        <v>144</v>
      </c>
      <c r="L181" s="46"/>
      <c r="M181" s="213" t="s">
        <v>19</v>
      </c>
      <c r="N181" s="214" t="s">
        <v>44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0.0022300000000000002</v>
      </c>
      <c r="T181" s="216">
        <f>S181*H181</f>
        <v>0.028990000000000002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229</v>
      </c>
      <c r="AT181" s="217" t="s">
        <v>140</v>
      </c>
      <c r="AU181" s="217" t="s">
        <v>83</v>
      </c>
      <c r="AY181" s="19" t="s">
        <v>137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81</v>
      </c>
      <c r="BK181" s="218">
        <f>ROUND(I181*H181,2)</f>
        <v>0</v>
      </c>
      <c r="BL181" s="19" t="s">
        <v>229</v>
      </c>
      <c r="BM181" s="217" t="s">
        <v>329</v>
      </c>
    </row>
    <row r="182" s="2" customFormat="1">
      <c r="A182" s="40"/>
      <c r="B182" s="41"/>
      <c r="C182" s="42"/>
      <c r="D182" s="219" t="s">
        <v>147</v>
      </c>
      <c r="E182" s="42"/>
      <c r="F182" s="220" t="s">
        <v>330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147</v>
      </c>
      <c r="AU182" s="19" t="s">
        <v>83</v>
      </c>
    </row>
    <row r="183" s="2" customFormat="1" ht="16.5" customHeight="1">
      <c r="A183" s="40"/>
      <c r="B183" s="41"/>
      <c r="C183" s="206" t="s">
        <v>331</v>
      </c>
      <c r="D183" s="206" t="s">
        <v>140</v>
      </c>
      <c r="E183" s="207" t="s">
        <v>332</v>
      </c>
      <c r="F183" s="208" t="s">
        <v>333</v>
      </c>
      <c r="G183" s="209" t="s">
        <v>271</v>
      </c>
      <c r="H183" s="210">
        <v>264.29000000000002</v>
      </c>
      <c r="I183" s="211"/>
      <c r="J183" s="212">
        <f>ROUND(I183*H183,2)</f>
        <v>0</v>
      </c>
      <c r="K183" s="208" t="s">
        <v>144</v>
      </c>
      <c r="L183" s="46"/>
      <c r="M183" s="213" t="s">
        <v>19</v>
      </c>
      <c r="N183" s="214" t="s">
        <v>44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0.00175</v>
      </c>
      <c r="T183" s="216">
        <f>S183*H183</f>
        <v>0.46250750000000007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229</v>
      </c>
      <c r="AT183" s="217" t="s">
        <v>140</v>
      </c>
      <c r="AU183" s="217" t="s">
        <v>83</v>
      </c>
      <c r="AY183" s="19" t="s">
        <v>137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81</v>
      </c>
      <c r="BK183" s="218">
        <f>ROUND(I183*H183,2)</f>
        <v>0</v>
      </c>
      <c r="BL183" s="19" t="s">
        <v>229</v>
      </c>
      <c r="BM183" s="217" t="s">
        <v>334</v>
      </c>
    </row>
    <row r="184" s="2" customFormat="1">
      <c r="A184" s="40"/>
      <c r="B184" s="41"/>
      <c r="C184" s="42"/>
      <c r="D184" s="219" t="s">
        <v>147</v>
      </c>
      <c r="E184" s="42"/>
      <c r="F184" s="220" t="s">
        <v>335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147</v>
      </c>
      <c r="AU184" s="19" t="s">
        <v>83</v>
      </c>
    </row>
    <row r="185" s="13" customFormat="1">
      <c r="A185" s="13"/>
      <c r="B185" s="224"/>
      <c r="C185" s="225"/>
      <c r="D185" s="226" t="s">
        <v>149</v>
      </c>
      <c r="E185" s="227" t="s">
        <v>19</v>
      </c>
      <c r="F185" s="228" t="s">
        <v>336</v>
      </c>
      <c r="G185" s="225"/>
      <c r="H185" s="229">
        <v>264.29000000000002</v>
      </c>
      <c r="I185" s="230"/>
      <c r="J185" s="225"/>
      <c r="K185" s="225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149</v>
      </c>
      <c r="AU185" s="235" t="s">
        <v>83</v>
      </c>
      <c r="AV185" s="13" t="s">
        <v>83</v>
      </c>
      <c r="AW185" s="13" t="s">
        <v>35</v>
      </c>
      <c r="AX185" s="13" t="s">
        <v>81</v>
      </c>
      <c r="AY185" s="235" t="s">
        <v>137</v>
      </c>
    </row>
    <row r="186" s="2" customFormat="1" ht="24.15" customHeight="1">
      <c r="A186" s="40"/>
      <c r="B186" s="41"/>
      <c r="C186" s="206" t="s">
        <v>337</v>
      </c>
      <c r="D186" s="206" t="s">
        <v>140</v>
      </c>
      <c r="E186" s="207" t="s">
        <v>338</v>
      </c>
      <c r="F186" s="208" t="s">
        <v>339</v>
      </c>
      <c r="G186" s="209" t="s">
        <v>232</v>
      </c>
      <c r="H186" s="210">
        <v>3</v>
      </c>
      <c r="I186" s="211"/>
      <c r="J186" s="212">
        <f>ROUND(I186*H186,2)</f>
        <v>0</v>
      </c>
      <c r="K186" s="208" t="s">
        <v>144</v>
      </c>
      <c r="L186" s="46"/>
      <c r="M186" s="213" t="s">
        <v>19</v>
      </c>
      <c r="N186" s="214" t="s">
        <v>44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0.0018799999999999999</v>
      </c>
      <c r="T186" s="216">
        <f>S186*H186</f>
        <v>0.00564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229</v>
      </c>
      <c r="AT186" s="217" t="s">
        <v>140</v>
      </c>
      <c r="AU186" s="217" t="s">
        <v>83</v>
      </c>
      <c r="AY186" s="19" t="s">
        <v>137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81</v>
      </c>
      <c r="BK186" s="218">
        <f>ROUND(I186*H186,2)</f>
        <v>0</v>
      </c>
      <c r="BL186" s="19" t="s">
        <v>229</v>
      </c>
      <c r="BM186" s="217" t="s">
        <v>340</v>
      </c>
    </row>
    <row r="187" s="2" customFormat="1">
      <c r="A187" s="40"/>
      <c r="B187" s="41"/>
      <c r="C187" s="42"/>
      <c r="D187" s="219" t="s">
        <v>147</v>
      </c>
      <c r="E187" s="42"/>
      <c r="F187" s="220" t="s">
        <v>341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147</v>
      </c>
      <c r="AU187" s="19" t="s">
        <v>83</v>
      </c>
    </row>
    <row r="188" s="2" customFormat="1" ht="16.5" customHeight="1">
      <c r="A188" s="40"/>
      <c r="B188" s="41"/>
      <c r="C188" s="206" t="s">
        <v>342</v>
      </c>
      <c r="D188" s="206" t="s">
        <v>140</v>
      </c>
      <c r="E188" s="207" t="s">
        <v>343</v>
      </c>
      <c r="F188" s="208" t="s">
        <v>344</v>
      </c>
      <c r="G188" s="209" t="s">
        <v>271</v>
      </c>
      <c r="H188" s="210">
        <v>164.09999999999999</v>
      </c>
      <c r="I188" s="211"/>
      <c r="J188" s="212">
        <f>ROUND(I188*H188,2)</f>
        <v>0</v>
      </c>
      <c r="K188" s="208" t="s">
        <v>144</v>
      </c>
      <c r="L188" s="46"/>
      <c r="M188" s="213" t="s">
        <v>19</v>
      </c>
      <c r="N188" s="214" t="s">
        <v>44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0.0025999999999999999</v>
      </c>
      <c r="T188" s="216">
        <f>S188*H188</f>
        <v>0.42665999999999998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229</v>
      </c>
      <c r="AT188" s="217" t="s">
        <v>140</v>
      </c>
      <c r="AU188" s="217" t="s">
        <v>83</v>
      </c>
      <c r="AY188" s="19" t="s">
        <v>137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81</v>
      </c>
      <c r="BK188" s="218">
        <f>ROUND(I188*H188,2)</f>
        <v>0</v>
      </c>
      <c r="BL188" s="19" t="s">
        <v>229</v>
      </c>
      <c r="BM188" s="217" t="s">
        <v>345</v>
      </c>
    </row>
    <row r="189" s="2" customFormat="1">
      <c r="A189" s="40"/>
      <c r="B189" s="41"/>
      <c r="C189" s="42"/>
      <c r="D189" s="219" t="s">
        <v>147</v>
      </c>
      <c r="E189" s="42"/>
      <c r="F189" s="220" t="s">
        <v>346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147</v>
      </c>
      <c r="AU189" s="19" t="s">
        <v>83</v>
      </c>
    </row>
    <row r="190" s="13" customFormat="1">
      <c r="A190" s="13"/>
      <c r="B190" s="224"/>
      <c r="C190" s="225"/>
      <c r="D190" s="226" t="s">
        <v>149</v>
      </c>
      <c r="E190" s="227" t="s">
        <v>19</v>
      </c>
      <c r="F190" s="228" t="s">
        <v>308</v>
      </c>
      <c r="G190" s="225"/>
      <c r="H190" s="229">
        <v>48.200000000000003</v>
      </c>
      <c r="I190" s="230"/>
      <c r="J190" s="225"/>
      <c r="K190" s="225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149</v>
      </c>
      <c r="AU190" s="235" t="s">
        <v>83</v>
      </c>
      <c r="AV190" s="13" t="s">
        <v>83</v>
      </c>
      <c r="AW190" s="13" t="s">
        <v>35</v>
      </c>
      <c r="AX190" s="13" t="s">
        <v>73</v>
      </c>
      <c r="AY190" s="235" t="s">
        <v>137</v>
      </c>
    </row>
    <row r="191" s="13" customFormat="1">
      <c r="A191" s="13"/>
      <c r="B191" s="224"/>
      <c r="C191" s="225"/>
      <c r="D191" s="226" t="s">
        <v>149</v>
      </c>
      <c r="E191" s="227" t="s">
        <v>19</v>
      </c>
      <c r="F191" s="228" t="s">
        <v>314</v>
      </c>
      <c r="G191" s="225"/>
      <c r="H191" s="229">
        <v>115.90000000000001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149</v>
      </c>
      <c r="AU191" s="235" t="s">
        <v>83</v>
      </c>
      <c r="AV191" s="13" t="s">
        <v>83</v>
      </c>
      <c r="AW191" s="13" t="s">
        <v>35</v>
      </c>
      <c r="AX191" s="13" t="s">
        <v>73</v>
      </c>
      <c r="AY191" s="235" t="s">
        <v>137</v>
      </c>
    </row>
    <row r="192" s="15" customFormat="1">
      <c r="A192" s="15"/>
      <c r="B192" s="246"/>
      <c r="C192" s="247"/>
      <c r="D192" s="226" t="s">
        <v>149</v>
      </c>
      <c r="E192" s="248" t="s">
        <v>19</v>
      </c>
      <c r="F192" s="249" t="s">
        <v>261</v>
      </c>
      <c r="G192" s="247"/>
      <c r="H192" s="250">
        <v>164.10000000000002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56" t="s">
        <v>149</v>
      </c>
      <c r="AU192" s="256" t="s">
        <v>83</v>
      </c>
      <c r="AV192" s="15" t="s">
        <v>145</v>
      </c>
      <c r="AW192" s="15" t="s">
        <v>35</v>
      </c>
      <c r="AX192" s="15" t="s">
        <v>81</v>
      </c>
      <c r="AY192" s="256" t="s">
        <v>137</v>
      </c>
    </row>
    <row r="193" s="2" customFormat="1" ht="16.5" customHeight="1">
      <c r="A193" s="40"/>
      <c r="B193" s="41"/>
      <c r="C193" s="206" t="s">
        <v>347</v>
      </c>
      <c r="D193" s="206" t="s">
        <v>140</v>
      </c>
      <c r="E193" s="207" t="s">
        <v>348</v>
      </c>
      <c r="F193" s="208" t="s">
        <v>349</v>
      </c>
      <c r="G193" s="209" t="s">
        <v>271</v>
      </c>
      <c r="H193" s="210">
        <v>67</v>
      </c>
      <c r="I193" s="211"/>
      <c r="J193" s="212">
        <f>ROUND(I193*H193,2)</f>
        <v>0</v>
      </c>
      <c r="K193" s="208" t="s">
        <v>144</v>
      </c>
      <c r="L193" s="46"/>
      <c r="M193" s="213" t="s">
        <v>19</v>
      </c>
      <c r="N193" s="214" t="s">
        <v>44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0.0039399999999999999</v>
      </c>
      <c r="T193" s="216">
        <f>S193*H193</f>
        <v>0.26397999999999999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229</v>
      </c>
      <c r="AT193" s="217" t="s">
        <v>140</v>
      </c>
      <c r="AU193" s="217" t="s">
        <v>83</v>
      </c>
      <c r="AY193" s="19" t="s">
        <v>137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81</v>
      </c>
      <c r="BK193" s="218">
        <f>ROUND(I193*H193,2)</f>
        <v>0</v>
      </c>
      <c r="BL193" s="19" t="s">
        <v>229</v>
      </c>
      <c r="BM193" s="217" t="s">
        <v>350</v>
      </c>
    </row>
    <row r="194" s="2" customFormat="1">
      <c r="A194" s="40"/>
      <c r="B194" s="41"/>
      <c r="C194" s="42"/>
      <c r="D194" s="219" t="s">
        <v>147</v>
      </c>
      <c r="E194" s="42"/>
      <c r="F194" s="220" t="s">
        <v>351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147</v>
      </c>
      <c r="AU194" s="19" t="s">
        <v>83</v>
      </c>
    </row>
    <row r="195" s="13" customFormat="1">
      <c r="A195" s="13"/>
      <c r="B195" s="224"/>
      <c r="C195" s="225"/>
      <c r="D195" s="226" t="s">
        <v>149</v>
      </c>
      <c r="E195" s="227" t="s">
        <v>19</v>
      </c>
      <c r="F195" s="228" t="s">
        <v>352</v>
      </c>
      <c r="G195" s="225"/>
      <c r="H195" s="229">
        <v>67</v>
      </c>
      <c r="I195" s="230"/>
      <c r="J195" s="225"/>
      <c r="K195" s="225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149</v>
      </c>
      <c r="AU195" s="235" t="s">
        <v>83</v>
      </c>
      <c r="AV195" s="13" t="s">
        <v>83</v>
      </c>
      <c r="AW195" s="13" t="s">
        <v>35</v>
      </c>
      <c r="AX195" s="13" t="s">
        <v>81</v>
      </c>
      <c r="AY195" s="235" t="s">
        <v>137</v>
      </c>
    </row>
    <row r="196" s="12" customFormat="1" ht="22.8" customHeight="1">
      <c r="A196" s="12"/>
      <c r="B196" s="190"/>
      <c r="C196" s="191"/>
      <c r="D196" s="192" t="s">
        <v>72</v>
      </c>
      <c r="E196" s="204" t="s">
        <v>353</v>
      </c>
      <c r="F196" s="204" t="s">
        <v>354</v>
      </c>
      <c r="G196" s="191"/>
      <c r="H196" s="191"/>
      <c r="I196" s="194"/>
      <c r="J196" s="205">
        <f>BK196</f>
        <v>0</v>
      </c>
      <c r="K196" s="191"/>
      <c r="L196" s="196"/>
      <c r="M196" s="197"/>
      <c r="N196" s="198"/>
      <c r="O196" s="198"/>
      <c r="P196" s="199">
        <f>SUM(P197:P198)</f>
        <v>0</v>
      </c>
      <c r="Q196" s="198"/>
      <c r="R196" s="199">
        <f>SUM(R197:R198)</f>
        <v>0</v>
      </c>
      <c r="S196" s="198"/>
      <c r="T196" s="200">
        <f>SUM(T197:T198)</f>
        <v>0.044999999999999998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1" t="s">
        <v>83</v>
      </c>
      <c r="AT196" s="202" t="s">
        <v>72</v>
      </c>
      <c r="AU196" s="202" t="s">
        <v>81</v>
      </c>
      <c r="AY196" s="201" t="s">
        <v>137</v>
      </c>
      <c r="BK196" s="203">
        <f>SUM(BK197:BK198)</f>
        <v>0</v>
      </c>
    </row>
    <row r="197" s="2" customFormat="1" ht="16.5" customHeight="1">
      <c r="A197" s="40"/>
      <c r="B197" s="41"/>
      <c r="C197" s="206" t="s">
        <v>355</v>
      </c>
      <c r="D197" s="206" t="s">
        <v>140</v>
      </c>
      <c r="E197" s="207" t="s">
        <v>356</v>
      </c>
      <c r="F197" s="208" t="s">
        <v>357</v>
      </c>
      <c r="G197" s="209" t="s">
        <v>232</v>
      </c>
      <c r="H197" s="210">
        <v>1</v>
      </c>
      <c r="I197" s="211"/>
      <c r="J197" s="212">
        <f>ROUND(I197*H197,2)</f>
        <v>0</v>
      </c>
      <c r="K197" s="208" t="s">
        <v>144</v>
      </c>
      <c r="L197" s="46"/>
      <c r="M197" s="213" t="s">
        <v>19</v>
      </c>
      <c r="N197" s="214" t="s">
        <v>44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0.044999999999999998</v>
      </c>
      <c r="T197" s="216">
        <f>S197*H197</f>
        <v>0.044999999999999998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229</v>
      </c>
      <c r="AT197" s="217" t="s">
        <v>140</v>
      </c>
      <c r="AU197" s="217" t="s">
        <v>83</v>
      </c>
      <c r="AY197" s="19" t="s">
        <v>137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81</v>
      </c>
      <c r="BK197" s="218">
        <f>ROUND(I197*H197,2)</f>
        <v>0</v>
      </c>
      <c r="BL197" s="19" t="s">
        <v>229</v>
      </c>
      <c r="BM197" s="217" t="s">
        <v>358</v>
      </c>
    </row>
    <row r="198" s="2" customFormat="1">
      <c r="A198" s="40"/>
      <c r="B198" s="41"/>
      <c r="C198" s="42"/>
      <c r="D198" s="219" t="s">
        <v>147</v>
      </c>
      <c r="E198" s="42"/>
      <c r="F198" s="220" t="s">
        <v>359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147</v>
      </c>
      <c r="AU198" s="19" t="s">
        <v>83</v>
      </c>
    </row>
    <row r="199" s="12" customFormat="1" ht="25.92" customHeight="1">
      <c r="A199" s="12"/>
      <c r="B199" s="190"/>
      <c r="C199" s="191"/>
      <c r="D199" s="192" t="s">
        <v>72</v>
      </c>
      <c r="E199" s="193" t="s">
        <v>360</v>
      </c>
      <c r="F199" s="193" t="s">
        <v>103</v>
      </c>
      <c r="G199" s="191"/>
      <c r="H199" s="191"/>
      <c r="I199" s="194"/>
      <c r="J199" s="195">
        <f>BK199</f>
        <v>0</v>
      </c>
      <c r="K199" s="191"/>
      <c r="L199" s="196"/>
      <c r="M199" s="197"/>
      <c r="N199" s="198"/>
      <c r="O199" s="198"/>
      <c r="P199" s="199">
        <f>P200</f>
        <v>0</v>
      </c>
      <c r="Q199" s="198"/>
      <c r="R199" s="199">
        <f>R200</f>
        <v>0</v>
      </c>
      <c r="S199" s="198"/>
      <c r="T199" s="200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1" t="s">
        <v>166</v>
      </c>
      <c r="AT199" s="202" t="s">
        <v>72</v>
      </c>
      <c r="AU199" s="202" t="s">
        <v>73</v>
      </c>
      <c r="AY199" s="201" t="s">
        <v>137</v>
      </c>
      <c r="BK199" s="203">
        <f>BK200</f>
        <v>0</v>
      </c>
    </row>
    <row r="200" s="12" customFormat="1" ht="22.8" customHeight="1">
      <c r="A200" s="12"/>
      <c r="B200" s="190"/>
      <c r="C200" s="191"/>
      <c r="D200" s="192" t="s">
        <v>72</v>
      </c>
      <c r="E200" s="204" t="s">
        <v>361</v>
      </c>
      <c r="F200" s="204" t="s">
        <v>362</v>
      </c>
      <c r="G200" s="191"/>
      <c r="H200" s="191"/>
      <c r="I200" s="194"/>
      <c r="J200" s="205">
        <f>BK200</f>
        <v>0</v>
      </c>
      <c r="K200" s="191"/>
      <c r="L200" s="196"/>
      <c r="M200" s="197"/>
      <c r="N200" s="198"/>
      <c r="O200" s="198"/>
      <c r="P200" s="199">
        <f>SUM(P201:P202)</f>
        <v>0</v>
      </c>
      <c r="Q200" s="198"/>
      <c r="R200" s="199">
        <f>SUM(R201:R202)</f>
        <v>0</v>
      </c>
      <c r="S200" s="198"/>
      <c r="T200" s="20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1" t="s">
        <v>166</v>
      </c>
      <c r="AT200" s="202" t="s">
        <v>72</v>
      </c>
      <c r="AU200" s="202" t="s">
        <v>81</v>
      </c>
      <c r="AY200" s="201" t="s">
        <v>137</v>
      </c>
      <c r="BK200" s="203">
        <f>SUM(BK201:BK202)</f>
        <v>0</v>
      </c>
    </row>
    <row r="201" s="2" customFormat="1" ht="16.5" customHeight="1">
      <c r="A201" s="40"/>
      <c r="B201" s="41"/>
      <c r="C201" s="206" t="s">
        <v>363</v>
      </c>
      <c r="D201" s="206" t="s">
        <v>140</v>
      </c>
      <c r="E201" s="207" t="s">
        <v>364</v>
      </c>
      <c r="F201" s="208" t="s">
        <v>365</v>
      </c>
      <c r="G201" s="209" t="s">
        <v>366</v>
      </c>
      <c r="H201" s="210">
        <v>1</v>
      </c>
      <c r="I201" s="211"/>
      <c r="J201" s="212">
        <f>ROUND(I201*H201,2)</f>
        <v>0</v>
      </c>
      <c r="K201" s="208" t="s">
        <v>144</v>
      </c>
      <c r="L201" s="46"/>
      <c r="M201" s="213" t="s">
        <v>19</v>
      </c>
      <c r="N201" s="214" t="s">
        <v>44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367</v>
      </c>
      <c r="AT201" s="217" t="s">
        <v>140</v>
      </c>
      <c r="AU201" s="217" t="s">
        <v>83</v>
      </c>
      <c r="AY201" s="19" t="s">
        <v>137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81</v>
      </c>
      <c r="BK201" s="218">
        <f>ROUND(I201*H201,2)</f>
        <v>0</v>
      </c>
      <c r="BL201" s="19" t="s">
        <v>367</v>
      </c>
      <c r="BM201" s="217" t="s">
        <v>368</v>
      </c>
    </row>
    <row r="202" s="2" customFormat="1">
      <c r="A202" s="40"/>
      <c r="B202" s="41"/>
      <c r="C202" s="42"/>
      <c r="D202" s="219" t="s">
        <v>147</v>
      </c>
      <c r="E202" s="42"/>
      <c r="F202" s="220" t="s">
        <v>369</v>
      </c>
      <c r="G202" s="42"/>
      <c r="H202" s="42"/>
      <c r="I202" s="221"/>
      <c r="J202" s="42"/>
      <c r="K202" s="42"/>
      <c r="L202" s="46"/>
      <c r="M202" s="257"/>
      <c r="N202" s="258"/>
      <c r="O202" s="259"/>
      <c r="P202" s="259"/>
      <c r="Q202" s="259"/>
      <c r="R202" s="259"/>
      <c r="S202" s="259"/>
      <c r="T202" s="26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147</v>
      </c>
      <c r="AU202" s="19" t="s">
        <v>83</v>
      </c>
    </row>
    <row r="203" s="2" customFormat="1" ht="6.96" customHeight="1">
      <c r="A203" s="40"/>
      <c r="B203" s="61"/>
      <c r="C203" s="62"/>
      <c r="D203" s="62"/>
      <c r="E203" s="62"/>
      <c r="F203" s="62"/>
      <c r="G203" s="62"/>
      <c r="H203" s="62"/>
      <c r="I203" s="62"/>
      <c r="J203" s="62"/>
      <c r="K203" s="62"/>
      <c r="L203" s="46"/>
      <c r="M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</row>
  </sheetData>
  <sheetProtection sheet="1" autoFilter="0" formatColumns="0" formatRows="0" objects="1" scenarios="1" spinCount="100000" saltValue="SdFFLJ2B7X9JMOYuNRdGu99IHUjScB63ZenjHW3SyAZUqr+EDYgu2bBQBTnrtbis5HGnJYmURPh1ff3v+0YOHw==" hashValue="tTjx8YzShALeym2TyvqH2cRWm43xBqjaE9aWXEoY7feLthJ3G+dlr8qcE1hiTuNSphodLej9r7/o2ptzY6fv+g==" algorithmName="SHA-512" password="CC35"/>
  <autoFilter ref="C88:K202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4_02/962032231"/>
    <hyperlink ref="F96" r:id="rId2" display="https://podminky.urs.cz/item/CS_URS_2024_02/962032641"/>
    <hyperlink ref="F98" r:id="rId3" display="https://podminky.urs.cz/item/CS_URS_2024_02/962032691"/>
    <hyperlink ref="F101" r:id="rId4" display="https://podminky.urs.cz/item/CS_URS_2024_02/965042131"/>
    <hyperlink ref="F104" r:id="rId5" display="https://podminky.urs.cz/item/CS_URS_2024_02/965042241"/>
    <hyperlink ref="F107" r:id="rId6" display="https://podminky.urs.cz/item/CS_URS_2024_02/965049112"/>
    <hyperlink ref="F109" r:id="rId7" display="https://podminky.urs.cz/item/CS_URS_2024_02/978019391"/>
    <hyperlink ref="F113" r:id="rId8" display="https://podminky.urs.cz/item/CS_URS_2024_02/997013153"/>
    <hyperlink ref="F115" r:id="rId9" display="https://podminky.urs.cz/item/CS_URS_2024_02/997013501"/>
    <hyperlink ref="F117" r:id="rId10" display="https://podminky.urs.cz/item/CS_URS_2024_02/997013509"/>
    <hyperlink ref="F120" r:id="rId11" display="https://podminky.urs.cz/item/CS_URS_2024_02/997013602"/>
    <hyperlink ref="F122" r:id="rId12" display="https://podminky.urs.cz/item/CS_URS_2024_02/997013603"/>
    <hyperlink ref="F124" r:id="rId13" display="https://podminky.urs.cz/item/CS_URS_2024_02/997013645"/>
    <hyperlink ref="F126" r:id="rId14" display="https://podminky.urs.cz/item/CS_URS_2024_02/997013811"/>
    <hyperlink ref="F131" r:id="rId15" display="https://podminky.urs.cz/item/CS_URS_2024_02/712300845"/>
    <hyperlink ref="F133" r:id="rId16" display="https://podminky.urs.cz/item/CS_URS_2024_02/712340833"/>
    <hyperlink ref="F136" r:id="rId17" display="https://podminky.urs.cz/item/CS_URS_2024_02/712340834"/>
    <hyperlink ref="F139" r:id="rId18" display="https://podminky.urs.cz/item/CS_URS_2024_02/712600845"/>
    <hyperlink ref="F141" r:id="rId19" display="https://podminky.urs.cz/item/CS_URS_2024_02/712631801"/>
    <hyperlink ref="F149" r:id="rId20" display="https://podminky.urs.cz/item/CS_URS_2024_02/762085811"/>
    <hyperlink ref="F151" r:id="rId21" display="https://podminky.urs.cz/item/CS_URS_2024_02/762335831"/>
    <hyperlink ref="F153" r:id="rId22" display="https://podminky.urs.cz/item/CS_URS_2024_02/762341811"/>
    <hyperlink ref="F157" r:id="rId23" display="https://podminky.urs.cz/item/CS_URS_2024_02/764001841"/>
    <hyperlink ref="F164" r:id="rId24" display="https://podminky.urs.cz/item/CS_URS_2024_02/764001851"/>
    <hyperlink ref="F166" r:id="rId25" display="https://podminky.urs.cz/item/CS_URS_2024_02/764001871"/>
    <hyperlink ref="F169" r:id="rId26" display="https://podminky.urs.cz/item/CS_URS_2024_02/764002801"/>
    <hyperlink ref="F171" r:id="rId27" display="https://podminky.urs.cz/item/CS_URS_2024_02/764002811"/>
    <hyperlink ref="F174" r:id="rId28" display="https://podminky.urs.cz/item/CS_URS_2024_02/764002812"/>
    <hyperlink ref="F177" r:id="rId29" display="https://podminky.urs.cz/item/CS_URS_2024_02/764002821"/>
    <hyperlink ref="F179" r:id="rId30" display="https://podminky.urs.cz/item/CS_URS_2024_02/764002841"/>
    <hyperlink ref="F182" r:id="rId31" display="https://podminky.urs.cz/item/CS_URS_2024_02/764002861"/>
    <hyperlink ref="F184" r:id="rId32" display="https://podminky.urs.cz/item/CS_URS_2024_02/764002871"/>
    <hyperlink ref="F187" r:id="rId33" display="https://podminky.urs.cz/item/CS_URS_2024_02/764003801"/>
    <hyperlink ref="F189" r:id="rId34" display="https://podminky.urs.cz/item/CS_URS_2024_02/764004801"/>
    <hyperlink ref="F194" r:id="rId35" display="https://podminky.urs.cz/item/CS_URS_2024_02/764004861"/>
    <hyperlink ref="F198" r:id="rId36" display="https://podminky.urs.cz/item/CS_URS_2024_02/766231814"/>
    <hyperlink ref="F202" r:id="rId37" display="https://podminky.urs.cz/item/CS_URS_2024_02/094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370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ROUND((SUM(BE87:BE156)),  2)</f>
        <v>0</v>
      </c>
      <c r="G33" s="40"/>
      <c r="H33" s="40"/>
      <c r="I33" s="150">
        <v>0.20999999999999999</v>
      </c>
      <c r="J33" s="149">
        <f>ROUND(((SUM(BE87:BE156))*I33),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ROUND((SUM(BF87:BF156)),  2)</f>
        <v>0</v>
      </c>
      <c r="G34" s="40"/>
      <c r="H34" s="40"/>
      <c r="I34" s="150">
        <v>0.12</v>
      </c>
      <c r="J34" s="149">
        <f>ROUND(((SUM(BF87:BF156))*I34),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ROUND((SUM(BG87:BG156)),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ROUND((SUM(BH87:BH156)),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ROUND((SUM(BI87:BI156)),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002 - Úpravy na půdě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112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113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115</v>
      </c>
      <c r="E62" s="170"/>
      <c r="F62" s="170"/>
      <c r="G62" s="170"/>
      <c r="H62" s="170"/>
      <c r="I62" s="170"/>
      <c r="J62" s="171">
        <f>J95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371</v>
      </c>
      <c r="E63" s="176"/>
      <c r="F63" s="176"/>
      <c r="G63" s="176"/>
      <c r="H63" s="176"/>
      <c r="I63" s="176"/>
      <c r="J63" s="177">
        <f>J96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372</v>
      </c>
      <c r="E64" s="176"/>
      <c r="F64" s="176"/>
      <c r="G64" s="176"/>
      <c r="H64" s="176"/>
      <c r="I64" s="176"/>
      <c r="J64" s="177">
        <f>J108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117</v>
      </c>
      <c r="E65" s="176"/>
      <c r="F65" s="176"/>
      <c r="G65" s="176"/>
      <c r="H65" s="176"/>
      <c r="I65" s="176"/>
      <c r="J65" s="177">
        <f>J116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119</v>
      </c>
      <c r="E66" s="176"/>
      <c r="F66" s="176"/>
      <c r="G66" s="176"/>
      <c r="H66" s="176"/>
      <c r="I66" s="176"/>
      <c r="J66" s="177">
        <f>J135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373</v>
      </c>
      <c r="E67" s="176"/>
      <c r="F67" s="176"/>
      <c r="G67" s="176"/>
      <c r="H67" s="176"/>
      <c r="I67" s="176"/>
      <c r="J67" s="177">
        <f>J144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122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Výměna střešní krytiny na objektech MŠ Ladova, č.p.1676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106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002 - Úpravy na půdě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 xml:space="preserve"> </v>
      </c>
      <c r="G81" s="42"/>
      <c r="H81" s="42"/>
      <c r="I81" s="34" t="s">
        <v>23</v>
      </c>
      <c r="J81" s="74" t="str">
        <f>IF(J12="","",J12)</f>
        <v>20. 8. 2024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40.05" customHeight="1">
      <c r="A83" s="40"/>
      <c r="B83" s="41"/>
      <c r="C83" s="34" t="s">
        <v>25</v>
      </c>
      <c r="D83" s="42"/>
      <c r="E83" s="42"/>
      <c r="F83" s="29" t="str">
        <f>E15</f>
        <v xml:space="preserve">Město Litvínov, náměstí Míru 11, 436 01  Litvínov </v>
      </c>
      <c r="G83" s="42"/>
      <c r="H83" s="42"/>
      <c r="I83" s="34" t="s">
        <v>32</v>
      </c>
      <c r="J83" s="38" t="str">
        <f>E21</f>
        <v xml:space="preserve">ENIMA PRO a.s. Bělohorská 193/149, 169 00 Praha 6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30</v>
      </c>
      <c r="D84" s="42"/>
      <c r="E84" s="42"/>
      <c r="F84" s="29" t="str">
        <f>IF(E18="","",E18)</f>
        <v>Vyplň údaj</v>
      </c>
      <c r="G84" s="42"/>
      <c r="H84" s="42"/>
      <c r="I84" s="34" t="s">
        <v>36</v>
      </c>
      <c r="J84" s="38" t="str">
        <f>E24</f>
        <v xml:space="preserve"> 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123</v>
      </c>
      <c r="D86" s="182" t="s">
        <v>58</v>
      </c>
      <c r="E86" s="182" t="s">
        <v>54</v>
      </c>
      <c r="F86" s="182" t="s">
        <v>55</v>
      </c>
      <c r="G86" s="182" t="s">
        <v>124</v>
      </c>
      <c r="H86" s="182" t="s">
        <v>125</v>
      </c>
      <c r="I86" s="182" t="s">
        <v>126</v>
      </c>
      <c r="J86" s="182" t="s">
        <v>110</v>
      </c>
      <c r="K86" s="183" t="s">
        <v>127</v>
      </c>
      <c r="L86" s="184"/>
      <c r="M86" s="94" t="s">
        <v>19</v>
      </c>
      <c r="N86" s="95" t="s">
        <v>43</v>
      </c>
      <c r="O86" s="95" t="s">
        <v>128</v>
      </c>
      <c r="P86" s="95" t="s">
        <v>129</v>
      </c>
      <c r="Q86" s="95" t="s">
        <v>130</v>
      </c>
      <c r="R86" s="95" t="s">
        <v>131</v>
      </c>
      <c r="S86" s="95" t="s">
        <v>132</v>
      </c>
      <c r="T86" s="96" t="s">
        <v>133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134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P88+P95</f>
        <v>0</v>
      </c>
      <c r="Q87" s="98"/>
      <c r="R87" s="187">
        <f>R88+R95</f>
        <v>7.3103091000000004</v>
      </c>
      <c r="S87" s="98"/>
      <c r="T87" s="188">
        <f>T88+T95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72</v>
      </c>
      <c r="AU87" s="19" t="s">
        <v>111</v>
      </c>
      <c r="BK87" s="189">
        <f>BK88+BK95</f>
        <v>0</v>
      </c>
    </row>
    <row r="88" s="12" customFormat="1" ht="25.92" customHeight="1">
      <c r="A88" s="12"/>
      <c r="B88" s="190"/>
      <c r="C88" s="191"/>
      <c r="D88" s="192" t="s">
        <v>72</v>
      </c>
      <c r="E88" s="193" t="s">
        <v>135</v>
      </c>
      <c r="F88" s="193" t="s">
        <v>136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</f>
        <v>0</v>
      </c>
      <c r="Q88" s="198"/>
      <c r="R88" s="199">
        <f>R89</f>
        <v>0</v>
      </c>
      <c r="S88" s="198"/>
      <c r="T88" s="200">
        <f>T89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81</v>
      </c>
      <c r="AT88" s="202" t="s">
        <v>72</v>
      </c>
      <c r="AU88" s="202" t="s">
        <v>73</v>
      </c>
      <c r="AY88" s="201" t="s">
        <v>137</v>
      </c>
      <c r="BK88" s="203">
        <f>BK89</f>
        <v>0</v>
      </c>
    </row>
    <row r="89" s="12" customFormat="1" ht="22.8" customHeight="1">
      <c r="A89" s="12"/>
      <c r="B89" s="190"/>
      <c r="C89" s="191"/>
      <c r="D89" s="192" t="s">
        <v>72</v>
      </c>
      <c r="E89" s="204" t="s">
        <v>138</v>
      </c>
      <c r="F89" s="204" t="s">
        <v>139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SUM(P90:P94)</f>
        <v>0</v>
      </c>
      <c r="Q89" s="198"/>
      <c r="R89" s="199">
        <f>SUM(R90:R94)</f>
        <v>0</v>
      </c>
      <c r="S89" s="198"/>
      <c r="T89" s="200">
        <f>SUM(T90:T94)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81</v>
      </c>
      <c r="AT89" s="202" t="s">
        <v>72</v>
      </c>
      <c r="AU89" s="202" t="s">
        <v>81</v>
      </c>
      <c r="AY89" s="201" t="s">
        <v>137</v>
      </c>
      <c r="BK89" s="203">
        <f>SUM(BK90:BK94)</f>
        <v>0</v>
      </c>
    </row>
    <row r="90" s="2" customFormat="1" ht="16.5" customHeight="1">
      <c r="A90" s="40"/>
      <c r="B90" s="41"/>
      <c r="C90" s="206" t="s">
        <v>81</v>
      </c>
      <c r="D90" s="206" t="s">
        <v>140</v>
      </c>
      <c r="E90" s="207" t="s">
        <v>374</v>
      </c>
      <c r="F90" s="208" t="s">
        <v>375</v>
      </c>
      <c r="G90" s="209" t="s">
        <v>180</v>
      </c>
      <c r="H90" s="210">
        <v>427.5</v>
      </c>
      <c r="I90" s="211"/>
      <c r="J90" s="212">
        <f>ROUND(I90*H90,2)</f>
        <v>0</v>
      </c>
      <c r="K90" s="208" t="s">
        <v>144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145</v>
      </c>
      <c r="BM90" s="217" t="s">
        <v>376</v>
      </c>
    </row>
    <row r="91" s="2" customFormat="1">
      <c r="A91" s="40"/>
      <c r="B91" s="41"/>
      <c r="C91" s="42"/>
      <c r="D91" s="219" t="s">
        <v>147</v>
      </c>
      <c r="E91" s="42"/>
      <c r="F91" s="220" t="s">
        <v>377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147</v>
      </c>
      <c r="AU91" s="19" t="s">
        <v>83</v>
      </c>
    </row>
    <row r="92" s="2" customFormat="1" ht="16.5" customHeight="1">
      <c r="A92" s="40"/>
      <c r="B92" s="41"/>
      <c r="C92" s="206" t="s">
        <v>83</v>
      </c>
      <c r="D92" s="206" t="s">
        <v>140</v>
      </c>
      <c r="E92" s="207" t="s">
        <v>378</v>
      </c>
      <c r="F92" s="208" t="s">
        <v>379</v>
      </c>
      <c r="G92" s="209" t="s">
        <v>180</v>
      </c>
      <c r="H92" s="210">
        <v>427.5</v>
      </c>
      <c r="I92" s="211"/>
      <c r="J92" s="212">
        <f>ROUND(I92*H92,2)</f>
        <v>0</v>
      </c>
      <c r="K92" s="208" t="s">
        <v>144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83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145</v>
      </c>
      <c r="BM92" s="217" t="s">
        <v>380</v>
      </c>
    </row>
    <row r="93" s="2" customFormat="1">
      <c r="A93" s="40"/>
      <c r="B93" s="41"/>
      <c r="C93" s="42"/>
      <c r="D93" s="219" t="s">
        <v>147</v>
      </c>
      <c r="E93" s="42"/>
      <c r="F93" s="220" t="s">
        <v>381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83</v>
      </c>
    </row>
    <row r="94" s="13" customFormat="1">
      <c r="A94" s="13"/>
      <c r="B94" s="224"/>
      <c r="C94" s="225"/>
      <c r="D94" s="226" t="s">
        <v>149</v>
      </c>
      <c r="E94" s="227" t="s">
        <v>19</v>
      </c>
      <c r="F94" s="228" t="s">
        <v>382</v>
      </c>
      <c r="G94" s="225"/>
      <c r="H94" s="229">
        <v>427.5</v>
      </c>
      <c r="I94" s="230"/>
      <c r="J94" s="225"/>
      <c r="K94" s="225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149</v>
      </c>
      <c r="AU94" s="235" t="s">
        <v>83</v>
      </c>
      <c r="AV94" s="13" t="s">
        <v>83</v>
      </c>
      <c r="AW94" s="13" t="s">
        <v>35</v>
      </c>
      <c r="AX94" s="13" t="s">
        <v>81</v>
      </c>
      <c r="AY94" s="235" t="s">
        <v>137</v>
      </c>
    </row>
    <row r="95" s="12" customFormat="1" ht="25.92" customHeight="1">
      <c r="A95" s="12"/>
      <c r="B95" s="190"/>
      <c r="C95" s="191"/>
      <c r="D95" s="192" t="s">
        <v>72</v>
      </c>
      <c r="E95" s="193" t="s">
        <v>225</v>
      </c>
      <c r="F95" s="193" t="s">
        <v>226</v>
      </c>
      <c r="G95" s="191"/>
      <c r="H95" s="191"/>
      <c r="I95" s="194"/>
      <c r="J95" s="195">
        <f>BK95</f>
        <v>0</v>
      </c>
      <c r="K95" s="191"/>
      <c r="L95" s="196"/>
      <c r="M95" s="197"/>
      <c r="N95" s="198"/>
      <c r="O95" s="198"/>
      <c r="P95" s="199">
        <f>P96+P108+P116+P135+P144</f>
        <v>0</v>
      </c>
      <c r="Q95" s="198"/>
      <c r="R95" s="199">
        <f>R96+R108+R116+R135+R144</f>
        <v>7.3103091000000004</v>
      </c>
      <c r="S95" s="198"/>
      <c r="T95" s="200">
        <f>T96+T108+T116+T135+T144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83</v>
      </c>
      <c r="AT95" s="202" t="s">
        <v>72</v>
      </c>
      <c r="AU95" s="202" t="s">
        <v>73</v>
      </c>
      <c r="AY95" s="201" t="s">
        <v>137</v>
      </c>
      <c r="BK95" s="203">
        <f>BK96+BK108+BK116+BK135+BK144</f>
        <v>0</v>
      </c>
    </row>
    <row r="96" s="12" customFormat="1" ht="22.8" customHeight="1">
      <c r="A96" s="12"/>
      <c r="B96" s="190"/>
      <c r="C96" s="191"/>
      <c r="D96" s="192" t="s">
        <v>72</v>
      </c>
      <c r="E96" s="204" t="s">
        <v>383</v>
      </c>
      <c r="F96" s="204" t="s">
        <v>384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SUM(P97:P107)</f>
        <v>0</v>
      </c>
      <c r="Q96" s="198"/>
      <c r="R96" s="199">
        <f>SUM(R97:R107)</f>
        <v>0.22443750000000001</v>
      </c>
      <c r="S96" s="198"/>
      <c r="T96" s="200">
        <f>SUM(T97:T107)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83</v>
      </c>
      <c r="AT96" s="202" t="s">
        <v>72</v>
      </c>
      <c r="AU96" s="202" t="s">
        <v>81</v>
      </c>
      <c r="AY96" s="201" t="s">
        <v>137</v>
      </c>
      <c r="BK96" s="203">
        <f>SUM(BK97:BK107)</f>
        <v>0</v>
      </c>
    </row>
    <row r="97" s="2" customFormat="1" ht="16.5" customHeight="1">
      <c r="A97" s="40"/>
      <c r="B97" s="41"/>
      <c r="C97" s="206" t="s">
        <v>155</v>
      </c>
      <c r="D97" s="206" t="s">
        <v>140</v>
      </c>
      <c r="E97" s="207" t="s">
        <v>385</v>
      </c>
      <c r="F97" s="208" t="s">
        <v>386</v>
      </c>
      <c r="G97" s="209" t="s">
        <v>180</v>
      </c>
      <c r="H97" s="210">
        <v>427.5</v>
      </c>
      <c r="I97" s="211"/>
      <c r="J97" s="212">
        <f>ROUND(I97*H97,2)</f>
        <v>0</v>
      </c>
      <c r="K97" s="208" t="s">
        <v>144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229</v>
      </c>
      <c r="AT97" s="217" t="s">
        <v>140</v>
      </c>
      <c r="AU97" s="217" t="s">
        <v>83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229</v>
      </c>
      <c r="BM97" s="217" t="s">
        <v>387</v>
      </c>
    </row>
    <row r="98" s="2" customFormat="1">
      <c r="A98" s="40"/>
      <c r="B98" s="41"/>
      <c r="C98" s="42"/>
      <c r="D98" s="219" t="s">
        <v>147</v>
      </c>
      <c r="E98" s="42"/>
      <c r="F98" s="220" t="s">
        <v>388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147</v>
      </c>
      <c r="AU98" s="19" t="s">
        <v>83</v>
      </c>
    </row>
    <row r="99" s="13" customFormat="1">
      <c r="A99" s="13"/>
      <c r="B99" s="224"/>
      <c r="C99" s="225"/>
      <c r="D99" s="226" t="s">
        <v>149</v>
      </c>
      <c r="E99" s="227" t="s">
        <v>19</v>
      </c>
      <c r="F99" s="228" t="s">
        <v>382</v>
      </c>
      <c r="G99" s="225"/>
      <c r="H99" s="229">
        <v>427.5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149</v>
      </c>
      <c r="AU99" s="235" t="s">
        <v>83</v>
      </c>
      <c r="AV99" s="13" t="s">
        <v>83</v>
      </c>
      <c r="AW99" s="13" t="s">
        <v>35</v>
      </c>
      <c r="AX99" s="13" t="s">
        <v>81</v>
      </c>
      <c r="AY99" s="235" t="s">
        <v>137</v>
      </c>
    </row>
    <row r="100" s="2" customFormat="1" ht="16.5" customHeight="1">
      <c r="A100" s="40"/>
      <c r="B100" s="41"/>
      <c r="C100" s="261" t="s">
        <v>145</v>
      </c>
      <c r="D100" s="261" t="s">
        <v>389</v>
      </c>
      <c r="E100" s="262" t="s">
        <v>390</v>
      </c>
      <c r="F100" s="263" t="s">
        <v>391</v>
      </c>
      <c r="G100" s="264" t="s">
        <v>180</v>
      </c>
      <c r="H100" s="265">
        <v>448.875</v>
      </c>
      <c r="I100" s="266"/>
      <c r="J100" s="267">
        <f>ROUND(I100*H100,2)</f>
        <v>0</v>
      </c>
      <c r="K100" s="263" t="s">
        <v>144</v>
      </c>
      <c r="L100" s="268"/>
      <c r="M100" s="269" t="s">
        <v>19</v>
      </c>
      <c r="N100" s="270" t="s">
        <v>44</v>
      </c>
      <c r="O100" s="86"/>
      <c r="P100" s="215">
        <f>O100*H100</f>
        <v>0</v>
      </c>
      <c r="Q100" s="215">
        <v>0.00020000000000000001</v>
      </c>
      <c r="R100" s="215">
        <f>Q100*H100</f>
        <v>0.089775000000000008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326</v>
      </c>
      <c r="AT100" s="217" t="s">
        <v>389</v>
      </c>
      <c r="AU100" s="217" t="s">
        <v>83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229</v>
      </c>
      <c r="BM100" s="217" t="s">
        <v>392</v>
      </c>
    </row>
    <row r="101" s="13" customFormat="1">
      <c r="A101" s="13"/>
      <c r="B101" s="224"/>
      <c r="C101" s="225"/>
      <c r="D101" s="226" t="s">
        <v>149</v>
      </c>
      <c r="E101" s="225"/>
      <c r="F101" s="228" t="s">
        <v>393</v>
      </c>
      <c r="G101" s="225"/>
      <c r="H101" s="229">
        <v>448.875</v>
      </c>
      <c r="I101" s="230"/>
      <c r="J101" s="225"/>
      <c r="K101" s="225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149</v>
      </c>
      <c r="AU101" s="235" t="s">
        <v>83</v>
      </c>
      <c r="AV101" s="13" t="s">
        <v>83</v>
      </c>
      <c r="AW101" s="13" t="s">
        <v>4</v>
      </c>
      <c r="AX101" s="13" t="s">
        <v>81</v>
      </c>
      <c r="AY101" s="235" t="s">
        <v>137</v>
      </c>
    </row>
    <row r="102" s="2" customFormat="1" ht="16.5" customHeight="1">
      <c r="A102" s="40"/>
      <c r="B102" s="41"/>
      <c r="C102" s="206" t="s">
        <v>166</v>
      </c>
      <c r="D102" s="206" t="s">
        <v>140</v>
      </c>
      <c r="E102" s="207" t="s">
        <v>394</v>
      </c>
      <c r="F102" s="208" t="s">
        <v>395</v>
      </c>
      <c r="G102" s="209" t="s">
        <v>180</v>
      </c>
      <c r="H102" s="210">
        <v>427.5</v>
      </c>
      <c r="I102" s="211"/>
      <c r="J102" s="212">
        <f>ROUND(I102*H102,2)</f>
        <v>0</v>
      </c>
      <c r="K102" s="208" t="s">
        <v>144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229</v>
      </c>
      <c r="AT102" s="217" t="s">
        <v>140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229</v>
      </c>
      <c r="BM102" s="217" t="s">
        <v>396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397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83</v>
      </c>
    </row>
    <row r="104" s="2" customFormat="1" ht="16.5" customHeight="1">
      <c r="A104" s="40"/>
      <c r="B104" s="41"/>
      <c r="C104" s="261" t="s">
        <v>172</v>
      </c>
      <c r="D104" s="261" t="s">
        <v>389</v>
      </c>
      <c r="E104" s="262" t="s">
        <v>398</v>
      </c>
      <c r="F104" s="263" t="s">
        <v>399</v>
      </c>
      <c r="G104" s="264" t="s">
        <v>180</v>
      </c>
      <c r="H104" s="265">
        <v>448.875</v>
      </c>
      <c r="I104" s="266"/>
      <c r="J104" s="267">
        <f>ROUND(I104*H104,2)</f>
        <v>0</v>
      </c>
      <c r="K104" s="263" t="s">
        <v>144</v>
      </c>
      <c r="L104" s="268"/>
      <c r="M104" s="269" t="s">
        <v>19</v>
      </c>
      <c r="N104" s="270" t="s">
        <v>44</v>
      </c>
      <c r="O104" s="86"/>
      <c r="P104" s="215">
        <f>O104*H104</f>
        <v>0</v>
      </c>
      <c r="Q104" s="215">
        <v>0.00029999999999999997</v>
      </c>
      <c r="R104" s="215">
        <f>Q104*H104</f>
        <v>0.13466249999999999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326</v>
      </c>
      <c r="AT104" s="217" t="s">
        <v>389</v>
      </c>
      <c r="AU104" s="217" t="s">
        <v>83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81</v>
      </c>
      <c r="BK104" s="218">
        <f>ROUND(I104*H104,2)</f>
        <v>0</v>
      </c>
      <c r="BL104" s="19" t="s">
        <v>229</v>
      </c>
      <c r="BM104" s="217" t="s">
        <v>400</v>
      </c>
    </row>
    <row r="105" s="13" customFormat="1">
      <c r="A105" s="13"/>
      <c r="B105" s="224"/>
      <c r="C105" s="225"/>
      <c r="D105" s="226" t="s">
        <v>149</v>
      </c>
      <c r="E105" s="225"/>
      <c r="F105" s="228" t="s">
        <v>393</v>
      </c>
      <c r="G105" s="225"/>
      <c r="H105" s="229">
        <v>448.875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149</v>
      </c>
      <c r="AU105" s="235" t="s">
        <v>83</v>
      </c>
      <c r="AV105" s="13" t="s">
        <v>83</v>
      </c>
      <c r="AW105" s="13" t="s">
        <v>4</v>
      </c>
      <c r="AX105" s="13" t="s">
        <v>81</v>
      </c>
      <c r="AY105" s="235" t="s">
        <v>137</v>
      </c>
    </row>
    <row r="106" s="2" customFormat="1" ht="33" customHeight="1">
      <c r="A106" s="40"/>
      <c r="B106" s="41"/>
      <c r="C106" s="206" t="s">
        <v>177</v>
      </c>
      <c r="D106" s="206" t="s">
        <v>140</v>
      </c>
      <c r="E106" s="207" t="s">
        <v>401</v>
      </c>
      <c r="F106" s="208" t="s">
        <v>402</v>
      </c>
      <c r="G106" s="209" t="s">
        <v>189</v>
      </c>
      <c r="H106" s="210">
        <v>0.22400000000000001</v>
      </c>
      <c r="I106" s="211"/>
      <c r="J106" s="212">
        <f>ROUND(I106*H106,2)</f>
        <v>0</v>
      </c>
      <c r="K106" s="208" t="s">
        <v>144</v>
      </c>
      <c r="L106" s="46"/>
      <c r="M106" s="213" t="s">
        <v>19</v>
      </c>
      <c r="N106" s="214" t="s">
        <v>44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229</v>
      </c>
      <c r="AT106" s="217" t="s">
        <v>140</v>
      </c>
      <c r="AU106" s="217" t="s">
        <v>83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229</v>
      </c>
      <c r="BM106" s="217" t="s">
        <v>403</v>
      </c>
    </row>
    <row r="107" s="2" customFormat="1">
      <c r="A107" s="40"/>
      <c r="B107" s="41"/>
      <c r="C107" s="42"/>
      <c r="D107" s="219" t="s">
        <v>147</v>
      </c>
      <c r="E107" s="42"/>
      <c r="F107" s="220" t="s">
        <v>404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147</v>
      </c>
      <c r="AU107" s="19" t="s">
        <v>83</v>
      </c>
    </row>
    <row r="108" s="12" customFormat="1" ht="22.8" customHeight="1">
      <c r="A108" s="12"/>
      <c r="B108" s="190"/>
      <c r="C108" s="191"/>
      <c r="D108" s="192" t="s">
        <v>72</v>
      </c>
      <c r="E108" s="204" t="s">
        <v>405</v>
      </c>
      <c r="F108" s="204" t="s">
        <v>406</v>
      </c>
      <c r="G108" s="191"/>
      <c r="H108" s="191"/>
      <c r="I108" s="194"/>
      <c r="J108" s="205">
        <f>BK108</f>
        <v>0</v>
      </c>
      <c r="K108" s="191"/>
      <c r="L108" s="196"/>
      <c r="M108" s="197"/>
      <c r="N108" s="198"/>
      <c r="O108" s="198"/>
      <c r="P108" s="199">
        <f>SUM(P109:P115)</f>
        <v>0</v>
      </c>
      <c r="Q108" s="198"/>
      <c r="R108" s="199">
        <f>SUM(R109:R115)</f>
        <v>3.2319</v>
      </c>
      <c r="S108" s="198"/>
      <c r="T108" s="200">
        <f>SUM(T109:T115)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1" t="s">
        <v>83</v>
      </c>
      <c r="AT108" s="202" t="s">
        <v>72</v>
      </c>
      <c r="AU108" s="202" t="s">
        <v>81</v>
      </c>
      <c r="AY108" s="201" t="s">
        <v>137</v>
      </c>
      <c r="BK108" s="203">
        <f>SUM(BK109:BK115)</f>
        <v>0</v>
      </c>
    </row>
    <row r="109" s="2" customFormat="1" ht="24.15" customHeight="1">
      <c r="A109" s="40"/>
      <c r="B109" s="41"/>
      <c r="C109" s="206" t="s">
        <v>186</v>
      </c>
      <c r="D109" s="206" t="s">
        <v>140</v>
      </c>
      <c r="E109" s="207" t="s">
        <v>407</v>
      </c>
      <c r="F109" s="208" t="s">
        <v>408</v>
      </c>
      <c r="G109" s="209" t="s">
        <v>180</v>
      </c>
      <c r="H109" s="210">
        <v>427.5</v>
      </c>
      <c r="I109" s="211"/>
      <c r="J109" s="212">
        <f>ROUND(I109*H109,2)</f>
        <v>0</v>
      </c>
      <c r="K109" s="208" t="s">
        <v>144</v>
      </c>
      <c r="L109" s="46"/>
      <c r="M109" s="213" t="s">
        <v>19</v>
      </c>
      <c r="N109" s="214" t="s">
        <v>44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229</v>
      </c>
      <c r="AT109" s="217" t="s">
        <v>140</v>
      </c>
      <c r="AU109" s="217" t="s">
        <v>83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81</v>
      </c>
      <c r="BK109" s="218">
        <f>ROUND(I109*H109,2)</f>
        <v>0</v>
      </c>
      <c r="BL109" s="19" t="s">
        <v>229</v>
      </c>
      <c r="BM109" s="217" t="s">
        <v>409</v>
      </c>
    </row>
    <row r="110" s="2" customFormat="1">
      <c r="A110" s="40"/>
      <c r="B110" s="41"/>
      <c r="C110" s="42"/>
      <c r="D110" s="219" t="s">
        <v>147</v>
      </c>
      <c r="E110" s="42"/>
      <c r="F110" s="220" t="s">
        <v>410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147</v>
      </c>
      <c r="AU110" s="19" t="s">
        <v>83</v>
      </c>
    </row>
    <row r="111" s="13" customFormat="1">
      <c r="A111" s="13"/>
      <c r="B111" s="224"/>
      <c r="C111" s="225"/>
      <c r="D111" s="226" t="s">
        <v>149</v>
      </c>
      <c r="E111" s="227" t="s">
        <v>19</v>
      </c>
      <c r="F111" s="228" t="s">
        <v>411</v>
      </c>
      <c r="G111" s="225"/>
      <c r="H111" s="229">
        <v>427.5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149</v>
      </c>
      <c r="AU111" s="235" t="s">
        <v>83</v>
      </c>
      <c r="AV111" s="13" t="s">
        <v>83</v>
      </c>
      <c r="AW111" s="13" t="s">
        <v>35</v>
      </c>
      <c r="AX111" s="13" t="s">
        <v>81</v>
      </c>
      <c r="AY111" s="235" t="s">
        <v>137</v>
      </c>
    </row>
    <row r="112" s="2" customFormat="1" ht="16.5" customHeight="1">
      <c r="A112" s="40"/>
      <c r="B112" s="41"/>
      <c r="C112" s="261" t="s">
        <v>138</v>
      </c>
      <c r="D112" s="261" t="s">
        <v>389</v>
      </c>
      <c r="E112" s="262" t="s">
        <v>412</v>
      </c>
      <c r="F112" s="263" t="s">
        <v>413</v>
      </c>
      <c r="G112" s="264" t="s">
        <v>180</v>
      </c>
      <c r="H112" s="265">
        <v>897.75</v>
      </c>
      <c r="I112" s="266"/>
      <c r="J112" s="267">
        <f>ROUND(I112*H112,2)</f>
        <v>0</v>
      </c>
      <c r="K112" s="263" t="s">
        <v>144</v>
      </c>
      <c r="L112" s="268"/>
      <c r="M112" s="269" t="s">
        <v>19</v>
      </c>
      <c r="N112" s="270" t="s">
        <v>44</v>
      </c>
      <c r="O112" s="86"/>
      <c r="P112" s="215">
        <f>O112*H112</f>
        <v>0</v>
      </c>
      <c r="Q112" s="215">
        <v>0.0035999999999999999</v>
      </c>
      <c r="R112" s="215">
        <f>Q112*H112</f>
        <v>3.2319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326</v>
      </c>
      <c r="AT112" s="217" t="s">
        <v>389</v>
      </c>
      <c r="AU112" s="217" t="s">
        <v>83</v>
      </c>
      <c r="AY112" s="19" t="s">
        <v>137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81</v>
      </c>
      <c r="BK112" s="218">
        <f>ROUND(I112*H112,2)</f>
        <v>0</v>
      </c>
      <c r="BL112" s="19" t="s">
        <v>229</v>
      </c>
      <c r="BM112" s="217" t="s">
        <v>414</v>
      </c>
    </row>
    <row r="113" s="13" customFormat="1">
      <c r="A113" s="13"/>
      <c r="B113" s="224"/>
      <c r="C113" s="225"/>
      <c r="D113" s="226" t="s">
        <v>149</v>
      </c>
      <c r="E113" s="225"/>
      <c r="F113" s="228" t="s">
        <v>415</v>
      </c>
      <c r="G113" s="225"/>
      <c r="H113" s="229">
        <v>897.75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149</v>
      </c>
      <c r="AU113" s="235" t="s">
        <v>83</v>
      </c>
      <c r="AV113" s="13" t="s">
        <v>83</v>
      </c>
      <c r="AW113" s="13" t="s">
        <v>4</v>
      </c>
      <c r="AX113" s="13" t="s">
        <v>81</v>
      </c>
      <c r="AY113" s="235" t="s">
        <v>137</v>
      </c>
    </row>
    <row r="114" s="2" customFormat="1" ht="24.15" customHeight="1">
      <c r="A114" s="40"/>
      <c r="B114" s="41"/>
      <c r="C114" s="206" t="s">
        <v>196</v>
      </c>
      <c r="D114" s="206" t="s">
        <v>140</v>
      </c>
      <c r="E114" s="207" t="s">
        <v>416</v>
      </c>
      <c r="F114" s="208" t="s">
        <v>417</v>
      </c>
      <c r="G114" s="209" t="s">
        <v>189</v>
      </c>
      <c r="H114" s="210">
        <v>3.2320000000000002</v>
      </c>
      <c r="I114" s="211"/>
      <c r="J114" s="212">
        <f>ROUND(I114*H114,2)</f>
        <v>0</v>
      </c>
      <c r="K114" s="208" t="s">
        <v>144</v>
      </c>
      <c r="L114" s="46"/>
      <c r="M114" s="213" t="s">
        <v>19</v>
      </c>
      <c r="N114" s="214" t="s">
        <v>44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229</v>
      </c>
      <c r="AT114" s="217" t="s">
        <v>140</v>
      </c>
      <c r="AU114" s="217" t="s">
        <v>83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81</v>
      </c>
      <c r="BK114" s="218">
        <f>ROUND(I114*H114,2)</f>
        <v>0</v>
      </c>
      <c r="BL114" s="19" t="s">
        <v>229</v>
      </c>
      <c r="BM114" s="217" t="s">
        <v>418</v>
      </c>
    </row>
    <row r="115" s="2" customFormat="1">
      <c r="A115" s="40"/>
      <c r="B115" s="41"/>
      <c r="C115" s="42"/>
      <c r="D115" s="219" t="s">
        <v>147</v>
      </c>
      <c r="E115" s="42"/>
      <c r="F115" s="220" t="s">
        <v>419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147</v>
      </c>
      <c r="AU115" s="19" t="s">
        <v>83</v>
      </c>
    </row>
    <row r="116" s="12" customFormat="1" ht="22.8" customHeight="1">
      <c r="A116" s="12"/>
      <c r="B116" s="190"/>
      <c r="C116" s="191"/>
      <c r="D116" s="192" t="s">
        <v>72</v>
      </c>
      <c r="E116" s="204" t="s">
        <v>262</v>
      </c>
      <c r="F116" s="204" t="s">
        <v>263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SUM(P117:P134)</f>
        <v>0</v>
      </c>
      <c r="Q116" s="198"/>
      <c r="R116" s="199">
        <f>SUM(R117:R134)</f>
        <v>3.649222</v>
      </c>
      <c r="S116" s="198"/>
      <c r="T116" s="200">
        <f>SUM(T117:T134)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83</v>
      </c>
      <c r="AT116" s="202" t="s">
        <v>72</v>
      </c>
      <c r="AU116" s="202" t="s">
        <v>81</v>
      </c>
      <c r="AY116" s="201" t="s">
        <v>137</v>
      </c>
      <c r="BK116" s="203">
        <f>SUM(BK117:BK134)</f>
        <v>0</v>
      </c>
    </row>
    <row r="117" s="2" customFormat="1" ht="24.15" customHeight="1">
      <c r="A117" s="40"/>
      <c r="B117" s="41"/>
      <c r="C117" s="206" t="s">
        <v>202</v>
      </c>
      <c r="D117" s="206" t="s">
        <v>140</v>
      </c>
      <c r="E117" s="207" t="s">
        <v>420</v>
      </c>
      <c r="F117" s="208" t="s">
        <v>421</v>
      </c>
      <c r="G117" s="209" t="s">
        <v>143</v>
      </c>
      <c r="H117" s="210">
        <v>3.5</v>
      </c>
      <c r="I117" s="211"/>
      <c r="J117" s="212">
        <f>ROUND(I117*H117,2)</f>
        <v>0</v>
      </c>
      <c r="K117" s="208" t="s">
        <v>144</v>
      </c>
      <c r="L117" s="46"/>
      <c r="M117" s="213" t="s">
        <v>19</v>
      </c>
      <c r="N117" s="214" t="s">
        <v>44</v>
      </c>
      <c r="O117" s="86"/>
      <c r="P117" s="215">
        <f>O117*H117</f>
        <v>0</v>
      </c>
      <c r="Q117" s="215">
        <v>0.00189</v>
      </c>
      <c r="R117" s="215">
        <f>Q117*H117</f>
        <v>0.0066150000000000002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229</v>
      </c>
      <c r="AT117" s="217" t="s">
        <v>140</v>
      </c>
      <c r="AU117" s="217" t="s">
        <v>83</v>
      </c>
      <c r="AY117" s="19" t="s">
        <v>137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81</v>
      </c>
      <c r="BK117" s="218">
        <f>ROUND(I117*H117,2)</f>
        <v>0</v>
      </c>
      <c r="BL117" s="19" t="s">
        <v>229</v>
      </c>
      <c r="BM117" s="217" t="s">
        <v>422</v>
      </c>
    </row>
    <row r="118" s="2" customFormat="1">
      <c r="A118" s="40"/>
      <c r="B118" s="41"/>
      <c r="C118" s="42"/>
      <c r="D118" s="219" t="s">
        <v>147</v>
      </c>
      <c r="E118" s="42"/>
      <c r="F118" s="220" t="s">
        <v>423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147</v>
      </c>
      <c r="AU118" s="19" t="s">
        <v>83</v>
      </c>
    </row>
    <row r="119" s="2" customFormat="1" ht="21.75" customHeight="1">
      <c r="A119" s="40"/>
      <c r="B119" s="41"/>
      <c r="C119" s="206" t="s">
        <v>8</v>
      </c>
      <c r="D119" s="206" t="s">
        <v>140</v>
      </c>
      <c r="E119" s="207" t="s">
        <v>424</v>
      </c>
      <c r="F119" s="208" t="s">
        <v>425</v>
      </c>
      <c r="G119" s="209" t="s">
        <v>232</v>
      </c>
      <c r="H119" s="210">
        <v>110</v>
      </c>
      <c r="I119" s="211"/>
      <c r="J119" s="212">
        <f>ROUND(I119*H119,2)</f>
        <v>0</v>
      </c>
      <c r="K119" s="208" t="s">
        <v>144</v>
      </c>
      <c r="L119" s="46"/>
      <c r="M119" s="213" t="s">
        <v>19</v>
      </c>
      <c r="N119" s="214" t="s">
        <v>44</v>
      </c>
      <c r="O119" s="86"/>
      <c r="P119" s="215">
        <f>O119*H119</f>
        <v>0</v>
      </c>
      <c r="Q119" s="215">
        <v>0.0026700000000000001</v>
      </c>
      <c r="R119" s="215">
        <f>Q119*H119</f>
        <v>0.29370000000000002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229</v>
      </c>
      <c r="AT119" s="217" t="s">
        <v>140</v>
      </c>
      <c r="AU119" s="217" t="s">
        <v>83</v>
      </c>
      <c r="AY119" s="19" t="s">
        <v>137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229</v>
      </c>
      <c r="BM119" s="217" t="s">
        <v>426</v>
      </c>
    </row>
    <row r="120" s="2" customFormat="1">
      <c r="A120" s="40"/>
      <c r="B120" s="41"/>
      <c r="C120" s="42"/>
      <c r="D120" s="219" t="s">
        <v>147</v>
      </c>
      <c r="E120" s="42"/>
      <c r="F120" s="220" t="s">
        <v>427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147</v>
      </c>
      <c r="AU120" s="19" t="s">
        <v>83</v>
      </c>
    </row>
    <row r="121" s="13" customFormat="1">
      <c r="A121" s="13"/>
      <c r="B121" s="224"/>
      <c r="C121" s="225"/>
      <c r="D121" s="226" t="s">
        <v>149</v>
      </c>
      <c r="E121" s="227" t="s">
        <v>19</v>
      </c>
      <c r="F121" s="228" t="s">
        <v>428</v>
      </c>
      <c r="G121" s="225"/>
      <c r="H121" s="229">
        <v>110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149</v>
      </c>
      <c r="AU121" s="235" t="s">
        <v>83</v>
      </c>
      <c r="AV121" s="13" t="s">
        <v>83</v>
      </c>
      <c r="AW121" s="13" t="s">
        <v>35</v>
      </c>
      <c r="AX121" s="13" t="s">
        <v>81</v>
      </c>
      <c r="AY121" s="235" t="s">
        <v>137</v>
      </c>
    </row>
    <row r="122" s="2" customFormat="1" ht="16.5" customHeight="1">
      <c r="A122" s="40"/>
      <c r="B122" s="41"/>
      <c r="C122" s="261" t="s">
        <v>211</v>
      </c>
      <c r="D122" s="261" t="s">
        <v>389</v>
      </c>
      <c r="E122" s="262" t="s">
        <v>429</v>
      </c>
      <c r="F122" s="263" t="s">
        <v>430</v>
      </c>
      <c r="G122" s="264" t="s">
        <v>232</v>
      </c>
      <c r="H122" s="265">
        <v>110</v>
      </c>
      <c r="I122" s="266"/>
      <c r="J122" s="267">
        <f>ROUND(I122*H122,2)</f>
        <v>0</v>
      </c>
      <c r="K122" s="263" t="s">
        <v>144</v>
      </c>
      <c r="L122" s="268"/>
      <c r="M122" s="269" t="s">
        <v>19</v>
      </c>
      <c r="N122" s="270" t="s">
        <v>44</v>
      </c>
      <c r="O122" s="86"/>
      <c r="P122" s="215">
        <f>O122*H122</f>
        <v>0</v>
      </c>
      <c r="Q122" s="215">
        <v>0.00025999999999999998</v>
      </c>
      <c r="R122" s="215">
        <f>Q122*H122</f>
        <v>0.028599999999999997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326</v>
      </c>
      <c r="AT122" s="217" t="s">
        <v>389</v>
      </c>
      <c r="AU122" s="217" t="s">
        <v>83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229</v>
      </c>
      <c r="BM122" s="217" t="s">
        <v>431</v>
      </c>
    </row>
    <row r="123" s="2" customFormat="1" ht="24.15" customHeight="1">
      <c r="A123" s="40"/>
      <c r="B123" s="41"/>
      <c r="C123" s="206" t="s">
        <v>216</v>
      </c>
      <c r="D123" s="206" t="s">
        <v>140</v>
      </c>
      <c r="E123" s="207" t="s">
        <v>432</v>
      </c>
      <c r="F123" s="208" t="s">
        <v>433</v>
      </c>
      <c r="G123" s="209" t="s">
        <v>180</v>
      </c>
      <c r="H123" s="210">
        <v>86.700000000000003</v>
      </c>
      <c r="I123" s="211"/>
      <c r="J123" s="212">
        <f>ROUND(I123*H123,2)</f>
        <v>0</v>
      </c>
      <c r="K123" s="208" t="s">
        <v>144</v>
      </c>
      <c r="L123" s="46"/>
      <c r="M123" s="213" t="s">
        <v>19</v>
      </c>
      <c r="N123" s="214" t="s">
        <v>44</v>
      </c>
      <c r="O123" s="86"/>
      <c r="P123" s="215">
        <f>O123*H123</f>
        <v>0</v>
      </c>
      <c r="Q123" s="215">
        <v>0.015709999999999998</v>
      </c>
      <c r="R123" s="215">
        <f>Q123*H123</f>
        <v>1.3620569999999999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229</v>
      </c>
      <c r="AT123" s="217" t="s">
        <v>140</v>
      </c>
      <c r="AU123" s="217" t="s">
        <v>83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81</v>
      </c>
      <c r="BK123" s="218">
        <f>ROUND(I123*H123,2)</f>
        <v>0</v>
      </c>
      <c r="BL123" s="19" t="s">
        <v>229</v>
      </c>
      <c r="BM123" s="217" t="s">
        <v>434</v>
      </c>
    </row>
    <row r="124" s="2" customFormat="1">
      <c r="A124" s="40"/>
      <c r="B124" s="41"/>
      <c r="C124" s="42"/>
      <c r="D124" s="219" t="s">
        <v>147</v>
      </c>
      <c r="E124" s="42"/>
      <c r="F124" s="220" t="s">
        <v>435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147</v>
      </c>
      <c r="AU124" s="19" t="s">
        <v>83</v>
      </c>
    </row>
    <row r="125" s="13" customFormat="1">
      <c r="A125" s="13"/>
      <c r="B125" s="224"/>
      <c r="C125" s="225"/>
      <c r="D125" s="226" t="s">
        <v>149</v>
      </c>
      <c r="E125" s="227" t="s">
        <v>19</v>
      </c>
      <c r="F125" s="228" t="s">
        <v>436</v>
      </c>
      <c r="G125" s="225"/>
      <c r="H125" s="229">
        <v>86.700000000000003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149</v>
      </c>
      <c r="AU125" s="235" t="s">
        <v>83</v>
      </c>
      <c r="AV125" s="13" t="s">
        <v>83</v>
      </c>
      <c r="AW125" s="13" t="s">
        <v>35</v>
      </c>
      <c r="AX125" s="13" t="s">
        <v>81</v>
      </c>
      <c r="AY125" s="235" t="s">
        <v>137</v>
      </c>
    </row>
    <row r="126" s="2" customFormat="1" ht="16.5" customHeight="1">
      <c r="A126" s="40"/>
      <c r="B126" s="41"/>
      <c r="C126" s="206" t="s">
        <v>221</v>
      </c>
      <c r="D126" s="206" t="s">
        <v>140</v>
      </c>
      <c r="E126" s="207" t="s">
        <v>437</v>
      </c>
      <c r="F126" s="208" t="s">
        <v>438</v>
      </c>
      <c r="G126" s="209" t="s">
        <v>271</v>
      </c>
      <c r="H126" s="210">
        <v>175</v>
      </c>
      <c r="I126" s="211"/>
      <c r="J126" s="212">
        <f>ROUND(I126*H126,2)</f>
        <v>0</v>
      </c>
      <c r="K126" s="208" t="s">
        <v>144</v>
      </c>
      <c r="L126" s="46"/>
      <c r="M126" s="213" t="s">
        <v>19</v>
      </c>
      <c r="N126" s="214" t="s">
        <v>44</v>
      </c>
      <c r="O126" s="86"/>
      <c r="P126" s="215">
        <f>O126*H126</f>
        <v>0</v>
      </c>
      <c r="Q126" s="215">
        <v>1.0000000000000001E-05</v>
      </c>
      <c r="R126" s="215">
        <f>Q126*H126</f>
        <v>0.00175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229</v>
      </c>
      <c r="AT126" s="217" t="s">
        <v>140</v>
      </c>
      <c r="AU126" s="217" t="s">
        <v>83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81</v>
      </c>
      <c r="BK126" s="218">
        <f>ROUND(I126*H126,2)</f>
        <v>0</v>
      </c>
      <c r="BL126" s="19" t="s">
        <v>229</v>
      </c>
      <c r="BM126" s="217" t="s">
        <v>439</v>
      </c>
    </row>
    <row r="127" s="2" customFormat="1">
      <c r="A127" s="40"/>
      <c r="B127" s="41"/>
      <c r="C127" s="42"/>
      <c r="D127" s="219" t="s">
        <v>147</v>
      </c>
      <c r="E127" s="42"/>
      <c r="F127" s="220" t="s">
        <v>440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147</v>
      </c>
      <c r="AU127" s="19" t="s">
        <v>83</v>
      </c>
    </row>
    <row r="128" s="13" customFormat="1">
      <c r="A128" s="13"/>
      <c r="B128" s="224"/>
      <c r="C128" s="225"/>
      <c r="D128" s="226" t="s">
        <v>149</v>
      </c>
      <c r="E128" s="227" t="s">
        <v>19</v>
      </c>
      <c r="F128" s="228" t="s">
        <v>441</v>
      </c>
      <c r="G128" s="225"/>
      <c r="H128" s="229">
        <v>175</v>
      </c>
      <c r="I128" s="230"/>
      <c r="J128" s="225"/>
      <c r="K128" s="225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149</v>
      </c>
      <c r="AU128" s="235" t="s">
        <v>83</v>
      </c>
      <c r="AV128" s="13" t="s">
        <v>83</v>
      </c>
      <c r="AW128" s="13" t="s">
        <v>35</v>
      </c>
      <c r="AX128" s="13" t="s">
        <v>81</v>
      </c>
      <c r="AY128" s="235" t="s">
        <v>137</v>
      </c>
    </row>
    <row r="129" s="2" customFormat="1" ht="16.5" customHeight="1">
      <c r="A129" s="40"/>
      <c r="B129" s="41"/>
      <c r="C129" s="261" t="s">
        <v>229</v>
      </c>
      <c r="D129" s="261" t="s">
        <v>389</v>
      </c>
      <c r="E129" s="262" t="s">
        <v>442</v>
      </c>
      <c r="F129" s="263" t="s">
        <v>443</v>
      </c>
      <c r="G129" s="264" t="s">
        <v>143</v>
      </c>
      <c r="H129" s="265">
        <v>3.5</v>
      </c>
      <c r="I129" s="266"/>
      <c r="J129" s="267">
        <f>ROUND(I129*H129,2)</f>
        <v>0</v>
      </c>
      <c r="K129" s="263" t="s">
        <v>144</v>
      </c>
      <c r="L129" s="268"/>
      <c r="M129" s="269" t="s">
        <v>19</v>
      </c>
      <c r="N129" s="270" t="s">
        <v>44</v>
      </c>
      <c r="O129" s="86"/>
      <c r="P129" s="215">
        <f>O129*H129</f>
        <v>0</v>
      </c>
      <c r="Q129" s="215">
        <v>0.55000000000000004</v>
      </c>
      <c r="R129" s="215">
        <f>Q129*H129</f>
        <v>1.9250000000000003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326</v>
      </c>
      <c r="AT129" s="217" t="s">
        <v>389</v>
      </c>
      <c r="AU129" s="217" t="s">
        <v>83</v>
      </c>
      <c r="AY129" s="19" t="s">
        <v>137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81</v>
      </c>
      <c r="BK129" s="218">
        <f>ROUND(I129*H129,2)</f>
        <v>0</v>
      </c>
      <c r="BL129" s="19" t="s">
        <v>229</v>
      </c>
      <c r="BM129" s="217" t="s">
        <v>444</v>
      </c>
    </row>
    <row r="130" s="13" customFormat="1">
      <c r="A130" s="13"/>
      <c r="B130" s="224"/>
      <c r="C130" s="225"/>
      <c r="D130" s="226" t="s">
        <v>149</v>
      </c>
      <c r="E130" s="225"/>
      <c r="F130" s="228" t="s">
        <v>445</v>
      </c>
      <c r="G130" s="225"/>
      <c r="H130" s="229">
        <v>3.5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149</v>
      </c>
      <c r="AU130" s="235" t="s">
        <v>83</v>
      </c>
      <c r="AV130" s="13" t="s">
        <v>83</v>
      </c>
      <c r="AW130" s="13" t="s">
        <v>4</v>
      </c>
      <c r="AX130" s="13" t="s">
        <v>81</v>
      </c>
      <c r="AY130" s="235" t="s">
        <v>137</v>
      </c>
    </row>
    <row r="131" s="2" customFormat="1" ht="16.5" customHeight="1">
      <c r="A131" s="40"/>
      <c r="B131" s="41"/>
      <c r="C131" s="206" t="s">
        <v>235</v>
      </c>
      <c r="D131" s="206" t="s">
        <v>140</v>
      </c>
      <c r="E131" s="207" t="s">
        <v>446</v>
      </c>
      <c r="F131" s="208" t="s">
        <v>447</v>
      </c>
      <c r="G131" s="209" t="s">
        <v>180</v>
      </c>
      <c r="H131" s="210">
        <v>175</v>
      </c>
      <c r="I131" s="211"/>
      <c r="J131" s="212">
        <f>ROUND(I131*H131,2)</f>
        <v>0</v>
      </c>
      <c r="K131" s="208" t="s">
        <v>144</v>
      </c>
      <c r="L131" s="46"/>
      <c r="M131" s="213" t="s">
        <v>19</v>
      </c>
      <c r="N131" s="214" t="s">
        <v>44</v>
      </c>
      <c r="O131" s="86"/>
      <c r="P131" s="215">
        <f>O131*H131</f>
        <v>0</v>
      </c>
      <c r="Q131" s="215">
        <v>0.00018000000000000001</v>
      </c>
      <c r="R131" s="215">
        <f>Q131*H131</f>
        <v>0.0315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229</v>
      </c>
      <c r="AT131" s="217" t="s">
        <v>140</v>
      </c>
      <c r="AU131" s="217" t="s">
        <v>83</v>
      </c>
      <c r="AY131" s="19" t="s">
        <v>137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81</v>
      </c>
      <c r="BK131" s="218">
        <f>ROUND(I131*H131,2)</f>
        <v>0</v>
      </c>
      <c r="BL131" s="19" t="s">
        <v>229</v>
      </c>
      <c r="BM131" s="217" t="s">
        <v>448</v>
      </c>
    </row>
    <row r="132" s="2" customFormat="1">
      <c r="A132" s="40"/>
      <c r="B132" s="41"/>
      <c r="C132" s="42"/>
      <c r="D132" s="219" t="s">
        <v>147</v>
      </c>
      <c r="E132" s="42"/>
      <c r="F132" s="220" t="s">
        <v>449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147</v>
      </c>
      <c r="AU132" s="19" t="s">
        <v>83</v>
      </c>
    </row>
    <row r="133" s="2" customFormat="1" ht="24.15" customHeight="1">
      <c r="A133" s="40"/>
      <c r="B133" s="41"/>
      <c r="C133" s="206" t="s">
        <v>241</v>
      </c>
      <c r="D133" s="206" t="s">
        <v>140</v>
      </c>
      <c r="E133" s="207" t="s">
        <v>450</v>
      </c>
      <c r="F133" s="208" t="s">
        <v>451</v>
      </c>
      <c r="G133" s="209" t="s">
        <v>189</v>
      </c>
      <c r="H133" s="210">
        <v>3.649</v>
      </c>
      <c r="I133" s="211"/>
      <c r="J133" s="212">
        <f>ROUND(I133*H133,2)</f>
        <v>0</v>
      </c>
      <c r="K133" s="208" t="s">
        <v>144</v>
      </c>
      <c r="L133" s="46"/>
      <c r="M133" s="213" t="s">
        <v>19</v>
      </c>
      <c r="N133" s="214" t="s">
        <v>44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229</v>
      </c>
      <c r="AT133" s="217" t="s">
        <v>140</v>
      </c>
      <c r="AU133" s="217" t="s">
        <v>83</v>
      </c>
      <c r="AY133" s="19" t="s">
        <v>137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81</v>
      </c>
      <c r="BK133" s="218">
        <f>ROUND(I133*H133,2)</f>
        <v>0</v>
      </c>
      <c r="BL133" s="19" t="s">
        <v>229</v>
      </c>
      <c r="BM133" s="217" t="s">
        <v>452</v>
      </c>
    </row>
    <row r="134" s="2" customFormat="1">
      <c r="A134" s="40"/>
      <c r="B134" s="41"/>
      <c r="C134" s="42"/>
      <c r="D134" s="219" t="s">
        <v>147</v>
      </c>
      <c r="E134" s="42"/>
      <c r="F134" s="220" t="s">
        <v>453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147</v>
      </c>
      <c r="AU134" s="19" t="s">
        <v>83</v>
      </c>
    </row>
    <row r="135" s="12" customFormat="1" ht="22.8" customHeight="1">
      <c r="A135" s="12"/>
      <c r="B135" s="190"/>
      <c r="C135" s="191"/>
      <c r="D135" s="192" t="s">
        <v>72</v>
      </c>
      <c r="E135" s="204" t="s">
        <v>353</v>
      </c>
      <c r="F135" s="204" t="s">
        <v>354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SUM(P136:P143)</f>
        <v>0</v>
      </c>
      <c r="Q135" s="198"/>
      <c r="R135" s="199">
        <f>SUM(R136:R143)</f>
        <v>0.038419999999999996</v>
      </c>
      <c r="S135" s="198"/>
      <c r="T135" s="200">
        <f>SUM(T136:T143)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83</v>
      </c>
      <c r="AT135" s="202" t="s">
        <v>72</v>
      </c>
      <c r="AU135" s="202" t="s">
        <v>81</v>
      </c>
      <c r="AY135" s="201" t="s">
        <v>137</v>
      </c>
      <c r="BK135" s="203">
        <f>SUM(BK136:BK143)</f>
        <v>0</v>
      </c>
    </row>
    <row r="136" s="2" customFormat="1" ht="16.5" customHeight="1">
      <c r="A136" s="40"/>
      <c r="B136" s="41"/>
      <c r="C136" s="206" t="s">
        <v>247</v>
      </c>
      <c r="D136" s="206" t="s">
        <v>140</v>
      </c>
      <c r="E136" s="207" t="s">
        <v>454</v>
      </c>
      <c r="F136" s="208" t="s">
        <v>455</v>
      </c>
      <c r="G136" s="209" t="s">
        <v>232</v>
      </c>
      <c r="H136" s="210">
        <v>1</v>
      </c>
      <c r="I136" s="211"/>
      <c r="J136" s="212">
        <f>ROUND(I136*H136,2)</f>
        <v>0</v>
      </c>
      <c r="K136" s="208" t="s">
        <v>144</v>
      </c>
      <c r="L136" s="46"/>
      <c r="M136" s="213" t="s">
        <v>19</v>
      </c>
      <c r="N136" s="214" t="s">
        <v>44</v>
      </c>
      <c r="O136" s="86"/>
      <c r="P136" s="215">
        <f>O136*H136</f>
        <v>0</v>
      </c>
      <c r="Q136" s="215">
        <v>0.00042000000000000002</v>
      </c>
      <c r="R136" s="215">
        <f>Q136*H136</f>
        <v>0.00042000000000000002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229</v>
      </c>
      <c r="AT136" s="217" t="s">
        <v>140</v>
      </c>
      <c r="AU136" s="217" t="s">
        <v>83</v>
      </c>
      <c r="AY136" s="19" t="s">
        <v>137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81</v>
      </c>
      <c r="BK136" s="218">
        <f>ROUND(I136*H136,2)</f>
        <v>0</v>
      </c>
      <c r="BL136" s="19" t="s">
        <v>229</v>
      </c>
      <c r="BM136" s="217" t="s">
        <v>456</v>
      </c>
    </row>
    <row r="137" s="2" customFormat="1">
      <c r="A137" s="40"/>
      <c r="B137" s="41"/>
      <c r="C137" s="42"/>
      <c r="D137" s="219" t="s">
        <v>147</v>
      </c>
      <c r="E137" s="42"/>
      <c r="F137" s="220" t="s">
        <v>457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147</v>
      </c>
      <c r="AU137" s="19" t="s">
        <v>83</v>
      </c>
    </row>
    <row r="138" s="2" customFormat="1" ht="24.15" customHeight="1">
      <c r="A138" s="40"/>
      <c r="B138" s="41"/>
      <c r="C138" s="261" t="s">
        <v>252</v>
      </c>
      <c r="D138" s="261" t="s">
        <v>389</v>
      </c>
      <c r="E138" s="262" t="s">
        <v>458</v>
      </c>
      <c r="F138" s="263" t="s">
        <v>459</v>
      </c>
      <c r="G138" s="264" t="s">
        <v>232</v>
      </c>
      <c r="H138" s="265">
        <v>1</v>
      </c>
      <c r="I138" s="266"/>
      <c r="J138" s="267">
        <f>ROUND(I138*H138,2)</f>
        <v>0</v>
      </c>
      <c r="K138" s="263" t="s">
        <v>144</v>
      </c>
      <c r="L138" s="268"/>
      <c r="M138" s="269" t="s">
        <v>19</v>
      </c>
      <c r="N138" s="270" t="s">
        <v>44</v>
      </c>
      <c r="O138" s="86"/>
      <c r="P138" s="215">
        <f>O138*H138</f>
        <v>0</v>
      </c>
      <c r="Q138" s="215">
        <v>0.029999999999999999</v>
      </c>
      <c r="R138" s="215">
        <f>Q138*H138</f>
        <v>0.029999999999999999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326</v>
      </c>
      <c r="AT138" s="217" t="s">
        <v>389</v>
      </c>
      <c r="AU138" s="217" t="s">
        <v>83</v>
      </c>
      <c r="AY138" s="19" t="s">
        <v>137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81</v>
      </c>
      <c r="BK138" s="218">
        <f>ROUND(I138*H138,2)</f>
        <v>0</v>
      </c>
      <c r="BL138" s="19" t="s">
        <v>229</v>
      </c>
      <c r="BM138" s="217" t="s">
        <v>460</v>
      </c>
    </row>
    <row r="139" s="2" customFormat="1" ht="16.5" customHeight="1">
      <c r="A139" s="40"/>
      <c r="B139" s="41"/>
      <c r="C139" s="206" t="s">
        <v>7</v>
      </c>
      <c r="D139" s="206" t="s">
        <v>140</v>
      </c>
      <c r="E139" s="207" t="s">
        <v>461</v>
      </c>
      <c r="F139" s="208" t="s">
        <v>462</v>
      </c>
      <c r="G139" s="209" t="s">
        <v>232</v>
      </c>
      <c r="H139" s="210">
        <v>1</v>
      </c>
      <c r="I139" s="211"/>
      <c r="J139" s="212">
        <f>ROUND(I139*H139,2)</f>
        <v>0</v>
      </c>
      <c r="K139" s="208" t="s">
        <v>144</v>
      </c>
      <c r="L139" s="46"/>
      <c r="M139" s="213" t="s">
        <v>19</v>
      </c>
      <c r="N139" s="214" t="s">
        <v>44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229</v>
      </c>
      <c r="AT139" s="217" t="s">
        <v>140</v>
      </c>
      <c r="AU139" s="217" t="s">
        <v>83</v>
      </c>
      <c r="AY139" s="19" t="s">
        <v>137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81</v>
      </c>
      <c r="BK139" s="218">
        <f>ROUND(I139*H139,2)</f>
        <v>0</v>
      </c>
      <c r="BL139" s="19" t="s">
        <v>229</v>
      </c>
      <c r="BM139" s="217" t="s">
        <v>463</v>
      </c>
    </row>
    <row r="140" s="2" customFormat="1">
      <c r="A140" s="40"/>
      <c r="B140" s="41"/>
      <c r="C140" s="42"/>
      <c r="D140" s="219" t="s">
        <v>147</v>
      </c>
      <c r="E140" s="42"/>
      <c r="F140" s="220" t="s">
        <v>464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147</v>
      </c>
      <c r="AU140" s="19" t="s">
        <v>83</v>
      </c>
    </row>
    <row r="141" s="2" customFormat="1" ht="21.75" customHeight="1">
      <c r="A141" s="40"/>
      <c r="B141" s="41"/>
      <c r="C141" s="261" t="s">
        <v>268</v>
      </c>
      <c r="D141" s="261" t="s">
        <v>389</v>
      </c>
      <c r="E141" s="262" t="s">
        <v>465</v>
      </c>
      <c r="F141" s="263" t="s">
        <v>466</v>
      </c>
      <c r="G141" s="264" t="s">
        <v>232</v>
      </c>
      <c r="H141" s="265">
        <v>1</v>
      </c>
      <c r="I141" s="266"/>
      <c r="J141" s="267">
        <f>ROUND(I141*H141,2)</f>
        <v>0</v>
      </c>
      <c r="K141" s="263" t="s">
        <v>144</v>
      </c>
      <c r="L141" s="268"/>
      <c r="M141" s="269" t="s">
        <v>19</v>
      </c>
      <c r="N141" s="270" t="s">
        <v>44</v>
      </c>
      <c r="O141" s="86"/>
      <c r="P141" s="215">
        <f>O141*H141</f>
        <v>0</v>
      </c>
      <c r="Q141" s="215">
        <v>0.0080000000000000002</v>
      </c>
      <c r="R141" s="215">
        <f>Q141*H141</f>
        <v>0.0080000000000000002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326</v>
      </c>
      <c r="AT141" s="217" t="s">
        <v>389</v>
      </c>
      <c r="AU141" s="217" t="s">
        <v>83</v>
      </c>
      <c r="AY141" s="19" t="s">
        <v>137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81</v>
      </c>
      <c r="BK141" s="218">
        <f>ROUND(I141*H141,2)</f>
        <v>0</v>
      </c>
      <c r="BL141" s="19" t="s">
        <v>229</v>
      </c>
      <c r="BM141" s="217" t="s">
        <v>467</v>
      </c>
    </row>
    <row r="142" s="2" customFormat="1" ht="24.15" customHeight="1">
      <c r="A142" s="40"/>
      <c r="B142" s="41"/>
      <c r="C142" s="206" t="s">
        <v>274</v>
      </c>
      <c r="D142" s="206" t="s">
        <v>140</v>
      </c>
      <c r="E142" s="207" t="s">
        <v>468</v>
      </c>
      <c r="F142" s="208" t="s">
        <v>469</v>
      </c>
      <c r="G142" s="209" t="s">
        <v>189</v>
      </c>
      <c r="H142" s="210">
        <v>0.037999999999999999</v>
      </c>
      <c r="I142" s="211"/>
      <c r="J142" s="212">
        <f>ROUND(I142*H142,2)</f>
        <v>0</v>
      </c>
      <c r="K142" s="208" t="s">
        <v>144</v>
      </c>
      <c r="L142" s="46"/>
      <c r="M142" s="213" t="s">
        <v>19</v>
      </c>
      <c r="N142" s="214" t="s">
        <v>44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229</v>
      </c>
      <c r="AT142" s="217" t="s">
        <v>140</v>
      </c>
      <c r="AU142" s="217" t="s">
        <v>83</v>
      </c>
      <c r="AY142" s="19" t="s">
        <v>137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81</v>
      </c>
      <c r="BK142" s="218">
        <f>ROUND(I142*H142,2)</f>
        <v>0</v>
      </c>
      <c r="BL142" s="19" t="s">
        <v>229</v>
      </c>
      <c r="BM142" s="217" t="s">
        <v>470</v>
      </c>
    </row>
    <row r="143" s="2" customFormat="1">
      <c r="A143" s="40"/>
      <c r="B143" s="41"/>
      <c r="C143" s="42"/>
      <c r="D143" s="219" t="s">
        <v>147</v>
      </c>
      <c r="E143" s="42"/>
      <c r="F143" s="220" t="s">
        <v>471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147</v>
      </c>
      <c r="AU143" s="19" t="s">
        <v>83</v>
      </c>
    </row>
    <row r="144" s="12" customFormat="1" ht="22.8" customHeight="1">
      <c r="A144" s="12"/>
      <c r="B144" s="190"/>
      <c r="C144" s="191"/>
      <c r="D144" s="192" t="s">
        <v>72</v>
      </c>
      <c r="E144" s="204" t="s">
        <v>472</v>
      </c>
      <c r="F144" s="204" t="s">
        <v>473</v>
      </c>
      <c r="G144" s="191"/>
      <c r="H144" s="191"/>
      <c r="I144" s="194"/>
      <c r="J144" s="205">
        <f>BK144</f>
        <v>0</v>
      </c>
      <c r="K144" s="191"/>
      <c r="L144" s="196"/>
      <c r="M144" s="197"/>
      <c r="N144" s="198"/>
      <c r="O144" s="198"/>
      <c r="P144" s="199">
        <f>SUM(P145:P156)</f>
        <v>0</v>
      </c>
      <c r="Q144" s="198"/>
      <c r="R144" s="199">
        <f>SUM(R145:R156)</f>
        <v>0.16632959999999999</v>
      </c>
      <c r="S144" s="198"/>
      <c r="T144" s="200">
        <f>SUM(T145:T156)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1" t="s">
        <v>83</v>
      </c>
      <c r="AT144" s="202" t="s">
        <v>72</v>
      </c>
      <c r="AU144" s="202" t="s">
        <v>81</v>
      </c>
      <c r="AY144" s="201" t="s">
        <v>137</v>
      </c>
      <c r="BK144" s="203">
        <f>SUM(BK145:BK156)</f>
        <v>0</v>
      </c>
    </row>
    <row r="145" s="2" customFormat="1" ht="16.5" customHeight="1">
      <c r="A145" s="40"/>
      <c r="B145" s="41"/>
      <c r="C145" s="206" t="s">
        <v>282</v>
      </c>
      <c r="D145" s="206" t="s">
        <v>140</v>
      </c>
      <c r="E145" s="207" t="s">
        <v>474</v>
      </c>
      <c r="F145" s="208" t="s">
        <v>475</v>
      </c>
      <c r="G145" s="209" t="s">
        <v>180</v>
      </c>
      <c r="H145" s="210">
        <v>693.03999999999996</v>
      </c>
      <c r="I145" s="211"/>
      <c r="J145" s="212">
        <f>ROUND(I145*H145,2)</f>
        <v>0</v>
      </c>
      <c r="K145" s="208" t="s">
        <v>144</v>
      </c>
      <c r="L145" s="46"/>
      <c r="M145" s="213" t="s">
        <v>19</v>
      </c>
      <c r="N145" s="214" t="s">
        <v>44</v>
      </c>
      <c r="O145" s="86"/>
      <c r="P145" s="215">
        <f>O145*H145</f>
        <v>0</v>
      </c>
      <c r="Q145" s="215">
        <v>2.0000000000000002E-05</v>
      </c>
      <c r="R145" s="215">
        <f>Q145*H145</f>
        <v>0.013860800000000001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229</v>
      </c>
      <c r="AT145" s="217" t="s">
        <v>140</v>
      </c>
      <c r="AU145" s="217" t="s">
        <v>83</v>
      </c>
      <c r="AY145" s="19" t="s">
        <v>137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81</v>
      </c>
      <c r="BK145" s="218">
        <f>ROUND(I145*H145,2)</f>
        <v>0</v>
      </c>
      <c r="BL145" s="19" t="s">
        <v>229</v>
      </c>
      <c r="BM145" s="217" t="s">
        <v>476</v>
      </c>
    </row>
    <row r="146" s="2" customFormat="1">
      <c r="A146" s="40"/>
      <c r="B146" s="41"/>
      <c r="C146" s="42"/>
      <c r="D146" s="219" t="s">
        <v>147</v>
      </c>
      <c r="E146" s="42"/>
      <c r="F146" s="220" t="s">
        <v>477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147</v>
      </c>
      <c r="AU146" s="19" t="s">
        <v>83</v>
      </c>
    </row>
    <row r="147" s="13" customFormat="1">
      <c r="A147" s="13"/>
      <c r="B147" s="224"/>
      <c r="C147" s="225"/>
      <c r="D147" s="226" t="s">
        <v>149</v>
      </c>
      <c r="E147" s="227" t="s">
        <v>19</v>
      </c>
      <c r="F147" s="228" t="s">
        <v>478</v>
      </c>
      <c r="G147" s="225"/>
      <c r="H147" s="229">
        <v>427.68000000000001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149</v>
      </c>
      <c r="AU147" s="235" t="s">
        <v>83</v>
      </c>
      <c r="AV147" s="13" t="s">
        <v>83</v>
      </c>
      <c r="AW147" s="13" t="s">
        <v>35</v>
      </c>
      <c r="AX147" s="13" t="s">
        <v>73</v>
      </c>
      <c r="AY147" s="235" t="s">
        <v>137</v>
      </c>
    </row>
    <row r="148" s="13" customFormat="1">
      <c r="A148" s="13"/>
      <c r="B148" s="224"/>
      <c r="C148" s="225"/>
      <c r="D148" s="226" t="s">
        <v>149</v>
      </c>
      <c r="E148" s="227" t="s">
        <v>19</v>
      </c>
      <c r="F148" s="228" t="s">
        <v>479</v>
      </c>
      <c r="G148" s="225"/>
      <c r="H148" s="229">
        <v>57.600000000000001</v>
      </c>
      <c r="I148" s="230"/>
      <c r="J148" s="225"/>
      <c r="K148" s="225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149</v>
      </c>
      <c r="AU148" s="235" t="s">
        <v>83</v>
      </c>
      <c r="AV148" s="13" t="s">
        <v>83</v>
      </c>
      <c r="AW148" s="13" t="s">
        <v>35</v>
      </c>
      <c r="AX148" s="13" t="s">
        <v>73</v>
      </c>
      <c r="AY148" s="235" t="s">
        <v>137</v>
      </c>
    </row>
    <row r="149" s="13" customFormat="1">
      <c r="A149" s="13"/>
      <c r="B149" s="224"/>
      <c r="C149" s="225"/>
      <c r="D149" s="226" t="s">
        <v>149</v>
      </c>
      <c r="E149" s="227" t="s">
        <v>19</v>
      </c>
      <c r="F149" s="228" t="s">
        <v>480</v>
      </c>
      <c r="G149" s="225"/>
      <c r="H149" s="229">
        <v>110.88</v>
      </c>
      <c r="I149" s="230"/>
      <c r="J149" s="225"/>
      <c r="K149" s="225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149</v>
      </c>
      <c r="AU149" s="235" t="s">
        <v>83</v>
      </c>
      <c r="AV149" s="13" t="s">
        <v>83</v>
      </c>
      <c r="AW149" s="13" t="s">
        <v>35</v>
      </c>
      <c r="AX149" s="13" t="s">
        <v>73</v>
      </c>
      <c r="AY149" s="235" t="s">
        <v>137</v>
      </c>
    </row>
    <row r="150" s="13" customFormat="1">
      <c r="A150" s="13"/>
      <c r="B150" s="224"/>
      <c r="C150" s="225"/>
      <c r="D150" s="226" t="s">
        <v>149</v>
      </c>
      <c r="E150" s="227" t="s">
        <v>19</v>
      </c>
      <c r="F150" s="228" t="s">
        <v>481</v>
      </c>
      <c r="G150" s="225"/>
      <c r="H150" s="229">
        <v>38.079999999999998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149</v>
      </c>
      <c r="AU150" s="235" t="s">
        <v>83</v>
      </c>
      <c r="AV150" s="13" t="s">
        <v>83</v>
      </c>
      <c r="AW150" s="13" t="s">
        <v>35</v>
      </c>
      <c r="AX150" s="13" t="s">
        <v>73</v>
      </c>
      <c r="AY150" s="235" t="s">
        <v>137</v>
      </c>
    </row>
    <row r="151" s="13" customFormat="1">
      <c r="A151" s="13"/>
      <c r="B151" s="224"/>
      <c r="C151" s="225"/>
      <c r="D151" s="226" t="s">
        <v>149</v>
      </c>
      <c r="E151" s="227" t="s">
        <v>19</v>
      </c>
      <c r="F151" s="228" t="s">
        <v>482</v>
      </c>
      <c r="G151" s="225"/>
      <c r="H151" s="229">
        <v>58.799999999999997</v>
      </c>
      <c r="I151" s="230"/>
      <c r="J151" s="225"/>
      <c r="K151" s="225"/>
      <c r="L151" s="231"/>
      <c r="M151" s="232"/>
      <c r="N151" s="233"/>
      <c r="O151" s="233"/>
      <c r="P151" s="233"/>
      <c r="Q151" s="233"/>
      <c r="R151" s="233"/>
      <c r="S151" s="233"/>
      <c r="T151" s="23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5" t="s">
        <v>149</v>
      </c>
      <c r="AU151" s="235" t="s">
        <v>83</v>
      </c>
      <c r="AV151" s="13" t="s">
        <v>83</v>
      </c>
      <c r="AW151" s="13" t="s">
        <v>35</v>
      </c>
      <c r="AX151" s="13" t="s">
        <v>73</v>
      </c>
      <c r="AY151" s="235" t="s">
        <v>137</v>
      </c>
    </row>
    <row r="152" s="15" customFormat="1">
      <c r="A152" s="15"/>
      <c r="B152" s="246"/>
      <c r="C152" s="247"/>
      <c r="D152" s="226" t="s">
        <v>149</v>
      </c>
      <c r="E152" s="248" t="s">
        <v>19</v>
      </c>
      <c r="F152" s="249" t="s">
        <v>261</v>
      </c>
      <c r="G152" s="247"/>
      <c r="H152" s="250">
        <v>693.04000000000008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6" t="s">
        <v>149</v>
      </c>
      <c r="AU152" s="256" t="s">
        <v>83</v>
      </c>
      <c r="AV152" s="15" t="s">
        <v>145</v>
      </c>
      <c r="AW152" s="15" t="s">
        <v>35</v>
      </c>
      <c r="AX152" s="15" t="s">
        <v>81</v>
      </c>
      <c r="AY152" s="256" t="s">
        <v>137</v>
      </c>
    </row>
    <row r="153" s="2" customFormat="1" ht="16.5" customHeight="1">
      <c r="A153" s="40"/>
      <c r="B153" s="41"/>
      <c r="C153" s="206" t="s">
        <v>287</v>
      </c>
      <c r="D153" s="206" t="s">
        <v>140</v>
      </c>
      <c r="E153" s="207" t="s">
        <v>483</v>
      </c>
      <c r="F153" s="208" t="s">
        <v>484</v>
      </c>
      <c r="G153" s="209" t="s">
        <v>180</v>
      </c>
      <c r="H153" s="210">
        <v>693.03999999999996</v>
      </c>
      <c r="I153" s="211"/>
      <c r="J153" s="212">
        <f>ROUND(I153*H153,2)</f>
        <v>0</v>
      </c>
      <c r="K153" s="208" t="s">
        <v>144</v>
      </c>
      <c r="L153" s="46"/>
      <c r="M153" s="213" t="s">
        <v>19</v>
      </c>
      <c r="N153" s="214" t="s">
        <v>44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229</v>
      </c>
      <c r="AT153" s="217" t="s">
        <v>140</v>
      </c>
      <c r="AU153" s="217" t="s">
        <v>83</v>
      </c>
      <c r="AY153" s="19" t="s">
        <v>137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81</v>
      </c>
      <c r="BK153" s="218">
        <f>ROUND(I153*H153,2)</f>
        <v>0</v>
      </c>
      <c r="BL153" s="19" t="s">
        <v>229</v>
      </c>
      <c r="BM153" s="217" t="s">
        <v>485</v>
      </c>
    </row>
    <row r="154" s="2" customFormat="1">
      <c r="A154" s="40"/>
      <c r="B154" s="41"/>
      <c r="C154" s="42"/>
      <c r="D154" s="219" t="s">
        <v>147</v>
      </c>
      <c r="E154" s="42"/>
      <c r="F154" s="220" t="s">
        <v>486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147</v>
      </c>
      <c r="AU154" s="19" t="s">
        <v>83</v>
      </c>
    </row>
    <row r="155" s="2" customFormat="1" ht="24.15" customHeight="1">
      <c r="A155" s="40"/>
      <c r="B155" s="41"/>
      <c r="C155" s="206" t="s">
        <v>292</v>
      </c>
      <c r="D155" s="206" t="s">
        <v>140</v>
      </c>
      <c r="E155" s="207" t="s">
        <v>487</v>
      </c>
      <c r="F155" s="208" t="s">
        <v>488</v>
      </c>
      <c r="G155" s="209" t="s">
        <v>180</v>
      </c>
      <c r="H155" s="210">
        <v>693.03999999999996</v>
      </c>
      <c r="I155" s="211"/>
      <c r="J155" s="212">
        <f>ROUND(I155*H155,2)</f>
        <v>0</v>
      </c>
      <c r="K155" s="208" t="s">
        <v>144</v>
      </c>
      <c r="L155" s="46"/>
      <c r="M155" s="213" t="s">
        <v>19</v>
      </c>
      <c r="N155" s="214" t="s">
        <v>44</v>
      </c>
      <c r="O155" s="86"/>
      <c r="P155" s="215">
        <f>O155*H155</f>
        <v>0</v>
      </c>
      <c r="Q155" s="215">
        <v>0.00022000000000000001</v>
      </c>
      <c r="R155" s="215">
        <f>Q155*H155</f>
        <v>0.15246879999999999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229</v>
      </c>
      <c r="AT155" s="217" t="s">
        <v>140</v>
      </c>
      <c r="AU155" s="217" t="s">
        <v>83</v>
      </c>
      <c r="AY155" s="19" t="s">
        <v>137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81</v>
      </c>
      <c r="BK155" s="218">
        <f>ROUND(I155*H155,2)</f>
        <v>0</v>
      </c>
      <c r="BL155" s="19" t="s">
        <v>229</v>
      </c>
      <c r="BM155" s="217" t="s">
        <v>489</v>
      </c>
    </row>
    <row r="156" s="2" customFormat="1">
      <c r="A156" s="40"/>
      <c r="B156" s="41"/>
      <c r="C156" s="42"/>
      <c r="D156" s="219" t="s">
        <v>147</v>
      </c>
      <c r="E156" s="42"/>
      <c r="F156" s="220" t="s">
        <v>490</v>
      </c>
      <c r="G156" s="42"/>
      <c r="H156" s="42"/>
      <c r="I156" s="221"/>
      <c r="J156" s="42"/>
      <c r="K156" s="42"/>
      <c r="L156" s="46"/>
      <c r="M156" s="257"/>
      <c r="N156" s="258"/>
      <c r="O156" s="259"/>
      <c r="P156" s="259"/>
      <c r="Q156" s="259"/>
      <c r="R156" s="259"/>
      <c r="S156" s="259"/>
      <c r="T156" s="26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147</v>
      </c>
      <c r="AU156" s="19" t="s">
        <v>83</v>
      </c>
    </row>
    <row r="157" s="2" customFormat="1" ht="6.96" customHeight="1">
      <c r="A157" s="40"/>
      <c r="B157" s="61"/>
      <c r="C157" s="62"/>
      <c r="D157" s="62"/>
      <c r="E157" s="62"/>
      <c r="F157" s="62"/>
      <c r="G157" s="62"/>
      <c r="H157" s="62"/>
      <c r="I157" s="62"/>
      <c r="J157" s="62"/>
      <c r="K157" s="62"/>
      <c r="L157" s="46"/>
      <c r="M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</row>
  </sheetData>
  <sheetProtection sheet="1" autoFilter="0" formatColumns="0" formatRows="0" objects="1" scenarios="1" spinCount="100000" saltValue="rqXm5kjcypeGLXM7LX+D5NuFVHW45AeTWkwl7qE1feTv24KO44Rq2Qeuq7y78t47nSZke9eo26fao2t9UUqzIQ==" hashValue="/c9f9+A6TjfsIZnFJY+Zqy0RYlr0K8PcIozG1gEXsjcg5Pg3zrII2p5gtYJ/uqNFNCobKnmMqLYVFPQHUioj2g==" algorithmName="SHA-512" password="CC35"/>
  <autoFilter ref="C86:K156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4_02/952902221"/>
    <hyperlink ref="F93" r:id="rId2" display="https://podminky.urs.cz/item/CS_URS_2024_02/952902611"/>
    <hyperlink ref="F98" r:id="rId3" display="https://podminky.urs.cz/item/CS_URS_2024_02/711491171"/>
    <hyperlink ref="F103" r:id="rId4" display="https://podminky.urs.cz/item/CS_URS_2024_02/711491172"/>
    <hyperlink ref="F107" r:id="rId5" display="https://podminky.urs.cz/item/CS_URS_2024_02/998711122"/>
    <hyperlink ref="F110" r:id="rId6" display="https://podminky.urs.cz/item/CS_URS_2024_02/713121121"/>
    <hyperlink ref="F115" r:id="rId7" display="https://podminky.urs.cz/item/CS_URS_2024_02/998713112"/>
    <hyperlink ref="F118" r:id="rId8" display="https://podminky.urs.cz/item/CS_URS_2024_02/762083122"/>
    <hyperlink ref="F120" r:id="rId9" display="https://podminky.urs.cz/item/CS_URS_2024_02/762085103"/>
    <hyperlink ref="F124" r:id="rId10" display="https://podminky.urs.cz/item/CS_URS_2024_02/762511267"/>
    <hyperlink ref="F127" r:id="rId11" display="https://podminky.urs.cz/item/CS_URS_2024_02/762512261"/>
    <hyperlink ref="F132" r:id="rId12" display="https://podminky.urs.cz/item/CS_URS_2024_02/762595001"/>
    <hyperlink ref="F134" r:id="rId13" display="https://podminky.urs.cz/item/CS_URS_2024_02/998762112"/>
    <hyperlink ref="F137" r:id="rId14" display="https://podminky.urs.cz/item/CS_URS_2024_02/766231113"/>
    <hyperlink ref="F140" r:id="rId15" display="https://podminky.urs.cz/item/CS_URS_2024_02/766231121"/>
    <hyperlink ref="F143" r:id="rId16" display="https://podminky.urs.cz/item/CS_URS_2024_02/998766122"/>
    <hyperlink ref="F146" r:id="rId17" display="https://podminky.urs.cz/item/CS_URS_2024_02/783201201"/>
    <hyperlink ref="F154" r:id="rId18" display="https://podminky.urs.cz/item/CS_URS_2024_02/783201403"/>
    <hyperlink ref="F156" r:id="rId19" display="https://podminky.urs.cz/item/CS_URS_2024_02/7832131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491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ROUND((SUM(BE85:BE111)),  2)</f>
        <v>0</v>
      </c>
      <c r="G33" s="40"/>
      <c r="H33" s="40"/>
      <c r="I33" s="150">
        <v>0.20999999999999999</v>
      </c>
      <c r="J33" s="149">
        <f>ROUND(((SUM(BE85:BE111))*I33),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ROUND((SUM(BF85:BF111)),  2)</f>
        <v>0</v>
      </c>
      <c r="G34" s="40"/>
      <c r="H34" s="40"/>
      <c r="I34" s="150">
        <v>0.12</v>
      </c>
      <c r="J34" s="149">
        <f>ROUND(((SUM(BF85:BF111))*I34),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ROUND((SUM(BG85:BG111)),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ROUND((SUM(BH85:BH111)),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ROUND((SUM(BI85:BI111)),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003 - Stavební úpravy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112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492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493</v>
      </c>
      <c r="E62" s="176"/>
      <c r="F62" s="176"/>
      <c r="G62" s="176"/>
      <c r="H62" s="176"/>
      <c r="I62" s="176"/>
      <c r="J62" s="177">
        <f>J94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115</v>
      </c>
      <c r="E63" s="170"/>
      <c r="F63" s="170"/>
      <c r="G63" s="170"/>
      <c r="H63" s="170"/>
      <c r="I63" s="170"/>
      <c r="J63" s="171">
        <f>J97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118</v>
      </c>
      <c r="E64" s="176"/>
      <c r="F64" s="176"/>
      <c r="G64" s="176"/>
      <c r="H64" s="176"/>
      <c r="I64" s="176"/>
      <c r="J64" s="177">
        <f>J98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373</v>
      </c>
      <c r="E65" s="176"/>
      <c r="F65" s="176"/>
      <c r="G65" s="176"/>
      <c r="H65" s="176"/>
      <c r="I65" s="176"/>
      <c r="J65" s="177">
        <f>J107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122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Výměna střešní krytiny na objektech MŠ Ladova, č.p.1676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106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003 - Stavební úpravy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 xml:space="preserve"> </v>
      </c>
      <c r="G79" s="42"/>
      <c r="H79" s="42"/>
      <c r="I79" s="34" t="s">
        <v>23</v>
      </c>
      <c r="J79" s="74" t="str">
        <f>IF(J12="","",J12)</f>
        <v>20. 8. 2024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40.05" customHeight="1">
      <c r="A81" s="40"/>
      <c r="B81" s="41"/>
      <c r="C81" s="34" t="s">
        <v>25</v>
      </c>
      <c r="D81" s="42"/>
      <c r="E81" s="42"/>
      <c r="F81" s="29" t="str">
        <f>E15</f>
        <v xml:space="preserve">Město Litvínov, náměstí Míru 11, 436 01  Litvínov </v>
      </c>
      <c r="G81" s="42"/>
      <c r="H81" s="42"/>
      <c r="I81" s="34" t="s">
        <v>32</v>
      </c>
      <c r="J81" s="38" t="str">
        <f>E21</f>
        <v xml:space="preserve">ENIMA PRO a.s. Bělohorská 193/149, 169 00 Praha 6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30</v>
      </c>
      <c r="D82" s="42"/>
      <c r="E82" s="42"/>
      <c r="F82" s="29" t="str">
        <f>IF(E18="","",E18)</f>
        <v>Vyplň údaj</v>
      </c>
      <c r="G82" s="42"/>
      <c r="H82" s="42"/>
      <c r="I82" s="34" t="s">
        <v>36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123</v>
      </c>
      <c r="D84" s="182" t="s">
        <v>58</v>
      </c>
      <c r="E84" s="182" t="s">
        <v>54</v>
      </c>
      <c r="F84" s="182" t="s">
        <v>55</v>
      </c>
      <c r="G84" s="182" t="s">
        <v>124</v>
      </c>
      <c r="H84" s="182" t="s">
        <v>125</v>
      </c>
      <c r="I84" s="182" t="s">
        <v>126</v>
      </c>
      <c r="J84" s="182" t="s">
        <v>110</v>
      </c>
      <c r="K84" s="183" t="s">
        <v>127</v>
      </c>
      <c r="L84" s="184"/>
      <c r="M84" s="94" t="s">
        <v>19</v>
      </c>
      <c r="N84" s="95" t="s">
        <v>43</v>
      </c>
      <c r="O84" s="95" t="s">
        <v>128</v>
      </c>
      <c r="P84" s="95" t="s">
        <v>129</v>
      </c>
      <c r="Q84" s="95" t="s">
        <v>130</v>
      </c>
      <c r="R84" s="95" t="s">
        <v>131</v>
      </c>
      <c r="S84" s="95" t="s">
        <v>132</v>
      </c>
      <c r="T84" s="96" t="s">
        <v>133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134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P86+P97</f>
        <v>0</v>
      </c>
      <c r="Q85" s="98"/>
      <c r="R85" s="187">
        <f>R86+R97</f>
        <v>2.2498977600000001</v>
      </c>
      <c r="S85" s="98"/>
      <c r="T85" s="188">
        <f>T86+T97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72</v>
      </c>
      <c r="AU85" s="19" t="s">
        <v>111</v>
      </c>
      <c r="BK85" s="189">
        <f>BK86+BK97</f>
        <v>0</v>
      </c>
    </row>
    <row r="86" s="12" customFormat="1" ht="25.92" customHeight="1">
      <c r="A86" s="12"/>
      <c r="B86" s="190"/>
      <c r="C86" s="191"/>
      <c r="D86" s="192" t="s">
        <v>72</v>
      </c>
      <c r="E86" s="193" t="s">
        <v>135</v>
      </c>
      <c r="F86" s="193" t="s">
        <v>136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P87+P94</f>
        <v>0</v>
      </c>
      <c r="Q86" s="198"/>
      <c r="R86" s="199">
        <f>R87+R94</f>
        <v>1.9524278399999999</v>
      </c>
      <c r="S86" s="198"/>
      <c r="T86" s="200">
        <f>T87+T94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81</v>
      </c>
      <c r="AT86" s="202" t="s">
        <v>72</v>
      </c>
      <c r="AU86" s="202" t="s">
        <v>73</v>
      </c>
      <c r="AY86" s="201" t="s">
        <v>137</v>
      </c>
      <c r="BK86" s="203">
        <f>BK87+BK94</f>
        <v>0</v>
      </c>
    </row>
    <row r="87" s="12" customFormat="1" ht="22.8" customHeight="1">
      <c r="A87" s="12"/>
      <c r="B87" s="190"/>
      <c r="C87" s="191"/>
      <c r="D87" s="192" t="s">
        <v>72</v>
      </c>
      <c r="E87" s="204" t="s">
        <v>172</v>
      </c>
      <c r="F87" s="204" t="s">
        <v>494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SUM(P88:P93)</f>
        <v>0</v>
      </c>
      <c r="Q87" s="198"/>
      <c r="R87" s="199">
        <f>SUM(R88:R93)</f>
        <v>1.9524278399999999</v>
      </c>
      <c r="S87" s="198"/>
      <c r="T87" s="200">
        <f>SUM(T88:T93)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81</v>
      </c>
      <c r="AT87" s="202" t="s">
        <v>72</v>
      </c>
      <c r="AU87" s="202" t="s">
        <v>81</v>
      </c>
      <c r="AY87" s="201" t="s">
        <v>137</v>
      </c>
      <c r="BK87" s="203">
        <f>SUM(BK88:BK93)</f>
        <v>0</v>
      </c>
    </row>
    <row r="88" s="2" customFormat="1" ht="16.5" customHeight="1">
      <c r="A88" s="40"/>
      <c r="B88" s="41"/>
      <c r="C88" s="206" t="s">
        <v>81</v>
      </c>
      <c r="D88" s="206" t="s">
        <v>140</v>
      </c>
      <c r="E88" s="207" t="s">
        <v>495</v>
      </c>
      <c r="F88" s="208" t="s">
        <v>496</v>
      </c>
      <c r="G88" s="209" t="s">
        <v>180</v>
      </c>
      <c r="H88" s="210">
        <v>77.847999999999999</v>
      </c>
      <c r="I88" s="211"/>
      <c r="J88" s="212">
        <f>ROUND(I88*H88,2)</f>
        <v>0</v>
      </c>
      <c r="K88" s="208" t="s">
        <v>144</v>
      </c>
      <c r="L88" s="46"/>
      <c r="M88" s="213" t="s">
        <v>19</v>
      </c>
      <c r="N88" s="214" t="s">
        <v>44</v>
      </c>
      <c r="O88" s="86"/>
      <c r="P88" s="215">
        <f>O88*H88</f>
        <v>0</v>
      </c>
      <c r="Q88" s="215">
        <v>0.0089999999999999993</v>
      </c>
      <c r="R88" s="215">
        <f>Q88*H88</f>
        <v>0.70063199999999992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145</v>
      </c>
      <c r="AT88" s="217" t="s">
        <v>140</v>
      </c>
      <c r="AU88" s="217" t="s">
        <v>83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81</v>
      </c>
      <c r="BK88" s="218">
        <f>ROUND(I88*H88,2)</f>
        <v>0</v>
      </c>
      <c r="BL88" s="19" t="s">
        <v>145</v>
      </c>
      <c r="BM88" s="217" t="s">
        <v>497</v>
      </c>
    </row>
    <row r="89" s="2" customFormat="1">
      <c r="A89" s="40"/>
      <c r="B89" s="41"/>
      <c r="C89" s="42"/>
      <c r="D89" s="219" t="s">
        <v>147</v>
      </c>
      <c r="E89" s="42"/>
      <c r="F89" s="220" t="s">
        <v>498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147</v>
      </c>
      <c r="AU89" s="19" t="s">
        <v>83</v>
      </c>
    </row>
    <row r="90" s="2" customFormat="1" ht="21.75" customHeight="1">
      <c r="A90" s="40"/>
      <c r="B90" s="41"/>
      <c r="C90" s="206" t="s">
        <v>83</v>
      </c>
      <c r="D90" s="206" t="s">
        <v>140</v>
      </c>
      <c r="E90" s="207" t="s">
        <v>499</v>
      </c>
      <c r="F90" s="208" t="s">
        <v>500</v>
      </c>
      <c r="G90" s="209" t="s">
        <v>180</v>
      </c>
      <c r="H90" s="210">
        <v>77.847999999999999</v>
      </c>
      <c r="I90" s="211"/>
      <c r="J90" s="212">
        <f>ROUND(I90*H90,2)</f>
        <v>0</v>
      </c>
      <c r="K90" s="208" t="s">
        <v>144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0.012080000000000001</v>
      </c>
      <c r="R90" s="215">
        <f>Q90*H90</f>
        <v>0.94040383999999999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145</v>
      </c>
      <c r="BM90" s="217" t="s">
        <v>501</v>
      </c>
    </row>
    <row r="91" s="2" customFormat="1">
      <c r="A91" s="40"/>
      <c r="B91" s="41"/>
      <c r="C91" s="42"/>
      <c r="D91" s="219" t="s">
        <v>147</v>
      </c>
      <c r="E91" s="42"/>
      <c r="F91" s="220" t="s">
        <v>502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147</v>
      </c>
      <c r="AU91" s="19" t="s">
        <v>83</v>
      </c>
    </row>
    <row r="92" s="2" customFormat="1" ht="16.5" customHeight="1">
      <c r="A92" s="40"/>
      <c r="B92" s="41"/>
      <c r="C92" s="206" t="s">
        <v>155</v>
      </c>
      <c r="D92" s="206" t="s">
        <v>140</v>
      </c>
      <c r="E92" s="207" t="s">
        <v>503</v>
      </c>
      <c r="F92" s="208" t="s">
        <v>504</v>
      </c>
      <c r="G92" s="209" t="s">
        <v>180</v>
      </c>
      <c r="H92" s="210">
        <v>77.847999999999999</v>
      </c>
      <c r="I92" s="211"/>
      <c r="J92" s="212">
        <f>ROUND(I92*H92,2)</f>
        <v>0</v>
      </c>
      <c r="K92" s="208" t="s">
        <v>144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0.0040000000000000001</v>
      </c>
      <c r="R92" s="215">
        <f>Q92*H92</f>
        <v>0.311392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83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145</v>
      </c>
      <c r="BM92" s="217" t="s">
        <v>505</v>
      </c>
    </row>
    <row r="93" s="2" customFormat="1">
      <c r="A93" s="40"/>
      <c r="B93" s="41"/>
      <c r="C93" s="42"/>
      <c r="D93" s="219" t="s">
        <v>147</v>
      </c>
      <c r="E93" s="42"/>
      <c r="F93" s="220" t="s">
        <v>506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83</v>
      </c>
    </row>
    <row r="94" s="12" customFormat="1" ht="22.8" customHeight="1">
      <c r="A94" s="12"/>
      <c r="B94" s="190"/>
      <c r="C94" s="191"/>
      <c r="D94" s="192" t="s">
        <v>72</v>
      </c>
      <c r="E94" s="204" t="s">
        <v>507</v>
      </c>
      <c r="F94" s="204" t="s">
        <v>508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SUM(P95:P96)</f>
        <v>0</v>
      </c>
      <c r="Q94" s="198"/>
      <c r="R94" s="199">
        <f>SUM(R95:R96)</f>
        <v>0</v>
      </c>
      <c r="S94" s="198"/>
      <c r="T94" s="200">
        <f>SUM(T95:T96)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81</v>
      </c>
      <c r="AT94" s="202" t="s">
        <v>72</v>
      </c>
      <c r="AU94" s="202" t="s">
        <v>81</v>
      </c>
      <c r="AY94" s="201" t="s">
        <v>137</v>
      </c>
      <c r="BK94" s="203">
        <f>SUM(BK95:BK96)</f>
        <v>0</v>
      </c>
    </row>
    <row r="95" s="2" customFormat="1" ht="37.8" customHeight="1">
      <c r="A95" s="40"/>
      <c r="B95" s="41"/>
      <c r="C95" s="206" t="s">
        <v>145</v>
      </c>
      <c r="D95" s="206" t="s">
        <v>140</v>
      </c>
      <c r="E95" s="207" t="s">
        <v>509</v>
      </c>
      <c r="F95" s="208" t="s">
        <v>510</v>
      </c>
      <c r="G95" s="209" t="s">
        <v>189</v>
      </c>
      <c r="H95" s="210">
        <v>1.952</v>
      </c>
      <c r="I95" s="211"/>
      <c r="J95" s="212">
        <f>ROUND(I95*H95,2)</f>
        <v>0</v>
      </c>
      <c r="K95" s="208" t="s">
        <v>144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83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511</v>
      </c>
    </row>
    <row r="96" s="2" customFormat="1">
      <c r="A96" s="40"/>
      <c r="B96" s="41"/>
      <c r="C96" s="42"/>
      <c r="D96" s="219" t="s">
        <v>147</v>
      </c>
      <c r="E96" s="42"/>
      <c r="F96" s="220" t="s">
        <v>512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147</v>
      </c>
      <c r="AU96" s="19" t="s">
        <v>83</v>
      </c>
    </row>
    <row r="97" s="12" customFormat="1" ht="25.92" customHeight="1">
      <c r="A97" s="12"/>
      <c r="B97" s="190"/>
      <c r="C97" s="191"/>
      <c r="D97" s="192" t="s">
        <v>72</v>
      </c>
      <c r="E97" s="193" t="s">
        <v>225</v>
      </c>
      <c r="F97" s="193" t="s">
        <v>226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P98+P107</f>
        <v>0</v>
      </c>
      <c r="Q97" s="198"/>
      <c r="R97" s="199">
        <f>R98+R107</f>
        <v>0.29746992</v>
      </c>
      <c r="S97" s="198"/>
      <c r="T97" s="200">
        <f>T98+T107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83</v>
      </c>
      <c r="AT97" s="202" t="s">
        <v>72</v>
      </c>
      <c r="AU97" s="202" t="s">
        <v>73</v>
      </c>
      <c r="AY97" s="201" t="s">
        <v>137</v>
      </c>
      <c r="BK97" s="203">
        <f>BK98+BK107</f>
        <v>0</v>
      </c>
    </row>
    <row r="98" s="12" customFormat="1" ht="22.8" customHeight="1">
      <c r="A98" s="12"/>
      <c r="B98" s="190"/>
      <c r="C98" s="191"/>
      <c r="D98" s="192" t="s">
        <v>72</v>
      </c>
      <c r="E98" s="204" t="s">
        <v>280</v>
      </c>
      <c r="F98" s="204" t="s">
        <v>281</v>
      </c>
      <c r="G98" s="191"/>
      <c r="H98" s="191"/>
      <c r="I98" s="194"/>
      <c r="J98" s="205">
        <f>BK98</f>
        <v>0</v>
      </c>
      <c r="K98" s="191"/>
      <c r="L98" s="196"/>
      <c r="M98" s="197"/>
      <c r="N98" s="198"/>
      <c r="O98" s="198"/>
      <c r="P98" s="199">
        <f>SUM(P99:P106)</f>
        <v>0</v>
      </c>
      <c r="Q98" s="198"/>
      <c r="R98" s="199">
        <f>SUM(R99:R106)</f>
        <v>0.21650800000000001</v>
      </c>
      <c r="S98" s="198"/>
      <c r="T98" s="200">
        <f>SUM(T99:T106)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83</v>
      </c>
      <c r="AT98" s="202" t="s">
        <v>72</v>
      </c>
      <c r="AU98" s="202" t="s">
        <v>81</v>
      </c>
      <c r="AY98" s="201" t="s">
        <v>137</v>
      </c>
      <c r="BK98" s="203">
        <f>SUM(BK99:BK106)</f>
        <v>0</v>
      </c>
    </row>
    <row r="99" s="2" customFormat="1" ht="24.15" customHeight="1">
      <c r="A99" s="40"/>
      <c r="B99" s="41"/>
      <c r="C99" s="206" t="s">
        <v>166</v>
      </c>
      <c r="D99" s="206" t="s">
        <v>140</v>
      </c>
      <c r="E99" s="207" t="s">
        <v>513</v>
      </c>
      <c r="F99" s="208" t="s">
        <v>514</v>
      </c>
      <c r="G99" s="209" t="s">
        <v>271</v>
      </c>
      <c r="H99" s="210">
        <v>45.200000000000003</v>
      </c>
      <c r="I99" s="211"/>
      <c r="J99" s="212">
        <f>ROUND(I99*H99,2)</f>
        <v>0</v>
      </c>
      <c r="K99" s="208" t="s">
        <v>144</v>
      </c>
      <c r="L99" s="46"/>
      <c r="M99" s="213" t="s">
        <v>19</v>
      </c>
      <c r="N99" s="214" t="s">
        <v>44</v>
      </c>
      <c r="O99" s="86"/>
      <c r="P99" s="215">
        <f>O99*H99</f>
        <v>0</v>
      </c>
      <c r="Q99" s="215">
        <v>0.00479</v>
      </c>
      <c r="R99" s="215">
        <f>Q99*H99</f>
        <v>0.21650800000000001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229</v>
      </c>
      <c r="AT99" s="217" t="s">
        <v>140</v>
      </c>
      <c r="AU99" s="217" t="s">
        <v>83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81</v>
      </c>
      <c r="BK99" s="218">
        <f>ROUND(I99*H99,2)</f>
        <v>0</v>
      </c>
      <c r="BL99" s="19" t="s">
        <v>229</v>
      </c>
      <c r="BM99" s="217" t="s">
        <v>515</v>
      </c>
    </row>
    <row r="100" s="2" customFormat="1">
      <c r="A100" s="40"/>
      <c r="B100" s="41"/>
      <c r="C100" s="42"/>
      <c r="D100" s="219" t="s">
        <v>147</v>
      </c>
      <c r="E100" s="42"/>
      <c r="F100" s="220" t="s">
        <v>516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147</v>
      </c>
      <c r="AU100" s="19" t="s">
        <v>83</v>
      </c>
    </row>
    <row r="101" s="13" customFormat="1">
      <c r="A101" s="13"/>
      <c r="B101" s="224"/>
      <c r="C101" s="225"/>
      <c r="D101" s="226" t="s">
        <v>149</v>
      </c>
      <c r="E101" s="227" t="s">
        <v>19</v>
      </c>
      <c r="F101" s="228" t="s">
        <v>517</v>
      </c>
      <c r="G101" s="225"/>
      <c r="H101" s="229">
        <v>45.200000000000003</v>
      </c>
      <c r="I101" s="230"/>
      <c r="J101" s="225"/>
      <c r="K101" s="225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149</v>
      </c>
      <c r="AU101" s="235" t="s">
        <v>83</v>
      </c>
      <c r="AV101" s="13" t="s">
        <v>83</v>
      </c>
      <c r="AW101" s="13" t="s">
        <v>35</v>
      </c>
      <c r="AX101" s="13" t="s">
        <v>81</v>
      </c>
      <c r="AY101" s="235" t="s">
        <v>137</v>
      </c>
    </row>
    <row r="102" s="2" customFormat="1" ht="24.15" customHeight="1">
      <c r="A102" s="40"/>
      <c r="B102" s="41"/>
      <c r="C102" s="206" t="s">
        <v>172</v>
      </c>
      <c r="D102" s="206" t="s">
        <v>140</v>
      </c>
      <c r="E102" s="207" t="s">
        <v>518</v>
      </c>
      <c r="F102" s="208" t="s">
        <v>519</v>
      </c>
      <c r="G102" s="209" t="s">
        <v>232</v>
      </c>
      <c r="H102" s="210">
        <v>20</v>
      </c>
      <c r="I102" s="211"/>
      <c r="J102" s="212">
        <f>ROUND(I102*H102,2)</f>
        <v>0</v>
      </c>
      <c r="K102" s="208" t="s">
        <v>144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229</v>
      </c>
      <c r="AT102" s="217" t="s">
        <v>140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229</v>
      </c>
      <c r="BM102" s="217" t="s">
        <v>520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521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83</v>
      </c>
    </row>
    <row r="104" s="13" customFormat="1">
      <c r="A104" s="13"/>
      <c r="B104" s="224"/>
      <c r="C104" s="225"/>
      <c r="D104" s="226" t="s">
        <v>149</v>
      </c>
      <c r="E104" s="227" t="s">
        <v>19</v>
      </c>
      <c r="F104" s="228" t="s">
        <v>522</v>
      </c>
      <c r="G104" s="225"/>
      <c r="H104" s="229">
        <v>20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149</v>
      </c>
      <c r="AU104" s="235" t="s">
        <v>83</v>
      </c>
      <c r="AV104" s="13" t="s">
        <v>83</v>
      </c>
      <c r="AW104" s="13" t="s">
        <v>35</v>
      </c>
      <c r="AX104" s="13" t="s">
        <v>81</v>
      </c>
      <c r="AY104" s="235" t="s">
        <v>137</v>
      </c>
    </row>
    <row r="105" s="2" customFormat="1" ht="33" customHeight="1">
      <c r="A105" s="40"/>
      <c r="B105" s="41"/>
      <c r="C105" s="206" t="s">
        <v>177</v>
      </c>
      <c r="D105" s="206" t="s">
        <v>140</v>
      </c>
      <c r="E105" s="207" t="s">
        <v>523</v>
      </c>
      <c r="F105" s="208" t="s">
        <v>524</v>
      </c>
      <c r="G105" s="209" t="s">
        <v>189</v>
      </c>
      <c r="H105" s="210">
        <v>0.217</v>
      </c>
      <c r="I105" s="211"/>
      <c r="J105" s="212">
        <f>ROUND(I105*H105,2)</f>
        <v>0</v>
      </c>
      <c r="K105" s="208" t="s">
        <v>144</v>
      </c>
      <c r="L105" s="46"/>
      <c r="M105" s="213" t="s">
        <v>19</v>
      </c>
      <c r="N105" s="214" t="s">
        <v>44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229</v>
      </c>
      <c r="AT105" s="217" t="s">
        <v>140</v>
      </c>
      <c r="AU105" s="217" t="s">
        <v>83</v>
      </c>
      <c r="AY105" s="19" t="s">
        <v>137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81</v>
      </c>
      <c r="BK105" s="218">
        <f>ROUND(I105*H105,2)</f>
        <v>0</v>
      </c>
      <c r="BL105" s="19" t="s">
        <v>229</v>
      </c>
      <c r="BM105" s="217" t="s">
        <v>525</v>
      </c>
    </row>
    <row r="106" s="2" customFormat="1">
      <c r="A106" s="40"/>
      <c r="B106" s="41"/>
      <c r="C106" s="42"/>
      <c r="D106" s="219" t="s">
        <v>147</v>
      </c>
      <c r="E106" s="42"/>
      <c r="F106" s="220" t="s">
        <v>526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147</v>
      </c>
      <c r="AU106" s="19" t="s">
        <v>83</v>
      </c>
    </row>
    <row r="107" s="12" customFormat="1" ht="22.8" customHeight="1">
      <c r="A107" s="12"/>
      <c r="B107" s="190"/>
      <c r="C107" s="191"/>
      <c r="D107" s="192" t="s">
        <v>72</v>
      </c>
      <c r="E107" s="204" t="s">
        <v>472</v>
      </c>
      <c r="F107" s="204" t="s">
        <v>473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SUM(P108:P111)</f>
        <v>0</v>
      </c>
      <c r="Q107" s="198"/>
      <c r="R107" s="199">
        <f>SUM(R108:R111)</f>
        <v>0.080961920000000007</v>
      </c>
      <c r="S107" s="198"/>
      <c r="T107" s="200">
        <f>SUM(T108:T111)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83</v>
      </c>
      <c r="AT107" s="202" t="s">
        <v>72</v>
      </c>
      <c r="AU107" s="202" t="s">
        <v>81</v>
      </c>
      <c r="AY107" s="201" t="s">
        <v>137</v>
      </c>
      <c r="BK107" s="203">
        <f>SUM(BK108:BK111)</f>
        <v>0</v>
      </c>
    </row>
    <row r="108" s="2" customFormat="1" ht="24.15" customHeight="1">
      <c r="A108" s="40"/>
      <c r="B108" s="41"/>
      <c r="C108" s="206" t="s">
        <v>186</v>
      </c>
      <c r="D108" s="206" t="s">
        <v>140</v>
      </c>
      <c r="E108" s="207" t="s">
        <v>527</v>
      </c>
      <c r="F108" s="208" t="s">
        <v>528</v>
      </c>
      <c r="G108" s="209" t="s">
        <v>180</v>
      </c>
      <c r="H108" s="210">
        <v>77.847999999999999</v>
      </c>
      <c r="I108" s="211"/>
      <c r="J108" s="212">
        <f>ROUND(I108*H108,2)</f>
        <v>0</v>
      </c>
      <c r="K108" s="208" t="s">
        <v>144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0.00020000000000000001</v>
      </c>
      <c r="R108" s="215">
        <f>Q108*H108</f>
        <v>0.015569600000000001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229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229</v>
      </c>
      <c r="BM108" s="217" t="s">
        <v>529</v>
      </c>
    </row>
    <row r="109" s="2" customFormat="1">
      <c r="A109" s="40"/>
      <c r="B109" s="41"/>
      <c r="C109" s="42"/>
      <c r="D109" s="219" t="s">
        <v>147</v>
      </c>
      <c r="E109" s="42"/>
      <c r="F109" s="220" t="s">
        <v>530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147</v>
      </c>
      <c r="AU109" s="19" t="s">
        <v>83</v>
      </c>
    </row>
    <row r="110" s="2" customFormat="1" ht="16.5" customHeight="1">
      <c r="A110" s="40"/>
      <c r="B110" s="41"/>
      <c r="C110" s="206" t="s">
        <v>138</v>
      </c>
      <c r="D110" s="206" t="s">
        <v>140</v>
      </c>
      <c r="E110" s="207" t="s">
        <v>531</v>
      </c>
      <c r="F110" s="208" t="s">
        <v>532</v>
      </c>
      <c r="G110" s="209" t="s">
        <v>180</v>
      </c>
      <c r="H110" s="210">
        <v>77.847999999999999</v>
      </c>
      <c r="I110" s="211"/>
      <c r="J110" s="212">
        <f>ROUND(I110*H110,2)</f>
        <v>0</v>
      </c>
      <c r="K110" s="208" t="s">
        <v>144</v>
      </c>
      <c r="L110" s="46"/>
      <c r="M110" s="213" t="s">
        <v>19</v>
      </c>
      <c r="N110" s="214" t="s">
        <v>44</v>
      </c>
      <c r="O110" s="86"/>
      <c r="P110" s="215">
        <f>O110*H110</f>
        <v>0</v>
      </c>
      <c r="Q110" s="215">
        <v>0.00084000000000000003</v>
      </c>
      <c r="R110" s="215">
        <f>Q110*H110</f>
        <v>0.065392320000000004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229</v>
      </c>
      <c r="AT110" s="217" t="s">
        <v>140</v>
      </c>
      <c r="AU110" s="217" t="s">
        <v>83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229</v>
      </c>
      <c r="BM110" s="217" t="s">
        <v>533</v>
      </c>
    </row>
    <row r="111" s="2" customFormat="1">
      <c r="A111" s="40"/>
      <c r="B111" s="41"/>
      <c r="C111" s="42"/>
      <c r="D111" s="219" t="s">
        <v>147</v>
      </c>
      <c r="E111" s="42"/>
      <c r="F111" s="220" t="s">
        <v>534</v>
      </c>
      <c r="G111" s="42"/>
      <c r="H111" s="42"/>
      <c r="I111" s="221"/>
      <c r="J111" s="42"/>
      <c r="K111" s="42"/>
      <c r="L111" s="46"/>
      <c r="M111" s="257"/>
      <c r="N111" s="258"/>
      <c r="O111" s="259"/>
      <c r="P111" s="259"/>
      <c r="Q111" s="259"/>
      <c r="R111" s="259"/>
      <c r="S111" s="259"/>
      <c r="T111" s="26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147</v>
      </c>
      <c r="AU111" s="19" t="s">
        <v>83</v>
      </c>
    </row>
    <row r="112" s="2" customFormat="1" ht="6.96" customHeight="1">
      <c r="A112" s="40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46"/>
      <c r="M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</sheetData>
  <sheetProtection sheet="1" autoFilter="0" formatColumns="0" formatRows="0" objects="1" scenarios="1" spinCount="100000" saltValue="3eOy4HVQVGGGq0jP/HT6m8IJ0uOgp6hAD5eHa0v+c7IofGdQ15ZyIIHaKxd02LpWZrDj+PgbZ7m1IBdasXKWwg==" hashValue="EzbtdeSdVQonCmmipfz3O6fyB4I6pzZKgW/lznOjVb4ctI116vUYMfLUcaiTf89cy6cBDJspLokPESMp+2dkOA==" algorithmName="SHA-512" password="CC35"/>
  <autoFilter ref="C84:K111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623131151"/>
    <hyperlink ref="F91" r:id="rId2" display="https://podminky.urs.cz/item/CS_URS_2024_02/623324411"/>
    <hyperlink ref="F93" r:id="rId3" display="https://podminky.urs.cz/item/CS_URS_2024_02/623328231"/>
    <hyperlink ref="F96" r:id="rId4" display="https://podminky.urs.cz/item/CS_URS_2024_02/998011009"/>
    <hyperlink ref="F100" r:id="rId5" display="https://podminky.urs.cz/item/CS_URS_2024_02/764244309"/>
    <hyperlink ref="F103" r:id="rId6" display="https://podminky.urs.cz/item/CS_URS_2024_02/764245346"/>
    <hyperlink ref="F106" r:id="rId7" display="https://podminky.urs.cz/item/CS_URS_2024_02/998764122"/>
    <hyperlink ref="F109" r:id="rId8" display="https://podminky.urs.cz/item/CS_URS_2024_02/783823185"/>
    <hyperlink ref="F111" r:id="rId9" display="https://podminky.urs.cz/item/CS_URS_2024_02/783827505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535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ROUND((SUM(BE85:BE155)),  2)</f>
        <v>0</v>
      </c>
      <c r="G33" s="40"/>
      <c r="H33" s="40"/>
      <c r="I33" s="150">
        <v>0.20999999999999999</v>
      </c>
      <c r="J33" s="149">
        <f>ROUND(((SUM(BE85:BE155))*I33),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ROUND((SUM(BF85:BF155)),  2)</f>
        <v>0</v>
      </c>
      <c r="G34" s="40"/>
      <c r="H34" s="40"/>
      <c r="I34" s="150">
        <v>0.12</v>
      </c>
      <c r="J34" s="149">
        <f>ROUND(((SUM(BF85:BF155))*I34),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ROUND((SUM(BG85:BG155)),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ROUND((SUM(BH85:BH155)),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ROUND((SUM(BI85:BI155)),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004 - Šikmá střecha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115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116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117</v>
      </c>
      <c r="E62" s="176"/>
      <c r="F62" s="176"/>
      <c r="G62" s="176"/>
      <c r="H62" s="176"/>
      <c r="I62" s="176"/>
      <c r="J62" s="177">
        <f>J96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118</v>
      </c>
      <c r="E63" s="176"/>
      <c r="F63" s="176"/>
      <c r="G63" s="176"/>
      <c r="H63" s="176"/>
      <c r="I63" s="176"/>
      <c r="J63" s="177">
        <f>J117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536</v>
      </c>
      <c r="E64" s="176"/>
      <c r="F64" s="176"/>
      <c r="G64" s="176"/>
      <c r="H64" s="176"/>
      <c r="I64" s="176"/>
      <c r="J64" s="177">
        <f>J139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119</v>
      </c>
      <c r="E65" s="176"/>
      <c r="F65" s="176"/>
      <c r="G65" s="176"/>
      <c r="H65" s="176"/>
      <c r="I65" s="176"/>
      <c r="J65" s="177">
        <f>J149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122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Výměna střešní krytiny na objektech MŠ Ladova, č.p.1676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106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004 - Šikmá střecha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 xml:space="preserve"> </v>
      </c>
      <c r="G79" s="42"/>
      <c r="H79" s="42"/>
      <c r="I79" s="34" t="s">
        <v>23</v>
      </c>
      <c r="J79" s="74" t="str">
        <f>IF(J12="","",J12)</f>
        <v>20. 8. 2024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40.05" customHeight="1">
      <c r="A81" s="40"/>
      <c r="B81" s="41"/>
      <c r="C81" s="34" t="s">
        <v>25</v>
      </c>
      <c r="D81" s="42"/>
      <c r="E81" s="42"/>
      <c r="F81" s="29" t="str">
        <f>E15</f>
        <v xml:space="preserve">Město Litvínov, náměstí Míru 11, 436 01  Litvínov </v>
      </c>
      <c r="G81" s="42"/>
      <c r="H81" s="42"/>
      <c r="I81" s="34" t="s">
        <v>32</v>
      </c>
      <c r="J81" s="38" t="str">
        <f>E21</f>
        <v xml:space="preserve">ENIMA PRO a.s. Bělohorská 193/149, 169 00 Praha 6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30</v>
      </c>
      <c r="D82" s="42"/>
      <c r="E82" s="42"/>
      <c r="F82" s="29" t="str">
        <f>IF(E18="","",E18)</f>
        <v>Vyplň údaj</v>
      </c>
      <c r="G82" s="42"/>
      <c r="H82" s="42"/>
      <c r="I82" s="34" t="s">
        <v>36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123</v>
      </c>
      <c r="D84" s="182" t="s">
        <v>58</v>
      </c>
      <c r="E84" s="182" t="s">
        <v>54</v>
      </c>
      <c r="F84" s="182" t="s">
        <v>55</v>
      </c>
      <c r="G84" s="182" t="s">
        <v>124</v>
      </c>
      <c r="H84" s="182" t="s">
        <v>125</v>
      </c>
      <c r="I84" s="182" t="s">
        <v>126</v>
      </c>
      <c r="J84" s="182" t="s">
        <v>110</v>
      </c>
      <c r="K84" s="183" t="s">
        <v>127</v>
      </c>
      <c r="L84" s="184"/>
      <c r="M84" s="94" t="s">
        <v>19</v>
      </c>
      <c r="N84" s="95" t="s">
        <v>43</v>
      </c>
      <c r="O84" s="95" t="s">
        <v>128</v>
      </c>
      <c r="P84" s="95" t="s">
        <v>129</v>
      </c>
      <c r="Q84" s="95" t="s">
        <v>130</v>
      </c>
      <c r="R84" s="95" t="s">
        <v>131</v>
      </c>
      <c r="S84" s="95" t="s">
        <v>132</v>
      </c>
      <c r="T84" s="96" t="s">
        <v>133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134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29.053902720000007</v>
      </c>
      <c r="S85" s="98"/>
      <c r="T85" s="188">
        <f>T86</f>
        <v>0.070400000000000004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72</v>
      </c>
      <c r="AU85" s="19" t="s">
        <v>111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72</v>
      </c>
      <c r="E86" s="193" t="s">
        <v>225</v>
      </c>
      <c r="F86" s="193" t="s">
        <v>226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P87+P96+P117+P139+P149</f>
        <v>0</v>
      </c>
      <c r="Q86" s="198"/>
      <c r="R86" s="199">
        <f>R87+R96+R117+R139+R149</f>
        <v>29.053902720000007</v>
      </c>
      <c r="S86" s="198"/>
      <c r="T86" s="200">
        <f>T87+T96+T117+T139+T149</f>
        <v>0.070400000000000004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83</v>
      </c>
      <c r="AT86" s="202" t="s">
        <v>72</v>
      </c>
      <c r="AU86" s="202" t="s">
        <v>73</v>
      </c>
      <c r="AY86" s="201" t="s">
        <v>137</v>
      </c>
      <c r="BK86" s="203">
        <f>BK87+BK96+BK117+BK139+BK149</f>
        <v>0</v>
      </c>
    </row>
    <row r="87" s="12" customFormat="1" ht="22.8" customHeight="1">
      <c r="A87" s="12"/>
      <c r="B87" s="190"/>
      <c r="C87" s="191"/>
      <c r="D87" s="192" t="s">
        <v>72</v>
      </c>
      <c r="E87" s="204" t="s">
        <v>227</v>
      </c>
      <c r="F87" s="204" t="s">
        <v>228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SUM(P88:P95)</f>
        <v>0</v>
      </c>
      <c r="Q87" s="198"/>
      <c r="R87" s="199">
        <f>SUM(R88:R95)</f>
        <v>0.24468083999999996</v>
      </c>
      <c r="S87" s="198"/>
      <c r="T87" s="200">
        <f>SUM(T88:T95)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83</v>
      </c>
      <c r="AT87" s="202" t="s">
        <v>72</v>
      </c>
      <c r="AU87" s="202" t="s">
        <v>81</v>
      </c>
      <c r="AY87" s="201" t="s">
        <v>137</v>
      </c>
      <c r="BK87" s="203">
        <f>SUM(BK88:BK95)</f>
        <v>0</v>
      </c>
    </row>
    <row r="88" s="2" customFormat="1" ht="24.15" customHeight="1">
      <c r="A88" s="40"/>
      <c r="B88" s="41"/>
      <c r="C88" s="206" t="s">
        <v>81</v>
      </c>
      <c r="D88" s="206" t="s">
        <v>140</v>
      </c>
      <c r="E88" s="207" t="s">
        <v>537</v>
      </c>
      <c r="F88" s="208" t="s">
        <v>538</v>
      </c>
      <c r="G88" s="209" t="s">
        <v>180</v>
      </c>
      <c r="H88" s="210">
        <v>767.02499999999998</v>
      </c>
      <c r="I88" s="211"/>
      <c r="J88" s="212">
        <f>ROUND(I88*H88,2)</f>
        <v>0</v>
      </c>
      <c r="K88" s="208" t="s">
        <v>144</v>
      </c>
      <c r="L88" s="46"/>
      <c r="M88" s="213" t="s">
        <v>19</v>
      </c>
      <c r="N88" s="214" t="s">
        <v>44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229</v>
      </c>
      <c r="AT88" s="217" t="s">
        <v>140</v>
      </c>
      <c r="AU88" s="217" t="s">
        <v>83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81</v>
      </c>
      <c r="BK88" s="218">
        <f>ROUND(I88*H88,2)</f>
        <v>0</v>
      </c>
      <c r="BL88" s="19" t="s">
        <v>229</v>
      </c>
      <c r="BM88" s="217" t="s">
        <v>539</v>
      </c>
    </row>
    <row r="89" s="2" customFormat="1">
      <c r="A89" s="40"/>
      <c r="B89" s="41"/>
      <c r="C89" s="42"/>
      <c r="D89" s="219" t="s">
        <v>147</v>
      </c>
      <c r="E89" s="42"/>
      <c r="F89" s="220" t="s">
        <v>540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147</v>
      </c>
      <c r="AU89" s="19" t="s">
        <v>83</v>
      </c>
    </row>
    <row r="90" s="2" customFormat="1" ht="16.5" customHeight="1">
      <c r="A90" s="40"/>
      <c r="B90" s="41"/>
      <c r="C90" s="261" t="s">
        <v>83</v>
      </c>
      <c r="D90" s="261" t="s">
        <v>389</v>
      </c>
      <c r="E90" s="262" t="s">
        <v>541</v>
      </c>
      <c r="F90" s="263" t="s">
        <v>542</v>
      </c>
      <c r="G90" s="264" t="s">
        <v>180</v>
      </c>
      <c r="H90" s="265">
        <v>843.72799999999995</v>
      </c>
      <c r="I90" s="266"/>
      <c r="J90" s="267">
        <f>ROUND(I90*H90,2)</f>
        <v>0</v>
      </c>
      <c r="K90" s="263" t="s">
        <v>144</v>
      </c>
      <c r="L90" s="268"/>
      <c r="M90" s="269" t="s">
        <v>19</v>
      </c>
      <c r="N90" s="270" t="s">
        <v>44</v>
      </c>
      <c r="O90" s="86"/>
      <c r="P90" s="215">
        <f>O90*H90</f>
        <v>0</v>
      </c>
      <c r="Q90" s="215">
        <v>0.00027999999999999998</v>
      </c>
      <c r="R90" s="215">
        <f>Q90*H90</f>
        <v>0.23624383999999996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326</v>
      </c>
      <c r="AT90" s="217" t="s">
        <v>389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229</v>
      </c>
      <c r="BM90" s="217" t="s">
        <v>543</v>
      </c>
    </row>
    <row r="91" s="13" customFormat="1">
      <c r="A91" s="13"/>
      <c r="B91" s="224"/>
      <c r="C91" s="225"/>
      <c r="D91" s="226" t="s">
        <v>149</v>
      </c>
      <c r="E91" s="225"/>
      <c r="F91" s="228" t="s">
        <v>544</v>
      </c>
      <c r="G91" s="225"/>
      <c r="H91" s="229">
        <v>843.72799999999995</v>
      </c>
      <c r="I91" s="230"/>
      <c r="J91" s="225"/>
      <c r="K91" s="225"/>
      <c r="L91" s="231"/>
      <c r="M91" s="232"/>
      <c r="N91" s="233"/>
      <c r="O91" s="233"/>
      <c r="P91" s="233"/>
      <c r="Q91" s="233"/>
      <c r="R91" s="233"/>
      <c r="S91" s="233"/>
      <c r="T91" s="23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5" t="s">
        <v>149</v>
      </c>
      <c r="AU91" s="235" t="s">
        <v>83</v>
      </c>
      <c r="AV91" s="13" t="s">
        <v>83</v>
      </c>
      <c r="AW91" s="13" t="s">
        <v>4</v>
      </c>
      <c r="AX91" s="13" t="s">
        <v>81</v>
      </c>
      <c r="AY91" s="235" t="s">
        <v>137</v>
      </c>
    </row>
    <row r="92" s="2" customFormat="1" ht="16.5" customHeight="1">
      <c r="A92" s="40"/>
      <c r="B92" s="41"/>
      <c r="C92" s="261" t="s">
        <v>155</v>
      </c>
      <c r="D92" s="261" t="s">
        <v>389</v>
      </c>
      <c r="E92" s="262" t="s">
        <v>545</v>
      </c>
      <c r="F92" s="263" t="s">
        <v>546</v>
      </c>
      <c r="G92" s="264" t="s">
        <v>547</v>
      </c>
      <c r="H92" s="265">
        <v>8.4369999999999994</v>
      </c>
      <c r="I92" s="266"/>
      <c r="J92" s="267">
        <f>ROUND(I92*H92,2)</f>
        <v>0</v>
      </c>
      <c r="K92" s="263" t="s">
        <v>144</v>
      </c>
      <c r="L92" s="268"/>
      <c r="M92" s="269" t="s">
        <v>19</v>
      </c>
      <c r="N92" s="270" t="s">
        <v>44</v>
      </c>
      <c r="O92" s="86"/>
      <c r="P92" s="215">
        <f>O92*H92</f>
        <v>0</v>
      </c>
      <c r="Q92" s="215">
        <v>0.001</v>
      </c>
      <c r="R92" s="215">
        <f>Q92*H92</f>
        <v>0.0084370000000000001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326</v>
      </c>
      <c r="AT92" s="217" t="s">
        <v>389</v>
      </c>
      <c r="AU92" s="217" t="s">
        <v>83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229</v>
      </c>
      <c r="BM92" s="217" t="s">
        <v>548</v>
      </c>
    </row>
    <row r="93" s="13" customFormat="1">
      <c r="A93" s="13"/>
      <c r="B93" s="224"/>
      <c r="C93" s="225"/>
      <c r="D93" s="226" t="s">
        <v>149</v>
      </c>
      <c r="E93" s="225"/>
      <c r="F93" s="228" t="s">
        <v>549</v>
      </c>
      <c r="G93" s="225"/>
      <c r="H93" s="229">
        <v>8.4369999999999994</v>
      </c>
      <c r="I93" s="230"/>
      <c r="J93" s="225"/>
      <c r="K93" s="225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149</v>
      </c>
      <c r="AU93" s="235" t="s">
        <v>83</v>
      </c>
      <c r="AV93" s="13" t="s">
        <v>83</v>
      </c>
      <c r="AW93" s="13" t="s">
        <v>4</v>
      </c>
      <c r="AX93" s="13" t="s">
        <v>81</v>
      </c>
      <c r="AY93" s="235" t="s">
        <v>137</v>
      </c>
    </row>
    <row r="94" s="2" customFormat="1" ht="24.15" customHeight="1">
      <c r="A94" s="40"/>
      <c r="B94" s="41"/>
      <c r="C94" s="206" t="s">
        <v>145</v>
      </c>
      <c r="D94" s="206" t="s">
        <v>140</v>
      </c>
      <c r="E94" s="207" t="s">
        <v>550</v>
      </c>
      <c r="F94" s="208" t="s">
        <v>551</v>
      </c>
      <c r="G94" s="209" t="s">
        <v>189</v>
      </c>
      <c r="H94" s="210">
        <v>0.245</v>
      </c>
      <c r="I94" s="211"/>
      <c r="J94" s="212">
        <f>ROUND(I94*H94,2)</f>
        <v>0</v>
      </c>
      <c r="K94" s="208" t="s">
        <v>144</v>
      </c>
      <c r="L94" s="46"/>
      <c r="M94" s="213" t="s">
        <v>19</v>
      </c>
      <c r="N94" s="214" t="s">
        <v>44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229</v>
      </c>
      <c r="AT94" s="217" t="s">
        <v>140</v>
      </c>
      <c r="AU94" s="217" t="s">
        <v>83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81</v>
      </c>
      <c r="BK94" s="218">
        <f>ROUND(I94*H94,2)</f>
        <v>0</v>
      </c>
      <c r="BL94" s="19" t="s">
        <v>229</v>
      </c>
      <c r="BM94" s="217" t="s">
        <v>552</v>
      </c>
    </row>
    <row r="95" s="2" customFormat="1">
      <c r="A95" s="40"/>
      <c r="B95" s="41"/>
      <c r="C95" s="42"/>
      <c r="D95" s="219" t="s">
        <v>147</v>
      </c>
      <c r="E95" s="42"/>
      <c r="F95" s="220" t="s">
        <v>553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147</v>
      </c>
      <c r="AU95" s="19" t="s">
        <v>83</v>
      </c>
    </row>
    <row r="96" s="12" customFormat="1" ht="22.8" customHeight="1">
      <c r="A96" s="12"/>
      <c r="B96" s="190"/>
      <c r="C96" s="191"/>
      <c r="D96" s="192" t="s">
        <v>72</v>
      </c>
      <c r="E96" s="204" t="s">
        <v>262</v>
      </c>
      <c r="F96" s="204" t="s">
        <v>263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SUM(P97:P116)</f>
        <v>0</v>
      </c>
      <c r="Q96" s="198"/>
      <c r="R96" s="199">
        <f>SUM(R97:R116)</f>
        <v>25.725124330000003</v>
      </c>
      <c r="S96" s="198"/>
      <c r="T96" s="200">
        <f>SUM(T97:T116)</f>
        <v>0.070400000000000004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83</v>
      </c>
      <c r="AT96" s="202" t="s">
        <v>72</v>
      </c>
      <c r="AU96" s="202" t="s">
        <v>81</v>
      </c>
      <c r="AY96" s="201" t="s">
        <v>137</v>
      </c>
      <c r="BK96" s="203">
        <f>SUM(BK97:BK116)</f>
        <v>0</v>
      </c>
    </row>
    <row r="97" s="2" customFormat="1" ht="24.15" customHeight="1">
      <c r="A97" s="40"/>
      <c r="B97" s="41"/>
      <c r="C97" s="206" t="s">
        <v>166</v>
      </c>
      <c r="D97" s="206" t="s">
        <v>140</v>
      </c>
      <c r="E97" s="207" t="s">
        <v>420</v>
      </c>
      <c r="F97" s="208" t="s">
        <v>421</v>
      </c>
      <c r="G97" s="209" t="s">
        <v>143</v>
      </c>
      <c r="H97" s="210">
        <v>44.726999999999997</v>
      </c>
      <c r="I97" s="211"/>
      <c r="J97" s="212">
        <f>ROUND(I97*H97,2)</f>
        <v>0</v>
      </c>
      <c r="K97" s="208" t="s">
        <v>144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0.00189</v>
      </c>
      <c r="R97" s="215">
        <f>Q97*H97</f>
        <v>0.084534029999999996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229</v>
      </c>
      <c r="AT97" s="217" t="s">
        <v>140</v>
      </c>
      <c r="AU97" s="217" t="s">
        <v>83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229</v>
      </c>
      <c r="BM97" s="217" t="s">
        <v>554</v>
      </c>
    </row>
    <row r="98" s="2" customFormat="1">
      <c r="A98" s="40"/>
      <c r="B98" s="41"/>
      <c r="C98" s="42"/>
      <c r="D98" s="219" t="s">
        <v>147</v>
      </c>
      <c r="E98" s="42"/>
      <c r="F98" s="220" t="s">
        <v>423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147</v>
      </c>
      <c r="AU98" s="19" t="s">
        <v>83</v>
      </c>
    </row>
    <row r="99" s="13" customFormat="1">
      <c r="A99" s="13"/>
      <c r="B99" s="224"/>
      <c r="C99" s="225"/>
      <c r="D99" s="226" t="s">
        <v>149</v>
      </c>
      <c r="E99" s="227" t="s">
        <v>19</v>
      </c>
      <c r="F99" s="228" t="s">
        <v>555</v>
      </c>
      <c r="G99" s="225"/>
      <c r="H99" s="229">
        <v>44.726999999999997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149</v>
      </c>
      <c r="AU99" s="235" t="s">
        <v>83</v>
      </c>
      <c r="AV99" s="13" t="s">
        <v>83</v>
      </c>
      <c r="AW99" s="13" t="s">
        <v>35</v>
      </c>
      <c r="AX99" s="13" t="s">
        <v>81</v>
      </c>
      <c r="AY99" s="235" t="s">
        <v>137</v>
      </c>
    </row>
    <row r="100" s="2" customFormat="1" ht="24.15" customHeight="1">
      <c r="A100" s="40"/>
      <c r="B100" s="41"/>
      <c r="C100" s="206" t="s">
        <v>172</v>
      </c>
      <c r="D100" s="206" t="s">
        <v>140</v>
      </c>
      <c r="E100" s="207" t="s">
        <v>556</v>
      </c>
      <c r="F100" s="208" t="s">
        <v>557</v>
      </c>
      <c r="G100" s="209" t="s">
        <v>180</v>
      </c>
      <c r="H100" s="210">
        <v>1534.05</v>
      </c>
      <c r="I100" s="211"/>
      <c r="J100" s="212">
        <f>ROUND(I100*H100,2)</f>
        <v>0</v>
      </c>
      <c r="K100" s="208" t="s">
        <v>144</v>
      </c>
      <c r="L100" s="46"/>
      <c r="M100" s="213" t="s">
        <v>19</v>
      </c>
      <c r="N100" s="214" t="s">
        <v>44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229</v>
      </c>
      <c r="AT100" s="217" t="s">
        <v>140</v>
      </c>
      <c r="AU100" s="217" t="s">
        <v>83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229</v>
      </c>
      <c r="BM100" s="217" t="s">
        <v>558</v>
      </c>
    </row>
    <row r="101" s="2" customFormat="1">
      <c r="A101" s="40"/>
      <c r="B101" s="41"/>
      <c r="C101" s="42"/>
      <c r="D101" s="219" t="s">
        <v>147</v>
      </c>
      <c r="E101" s="42"/>
      <c r="F101" s="220" t="s">
        <v>559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83</v>
      </c>
    </row>
    <row r="102" s="13" customFormat="1">
      <c r="A102" s="13"/>
      <c r="B102" s="224"/>
      <c r="C102" s="225"/>
      <c r="D102" s="226" t="s">
        <v>149</v>
      </c>
      <c r="E102" s="227" t="s">
        <v>19</v>
      </c>
      <c r="F102" s="228" t="s">
        <v>560</v>
      </c>
      <c r="G102" s="225"/>
      <c r="H102" s="229">
        <v>1534.05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149</v>
      </c>
      <c r="AU102" s="235" t="s">
        <v>83</v>
      </c>
      <c r="AV102" s="13" t="s">
        <v>83</v>
      </c>
      <c r="AW102" s="13" t="s">
        <v>35</v>
      </c>
      <c r="AX102" s="13" t="s">
        <v>81</v>
      </c>
      <c r="AY102" s="235" t="s">
        <v>137</v>
      </c>
    </row>
    <row r="103" s="2" customFormat="1" ht="16.5" customHeight="1">
      <c r="A103" s="40"/>
      <c r="B103" s="41"/>
      <c r="C103" s="261" t="s">
        <v>177</v>
      </c>
      <c r="D103" s="261" t="s">
        <v>389</v>
      </c>
      <c r="E103" s="262" t="s">
        <v>561</v>
      </c>
      <c r="F103" s="263" t="s">
        <v>562</v>
      </c>
      <c r="G103" s="264" t="s">
        <v>143</v>
      </c>
      <c r="H103" s="265">
        <v>42.186</v>
      </c>
      <c r="I103" s="266"/>
      <c r="J103" s="267">
        <f>ROUND(I103*H103,2)</f>
        <v>0</v>
      </c>
      <c r="K103" s="263" t="s">
        <v>144</v>
      </c>
      <c r="L103" s="268"/>
      <c r="M103" s="269" t="s">
        <v>19</v>
      </c>
      <c r="N103" s="270" t="s">
        <v>44</v>
      </c>
      <c r="O103" s="86"/>
      <c r="P103" s="215">
        <f>O103*H103</f>
        <v>0</v>
      </c>
      <c r="Q103" s="215">
        <v>0.55000000000000004</v>
      </c>
      <c r="R103" s="215">
        <f>Q103*H103</f>
        <v>23.202300000000001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326</v>
      </c>
      <c r="AT103" s="217" t="s">
        <v>389</v>
      </c>
      <c r="AU103" s="217" t="s">
        <v>83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81</v>
      </c>
      <c r="BK103" s="218">
        <f>ROUND(I103*H103,2)</f>
        <v>0</v>
      </c>
      <c r="BL103" s="19" t="s">
        <v>229</v>
      </c>
      <c r="BM103" s="217" t="s">
        <v>563</v>
      </c>
    </row>
    <row r="104" s="13" customFormat="1">
      <c r="A104" s="13"/>
      <c r="B104" s="224"/>
      <c r="C104" s="225"/>
      <c r="D104" s="226" t="s">
        <v>149</v>
      </c>
      <c r="E104" s="225"/>
      <c r="F104" s="228" t="s">
        <v>564</v>
      </c>
      <c r="G104" s="225"/>
      <c r="H104" s="229">
        <v>42.186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149</v>
      </c>
      <c r="AU104" s="235" t="s">
        <v>83</v>
      </c>
      <c r="AV104" s="13" t="s">
        <v>83</v>
      </c>
      <c r="AW104" s="13" t="s">
        <v>4</v>
      </c>
      <c r="AX104" s="13" t="s">
        <v>81</v>
      </c>
      <c r="AY104" s="235" t="s">
        <v>137</v>
      </c>
    </row>
    <row r="105" s="2" customFormat="1" ht="21.75" customHeight="1">
      <c r="A105" s="40"/>
      <c r="B105" s="41"/>
      <c r="C105" s="206" t="s">
        <v>186</v>
      </c>
      <c r="D105" s="206" t="s">
        <v>140</v>
      </c>
      <c r="E105" s="207" t="s">
        <v>565</v>
      </c>
      <c r="F105" s="208" t="s">
        <v>566</v>
      </c>
      <c r="G105" s="209" t="s">
        <v>271</v>
      </c>
      <c r="H105" s="210">
        <v>16</v>
      </c>
      <c r="I105" s="211"/>
      <c r="J105" s="212">
        <f>ROUND(I105*H105,2)</f>
        <v>0</v>
      </c>
      <c r="K105" s="208" t="s">
        <v>144</v>
      </c>
      <c r="L105" s="46"/>
      <c r="M105" s="213" t="s">
        <v>19</v>
      </c>
      <c r="N105" s="214" t="s">
        <v>44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0.0044000000000000003</v>
      </c>
      <c r="T105" s="216">
        <f>S105*H105</f>
        <v>0.070400000000000004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229</v>
      </c>
      <c r="AT105" s="217" t="s">
        <v>140</v>
      </c>
      <c r="AU105" s="217" t="s">
        <v>83</v>
      </c>
      <c r="AY105" s="19" t="s">
        <v>137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81</v>
      </c>
      <c r="BK105" s="218">
        <f>ROUND(I105*H105,2)</f>
        <v>0</v>
      </c>
      <c r="BL105" s="19" t="s">
        <v>229</v>
      </c>
      <c r="BM105" s="217" t="s">
        <v>567</v>
      </c>
    </row>
    <row r="106" s="2" customFormat="1">
      <c r="A106" s="40"/>
      <c r="B106" s="41"/>
      <c r="C106" s="42"/>
      <c r="D106" s="219" t="s">
        <v>147</v>
      </c>
      <c r="E106" s="42"/>
      <c r="F106" s="220" t="s">
        <v>568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147</v>
      </c>
      <c r="AU106" s="19" t="s">
        <v>83</v>
      </c>
    </row>
    <row r="107" s="13" customFormat="1">
      <c r="A107" s="13"/>
      <c r="B107" s="224"/>
      <c r="C107" s="225"/>
      <c r="D107" s="226" t="s">
        <v>149</v>
      </c>
      <c r="E107" s="227" t="s">
        <v>19</v>
      </c>
      <c r="F107" s="228" t="s">
        <v>569</v>
      </c>
      <c r="G107" s="225"/>
      <c r="H107" s="229">
        <v>16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149</v>
      </c>
      <c r="AU107" s="235" t="s">
        <v>83</v>
      </c>
      <c r="AV107" s="13" t="s">
        <v>83</v>
      </c>
      <c r="AW107" s="13" t="s">
        <v>35</v>
      </c>
      <c r="AX107" s="13" t="s">
        <v>81</v>
      </c>
      <c r="AY107" s="235" t="s">
        <v>137</v>
      </c>
    </row>
    <row r="108" s="2" customFormat="1" ht="16.5" customHeight="1">
      <c r="A108" s="40"/>
      <c r="B108" s="41"/>
      <c r="C108" s="206" t="s">
        <v>138</v>
      </c>
      <c r="D108" s="206" t="s">
        <v>140</v>
      </c>
      <c r="E108" s="207" t="s">
        <v>570</v>
      </c>
      <c r="F108" s="208" t="s">
        <v>571</v>
      </c>
      <c r="G108" s="209" t="s">
        <v>271</v>
      </c>
      <c r="H108" s="210">
        <v>958.78099999999995</v>
      </c>
      <c r="I108" s="211"/>
      <c r="J108" s="212">
        <f>ROUND(I108*H108,2)</f>
        <v>0</v>
      </c>
      <c r="K108" s="208" t="s">
        <v>144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2.0000000000000002E-05</v>
      </c>
      <c r="R108" s="215">
        <f>Q108*H108</f>
        <v>0.019175620000000001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229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229</v>
      </c>
      <c r="BM108" s="217" t="s">
        <v>572</v>
      </c>
    </row>
    <row r="109" s="2" customFormat="1">
      <c r="A109" s="40"/>
      <c r="B109" s="41"/>
      <c r="C109" s="42"/>
      <c r="D109" s="219" t="s">
        <v>147</v>
      </c>
      <c r="E109" s="42"/>
      <c r="F109" s="220" t="s">
        <v>573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147</v>
      </c>
      <c r="AU109" s="19" t="s">
        <v>83</v>
      </c>
    </row>
    <row r="110" s="13" customFormat="1">
      <c r="A110" s="13"/>
      <c r="B110" s="224"/>
      <c r="C110" s="225"/>
      <c r="D110" s="226" t="s">
        <v>149</v>
      </c>
      <c r="E110" s="227" t="s">
        <v>19</v>
      </c>
      <c r="F110" s="228" t="s">
        <v>574</v>
      </c>
      <c r="G110" s="225"/>
      <c r="H110" s="229">
        <v>958.78099999999995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149</v>
      </c>
      <c r="AU110" s="235" t="s">
        <v>83</v>
      </c>
      <c r="AV110" s="13" t="s">
        <v>83</v>
      </c>
      <c r="AW110" s="13" t="s">
        <v>35</v>
      </c>
      <c r="AX110" s="13" t="s">
        <v>81</v>
      </c>
      <c r="AY110" s="235" t="s">
        <v>137</v>
      </c>
    </row>
    <row r="111" s="2" customFormat="1" ht="16.5" customHeight="1">
      <c r="A111" s="40"/>
      <c r="B111" s="41"/>
      <c r="C111" s="261" t="s">
        <v>196</v>
      </c>
      <c r="D111" s="261" t="s">
        <v>389</v>
      </c>
      <c r="E111" s="262" t="s">
        <v>575</v>
      </c>
      <c r="F111" s="263" t="s">
        <v>576</v>
      </c>
      <c r="G111" s="264" t="s">
        <v>143</v>
      </c>
      <c r="H111" s="265">
        <v>2.5409999999999999</v>
      </c>
      <c r="I111" s="266"/>
      <c r="J111" s="267">
        <f>ROUND(I111*H111,2)</f>
        <v>0</v>
      </c>
      <c r="K111" s="263" t="s">
        <v>144</v>
      </c>
      <c r="L111" s="268"/>
      <c r="M111" s="269" t="s">
        <v>19</v>
      </c>
      <c r="N111" s="270" t="s">
        <v>44</v>
      </c>
      <c r="O111" s="86"/>
      <c r="P111" s="215">
        <f>O111*H111</f>
        <v>0</v>
      </c>
      <c r="Q111" s="215">
        <v>0.55000000000000004</v>
      </c>
      <c r="R111" s="215">
        <f>Q111*H111</f>
        <v>1.3975500000000001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326</v>
      </c>
      <c r="AT111" s="217" t="s">
        <v>389</v>
      </c>
      <c r="AU111" s="217" t="s">
        <v>83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229</v>
      </c>
      <c r="BM111" s="217" t="s">
        <v>577</v>
      </c>
    </row>
    <row r="112" s="13" customFormat="1">
      <c r="A112" s="13"/>
      <c r="B112" s="224"/>
      <c r="C112" s="225"/>
      <c r="D112" s="226" t="s">
        <v>149</v>
      </c>
      <c r="E112" s="225"/>
      <c r="F112" s="228" t="s">
        <v>578</v>
      </c>
      <c r="G112" s="225"/>
      <c r="H112" s="229">
        <v>2.5409999999999999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149</v>
      </c>
      <c r="AU112" s="235" t="s">
        <v>83</v>
      </c>
      <c r="AV112" s="13" t="s">
        <v>83</v>
      </c>
      <c r="AW112" s="13" t="s">
        <v>4</v>
      </c>
      <c r="AX112" s="13" t="s">
        <v>81</v>
      </c>
      <c r="AY112" s="235" t="s">
        <v>137</v>
      </c>
    </row>
    <row r="113" s="2" customFormat="1" ht="24.15" customHeight="1">
      <c r="A113" s="40"/>
      <c r="B113" s="41"/>
      <c r="C113" s="206" t="s">
        <v>202</v>
      </c>
      <c r="D113" s="206" t="s">
        <v>140</v>
      </c>
      <c r="E113" s="207" t="s">
        <v>579</v>
      </c>
      <c r="F113" s="208" t="s">
        <v>580</v>
      </c>
      <c r="G113" s="209" t="s">
        <v>143</v>
      </c>
      <c r="H113" s="210">
        <v>44.726999999999997</v>
      </c>
      <c r="I113" s="211"/>
      <c r="J113" s="212">
        <f>ROUND(I113*H113,2)</f>
        <v>0</v>
      </c>
      <c r="K113" s="208" t="s">
        <v>144</v>
      </c>
      <c r="L113" s="46"/>
      <c r="M113" s="213" t="s">
        <v>19</v>
      </c>
      <c r="N113" s="214" t="s">
        <v>44</v>
      </c>
      <c r="O113" s="86"/>
      <c r="P113" s="215">
        <f>O113*H113</f>
        <v>0</v>
      </c>
      <c r="Q113" s="215">
        <v>0.022839999999999999</v>
      </c>
      <c r="R113" s="215">
        <f>Q113*H113</f>
        <v>1.0215646799999998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229</v>
      </c>
      <c r="AT113" s="217" t="s">
        <v>140</v>
      </c>
      <c r="AU113" s="217" t="s">
        <v>83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81</v>
      </c>
      <c r="BK113" s="218">
        <f>ROUND(I113*H113,2)</f>
        <v>0</v>
      </c>
      <c r="BL113" s="19" t="s">
        <v>229</v>
      </c>
      <c r="BM113" s="217" t="s">
        <v>581</v>
      </c>
    </row>
    <row r="114" s="2" customFormat="1">
      <c r="A114" s="40"/>
      <c r="B114" s="41"/>
      <c r="C114" s="42"/>
      <c r="D114" s="219" t="s">
        <v>147</v>
      </c>
      <c r="E114" s="42"/>
      <c r="F114" s="220" t="s">
        <v>582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147</v>
      </c>
      <c r="AU114" s="19" t="s">
        <v>83</v>
      </c>
    </row>
    <row r="115" s="2" customFormat="1" ht="24.15" customHeight="1">
      <c r="A115" s="40"/>
      <c r="B115" s="41"/>
      <c r="C115" s="206" t="s">
        <v>8</v>
      </c>
      <c r="D115" s="206" t="s">
        <v>140</v>
      </c>
      <c r="E115" s="207" t="s">
        <v>450</v>
      </c>
      <c r="F115" s="208" t="s">
        <v>451</v>
      </c>
      <c r="G115" s="209" t="s">
        <v>189</v>
      </c>
      <c r="H115" s="210">
        <v>25.725000000000001</v>
      </c>
      <c r="I115" s="211"/>
      <c r="J115" s="212">
        <f>ROUND(I115*H115,2)</f>
        <v>0</v>
      </c>
      <c r="K115" s="208" t="s">
        <v>144</v>
      </c>
      <c r="L115" s="46"/>
      <c r="M115" s="213" t="s">
        <v>19</v>
      </c>
      <c r="N115" s="214" t="s">
        <v>44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229</v>
      </c>
      <c r="AT115" s="217" t="s">
        <v>140</v>
      </c>
      <c r="AU115" s="217" t="s">
        <v>83</v>
      </c>
      <c r="AY115" s="19" t="s">
        <v>137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81</v>
      </c>
      <c r="BK115" s="218">
        <f>ROUND(I115*H115,2)</f>
        <v>0</v>
      </c>
      <c r="BL115" s="19" t="s">
        <v>229</v>
      </c>
      <c r="BM115" s="217" t="s">
        <v>583</v>
      </c>
    </row>
    <row r="116" s="2" customFormat="1">
      <c r="A116" s="40"/>
      <c r="B116" s="41"/>
      <c r="C116" s="42"/>
      <c r="D116" s="219" t="s">
        <v>147</v>
      </c>
      <c r="E116" s="42"/>
      <c r="F116" s="220" t="s">
        <v>453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147</v>
      </c>
      <c r="AU116" s="19" t="s">
        <v>83</v>
      </c>
    </row>
    <row r="117" s="12" customFormat="1" ht="22.8" customHeight="1">
      <c r="A117" s="12"/>
      <c r="B117" s="190"/>
      <c r="C117" s="191"/>
      <c r="D117" s="192" t="s">
        <v>72</v>
      </c>
      <c r="E117" s="204" t="s">
        <v>280</v>
      </c>
      <c r="F117" s="204" t="s">
        <v>281</v>
      </c>
      <c r="G117" s="191"/>
      <c r="H117" s="191"/>
      <c r="I117" s="194"/>
      <c r="J117" s="205">
        <f>BK117</f>
        <v>0</v>
      </c>
      <c r="K117" s="191"/>
      <c r="L117" s="196"/>
      <c r="M117" s="197"/>
      <c r="N117" s="198"/>
      <c r="O117" s="198"/>
      <c r="P117" s="199">
        <f>SUM(P118:P138)</f>
        <v>0</v>
      </c>
      <c r="Q117" s="198"/>
      <c r="R117" s="199">
        <f>SUM(R118:R138)</f>
        <v>2.4408937999999996</v>
      </c>
      <c r="S117" s="198"/>
      <c r="T117" s="200">
        <f>SUM(T118:T138)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1" t="s">
        <v>83</v>
      </c>
      <c r="AT117" s="202" t="s">
        <v>72</v>
      </c>
      <c r="AU117" s="202" t="s">
        <v>81</v>
      </c>
      <c r="AY117" s="201" t="s">
        <v>137</v>
      </c>
      <c r="BK117" s="203">
        <f>SUM(BK118:BK138)</f>
        <v>0</v>
      </c>
    </row>
    <row r="118" s="2" customFormat="1" ht="24.15" customHeight="1">
      <c r="A118" s="40"/>
      <c r="B118" s="41"/>
      <c r="C118" s="206" t="s">
        <v>211</v>
      </c>
      <c r="D118" s="206" t="s">
        <v>140</v>
      </c>
      <c r="E118" s="207" t="s">
        <v>584</v>
      </c>
      <c r="F118" s="208" t="s">
        <v>585</v>
      </c>
      <c r="G118" s="209" t="s">
        <v>180</v>
      </c>
      <c r="H118" s="210">
        <v>767.02499999999998</v>
      </c>
      <c r="I118" s="211"/>
      <c r="J118" s="212">
        <f>ROUND(I118*H118,2)</f>
        <v>0</v>
      </c>
      <c r="K118" s="208" t="s">
        <v>144</v>
      </c>
      <c r="L118" s="46"/>
      <c r="M118" s="213" t="s">
        <v>19</v>
      </c>
      <c r="N118" s="214" t="s">
        <v>44</v>
      </c>
      <c r="O118" s="86"/>
      <c r="P118" s="215">
        <f>O118*H118</f>
        <v>0</v>
      </c>
      <c r="Q118" s="215">
        <v>0.0027599999999999999</v>
      </c>
      <c r="R118" s="215">
        <f>Q118*H118</f>
        <v>2.1169889999999998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229</v>
      </c>
      <c r="AT118" s="217" t="s">
        <v>140</v>
      </c>
      <c r="AU118" s="217" t="s">
        <v>83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81</v>
      </c>
      <c r="BK118" s="218">
        <f>ROUND(I118*H118,2)</f>
        <v>0</v>
      </c>
      <c r="BL118" s="19" t="s">
        <v>229</v>
      </c>
      <c r="BM118" s="217" t="s">
        <v>586</v>
      </c>
    </row>
    <row r="119" s="2" customFormat="1">
      <c r="A119" s="40"/>
      <c r="B119" s="41"/>
      <c r="C119" s="42"/>
      <c r="D119" s="219" t="s">
        <v>147</v>
      </c>
      <c r="E119" s="42"/>
      <c r="F119" s="220" t="s">
        <v>587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147</v>
      </c>
      <c r="AU119" s="19" t="s">
        <v>83</v>
      </c>
    </row>
    <row r="120" s="2" customFormat="1" ht="24.15" customHeight="1">
      <c r="A120" s="40"/>
      <c r="B120" s="41"/>
      <c r="C120" s="206" t="s">
        <v>216</v>
      </c>
      <c r="D120" s="206" t="s">
        <v>140</v>
      </c>
      <c r="E120" s="207" t="s">
        <v>588</v>
      </c>
      <c r="F120" s="208" t="s">
        <v>589</v>
      </c>
      <c r="G120" s="209" t="s">
        <v>271</v>
      </c>
      <c r="H120" s="210">
        <v>34.700000000000003</v>
      </c>
      <c r="I120" s="211"/>
      <c r="J120" s="212">
        <f>ROUND(I120*H120,2)</f>
        <v>0</v>
      </c>
      <c r="K120" s="208" t="s">
        <v>144</v>
      </c>
      <c r="L120" s="46"/>
      <c r="M120" s="213" t="s">
        <v>19</v>
      </c>
      <c r="N120" s="214" t="s">
        <v>44</v>
      </c>
      <c r="O120" s="86"/>
      <c r="P120" s="215">
        <f>O120*H120</f>
        <v>0</v>
      </c>
      <c r="Q120" s="215">
        <v>0.00085999999999999998</v>
      </c>
      <c r="R120" s="215">
        <f>Q120*H120</f>
        <v>0.029842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229</v>
      </c>
      <c r="AT120" s="217" t="s">
        <v>140</v>
      </c>
      <c r="AU120" s="217" t="s">
        <v>83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81</v>
      </c>
      <c r="BK120" s="218">
        <f>ROUND(I120*H120,2)</f>
        <v>0</v>
      </c>
      <c r="BL120" s="19" t="s">
        <v>229</v>
      </c>
      <c r="BM120" s="217" t="s">
        <v>590</v>
      </c>
    </row>
    <row r="121" s="2" customFormat="1">
      <c r="A121" s="40"/>
      <c r="B121" s="41"/>
      <c r="C121" s="42"/>
      <c r="D121" s="219" t="s">
        <v>147</v>
      </c>
      <c r="E121" s="42"/>
      <c r="F121" s="220" t="s">
        <v>591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147</v>
      </c>
      <c r="AU121" s="19" t="s">
        <v>83</v>
      </c>
    </row>
    <row r="122" s="2" customFormat="1" ht="21.75" customHeight="1">
      <c r="A122" s="40"/>
      <c r="B122" s="41"/>
      <c r="C122" s="206" t="s">
        <v>221</v>
      </c>
      <c r="D122" s="206" t="s">
        <v>140</v>
      </c>
      <c r="E122" s="207" t="s">
        <v>592</v>
      </c>
      <c r="F122" s="208" t="s">
        <v>593</v>
      </c>
      <c r="G122" s="209" t="s">
        <v>271</v>
      </c>
      <c r="H122" s="210">
        <v>46.68</v>
      </c>
      <c r="I122" s="211"/>
      <c r="J122" s="212">
        <f>ROUND(I122*H122,2)</f>
        <v>0</v>
      </c>
      <c r="K122" s="208" t="s">
        <v>144</v>
      </c>
      <c r="L122" s="46"/>
      <c r="M122" s="213" t="s">
        <v>19</v>
      </c>
      <c r="N122" s="214" t="s">
        <v>44</v>
      </c>
      <c r="O122" s="86"/>
      <c r="P122" s="215">
        <f>O122*H122</f>
        <v>0</v>
      </c>
      <c r="Q122" s="215">
        <v>0.00085999999999999998</v>
      </c>
      <c r="R122" s="215">
        <f>Q122*H122</f>
        <v>0.040144800000000001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229</v>
      </c>
      <c r="AT122" s="217" t="s">
        <v>140</v>
      </c>
      <c r="AU122" s="217" t="s">
        <v>83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229</v>
      </c>
      <c r="BM122" s="217" t="s">
        <v>594</v>
      </c>
    </row>
    <row r="123" s="2" customFormat="1">
      <c r="A123" s="40"/>
      <c r="B123" s="41"/>
      <c r="C123" s="42"/>
      <c r="D123" s="219" t="s">
        <v>147</v>
      </c>
      <c r="E123" s="42"/>
      <c r="F123" s="220" t="s">
        <v>595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147</v>
      </c>
      <c r="AU123" s="19" t="s">
        <v>83</v>
      </c>
    </row>
    <row r="124" s="2" customFormat="1" ht="21.75" customHeight="1">
      <c r="A124" s="40"/>
      <c r="B124" s="41"/>
      <c r="C124" s="206" t="s">
        <v>229</v>
      </c>
      <c r="D124" s="206" t="s">
        <v>140</v>
      </c>
      <c r="E124" s="207" t="s">
        <v>596</v>
      </c>
      <c r="F124" s="208" t="s">
        <v>597</v>
      </c>
      <c r="G124" s="209" t="s">
        <v>271</v>
      </c>
      <c r="H124" s="210">
        <v>115.90000000000001</v>
      </c>
      <c r="I124" s="211"/>
      <c r="J124" s="212">
        <f>ROUND(I124*H124,2)</f>
        <v>0</v>
      </c>
      <c r="K124" s="208" t="s">
        <v>144</v>
      </c>
      <c r="L124" s="46"/>
      <c r="M124" s="213" t="s">
        <v>19</v>
      </c>
      <c r="N124" s="214" t="s">
        <v>44</v>
      </c>
      <c r="O124" s="86"/>
      <c r="P124" s="215">
        <f>O124*H124</f>
        <v>0</v>
      </c>
      <c r="Q124" s="215">
        <v>0.00051999999999999995</v>
      </c>
      <c r="R124" s="215">
        <f>Q124*H124</f>
        <v>0.060267999999999995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229</v>
      </c>
      <c r="AT124" s="217" t="s">
        <v>140</v>
      </c>
      <c r="AU124" s="217" t="s">
        <v>83</v>
      </c>
      <c r="AY124" s="19" t="s">
        <v>137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81</v>
      </c>
      <c r="BK124" s="218">
        <f>ROUND(I124*H124,2)</f>
        <v>0</v>
      </c>
      <c r="BL124" s="19" t="s">
        <v>229</v>
      </c>
      <c r="BM124" s="217" t="s">
        <v>598</v>
      </c>
    </row>
    <row r="125" s="2" customFormat="1">
      <c r="A125" s="40"/>
      <c r="B125" s="41"/>
      <c r="C125" s="42"/>
      <c r="D125" s="219" t="s">
        <v>147</v>
      </c>
      <c r="E125" s="42"/>
      <c r="F125" s="220" t="s">
        <v>599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147</v>
      </c>
      <c r="AU125" s="19" t="s">
        <v>83</v>
      </c>
    </row>
    <row r="126" s="2" customFormat="1" ht="24.15" customHeight="1">
      <c r="A126" s="40"/>
      <c r="B126" s="41"/>
      <c r="C126" s="206" t="s">
        <v>235</v>
      </c>
      <c r="D126" s="206" t="s">
        <v>140</v>
      </c>
      <c r="E126" s="207" t="s">
        <v>600</v>
      </c>
      <c r="F126" s="208" t="s">
        <v>601</v>
      </c>
      <c r="G126" s="209" t="s">
        <v>232</v>
      </c>
      <c r="H126" s="210">
        <v>3</v>
      </c>
      <c r="I126" s="211"/>
      <c r="J126" s="212">
        <f>ROUND(I126*H126,2)</f>
        <v>0</v>
      </c>
      <c r="K126" s="208" t="s">
        <v>144</v>
      </c>
      <c r="L126" s="46"/>
      <c r="M126" s="213" t="s">
        <v>19</v>
      </c>
      <c r="N126" s="214" t="s">
        <v>44</v>
      </c>
      <c r="O126" s="86"/>
      <c r="P126" s="215">
        <f>O126*H126</f>
        <v>0</v>
      </c>
      <c r="Q126" s="215">
        <v>0.0021299999999999999</v>
      </c>
      <c r="R126" s="215">
        <f>Q126*H126</f>
        <v>0.0063899999999999998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229</v>
      </c>
      <c r="AT126" s="217" t="s">
        <v>140</v>
      </c>
      <c r="AU126" s="217" t="s">
        <v>83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81</v>
      </c>
      <c r="BK126" s="218">
        <f>ROUND(I126*H126,2)</f>
        <v>0</v>
      </c>
      <c r="BL126" s="19" t="s">
        <v>229</v>
      </c>
      <c r="BM126" s="217" t="s">
        <v>602</v>
      </c>
    </row>
    <row r="127" s="2" customFormat="1">
      <c r="A127" s="40"/>
      <c r="B127" s="41"/>
      <c r="C127" s="42"/>
      <c r="D127" s="219" t="s">
        <v>147</v>
      </c>
      <c r="E127" s="42"/>
      <c r="F127" s="220" t="s">
        <v>603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147</v>
      </c>
      <c r="AU127" s="19" t="s">
        <v>83</v>
      </c>
    </row>
    <row r="128" s="2" customFormat="1" ht="16.5" customHeight="1">
      <c r="A128" s="40"/>
      <c r="B128" s="41"/>
      <c r="C128" s="206" t="s">
        <v>241</v>
      </c>
      <c r="D128" s="206" t="s">
        <v>140</v>
      </c>
      <c r="E128" s="207" t="s">
        <v>604</v>
      </c>
      <c r="F128" s="208" t="s">
        <v>605</v>
      </c>
      <c r="G128" s="209" t="s">
        <v>271</v>
      </c>
      <c r="H128" s="210">
        <v>116</v>
      </c>
      <c r="I128" s="211"/>
      <c r="J128" s="212">
        <f>ROUND(I128*H128,2)</f>
        <v>0</v>
      </c>
      <c r="K128" s="208" t="s">
        <v>144</v>
      </c>
      <c r="L128" s="46"/>
      <c r="M128" s="213" t="s">
        <v>19</v>
      </c>
      <c r="N128" s="214" t="s">
        <v>44</v>
      </c>
      <c r="O128" s="86"/>
      <c r="P128" s="215">
        <f>O128*H128</f>
        <v>0</v>
      </c>
      <c r="Q128" s="215">
        <v>0.00092000000000000003</v>
      </c>
      <c r="R128" s="215">
        <f>Q128*H128</f>
        <v>0.10672000000000001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229</v>
      </c>
      <c r="AT128" s="217" t="s">
        <v>140</v>
      </c>
      <c r="AU128" s="217" t="s">
        <v>83</v>
      </c>
      <c r="AY128" s="19" t="s">
        <v>137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81</v>
      </c>
      <c r="BK128" s="218">
        <f>ROUND(I128*H128,2)</f>
        <v>0</v>
      </c>
      <c r="BL128" s="19" t="s">
        <v>229</v>
      </c>
      <c r="BM128" s="217" t="s">
        <v>606</v>
      </c>
    </row>
    <row r="129" s="2" customFormat="1">
      <c r="A129" s="40"/>
      <c r="B129" s="41"/>
      <c r="C129" s="42"/>
      <c r="D129" s="219" t="s">
        <v>147</v>
      </c>
      <c r="E129" s="42"/>
      <c r="F129" s="220" t="s">
        <v>607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147</v>
      </c>
      <c r="AU129" s="19" t="s">
        <v>83</v>
      </c>
    </row>
    <row r="130" s="2" customFormat="1" ht="16.5" customHeight="1">
      <c r="A130" s="40"/>
      <c r="B130" s="41"/>
      <c r="C130" s="206" t="s">
        <v>247</v>
      </c>
      <c r="D130" s="206" t="s">
        <v>140</v>
      </c>
      <c r="E130" s="207" t="s">
        <v>608</v>
      </c>
      <c r="F130" s="208" t="s">
        <v>609</v>
      </c>
      <c r="G130" s="209" t="s">
        <v>232</v>
      </c>
      <c r="H130" s="210">
        <v>8</v>
      </c>
      <c r="I130" s="211"/>
      <c r="J130" s="212">
        <f>ROUND(I130*H130,2)</f>
        <v>0</v>
      </c>
      <c r="K130" s="208" t="s">
        <v>144</v>
      </c>
      <c r="L130" s="46"/>
      <c r="M130" s="213" t="s">
        <v>19</v>
      </c>
      <c r="N130" s="214" t="s">
        <v>44</v>
      </c>
      <c r="O130" s="86"/>
      <c r="P130" s="215">
        <f>O130*H130</f>
        <v>0</v>
      </c>
      <c r="Q130" s="215">
        <v>0.00034000000000000002</v>
      </c>
      <c r="R130" s="215">
        <f>Q130*H130</f>
        <v>0.0027200000000000002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229</v>
      </c>
      <c r="AT130" s="217" t="s">
        <v>140</v>
      </c>
      <c r="AU130" s="217" t="s">
        <v>83</v>
      </c>
      <c r="AY130" s="19" t="s">
        <v>137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81</v>
      </c>
      <c r="BK130" s="218">
        <f>ROUND(I130*H130,2)</f>
        <v>0</v>
      </c>
      <c r="BL130" s="19" t="s">
        <v>229</v>
      </c>
      <c r="BM130" s="217" t="s">
        <v>610</v>
      </c>
    </row>
    <row r="131" s="2" customFormat="1">
      <c r="A131" s="40"/>
      <c r="B131" s="41"/>
      <c r="C131" s="42"/>
      <c r="D131" s="219" t="s">
        <v>147</v>
      </c>
      <c r="E131" s="42"/>
      <c r="F131" s="220" t="s">
        <v>611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147</v>
      </c>
      <c r="AU131" s="19" t="s">
        <v>83</v>
      </c>
    </row>
    <row r="132" s="2" customFormat="1" ht="21.75" customHeight="1">
      <c r="A132" s="40"/>
      <c r="B132" s="41"/>
      <c r="C132" s="206" t="s">
        <v>252</v>
      </c>
      <c r="D132" s="206" t="s">
        <v>140</v>
      </c>
      <c r="E132" s="207" t="s">
        <v>612</v>
      </c>
      <c r="F132" s="208" t="s">
        <v>613</v>
      </c>
      <c r="G132" s="209" t="s">
        <v>232</v>
      </c>
      <c r="H132" s="210">
        <v>6</v>
      </c>
      <c r="I132" s="211"/>
      <c r="J132" s="212">
        <f>ROUND(I132*H132,2)</f>
        <v>0</v>
      </c>
      <c r="K132" s="208" t="s">
        <v>144</v>
      </c>
      <c r="L132" s="46"/>
      <c r="M132" s="213" t="s">
        <v>19</v>
      </c>
      <c r="N132" s="214" t="s">
        <v>44</v>
      </c>
      <c r="O132" s="86"/>
      <c r="P132" s="215">
        <f>O132*H132</f>
        <v>0</v>
      </c>
      <c r="Q132" s="215">
        <v>0.00033</v>
      </c>
      <c r="R132" s="215">
        <f>Q132*H132</f>
        <v>0.00198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229</v>
      </c>
      <c r="AT132" s="217" t="s">
        <v>140</v>
      </c>
      <c r="AU132" s="217" t="s">
        <v>83</v>
      </c>
      <c r="AY132" s="19" t="s">
        <v>137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81</v>
      </c>
      <c r="BK132" s="218">
        <f>ROUND(I132*H132,2)</f>
        <v>0</v>
      </c>
      <c r="BL132" s="19" t="s">
        <v>229</v>
      </c>
      <c r="BM132" s="217" t="s">
        <v>614</v>
      </c>
    </row>
    <row r="133" s="2" customFormat="1">
      <c r="A133" s="40"/>
      <c r="B133" s="41"/>
      <c r="C133" s="42"/>
      <c r="D133" s="219" t="s">
        <v>147</v>
      </c>
      <c r="E133" s="42"/>
      <c r="F133" s="220" t="s">
        <v>615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147</v>
      </c>
      <c r="AU133" s="19" t="s">
        <v>83</v>
      </c>
    </row>
    <row r="134" s="2" customFormat="1" ht="16.5" customHeight="1">
      <c r="A134" s="40"/>
      <c r="B134" s="41"/>
      <c r="C134" s="206" t="s">
        <v>7</v>
      </c>
      <c r="D134" s="206" t="s">
        <v>140</v>
      </c>
      <c r="E134" s="207" t="s">
        <v>616</v>
      </c>
      <c r="F134" s="208" t="s">
        <v>617</v>
      </c>
      <c r="G134" s="209" t="s">
        <v>271</v>
      </c>
      <c r="H134" s="210">
        <v>48</v>
      </c>
      <c r="I134" s="211"/>
      <c r="J134" s="212">
        <f>ROUND(I134*H134,2)</f>
        <v>0</v>
      </c>
      <c r="K134" s="208" t="s">
        <v>144</v>
      </c>
      <c r="L134" s="46"/>
      <c r="M134" s="213" t="s">
        <v>19</v>
      </c>
      <c r="N134" s="214" t="s">
        <v>44</v>
      </c>
      <c r="O134" s="86"/>
      <c r="P134" s="215">
        <f>O134*H134</f>
        <v>0</v>
      </c>
      <c r="Q134" s="215">
        <v>0.00158</v>
      </c>
      <c r="R134" s="215">
        <f>Q134*H134</f>
        <v>0.075840000000000005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229</v>
      </c>
      <c r="AT134" s="217" t="s">
        <v>140</v>
      </c>
      <c r="AU134" s="217" t="s">
        <v>83</v>
      </c>
      <c r="AY134" s="19" t="s">
        <v>137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81</v>
      </c>
      <c r="BK134" s="218">
        <f>ROUND(I134*H134,2)</f>
        <v>0</v>
      </c>
      <c r="BL134" s="19" t="s">
        <v>229</v>
      </c>
      <c r="BM134" s="217" t="s">
        <v>618</v>
      </c>
    </row>
    <row r="135" s="2" customFormat="1">
      <c r="A135" s="40"/>
      <c r="B135" s="41"/>
      <c r="C135" s="42"/>
      <c r="D135" s="219" t="s">
        <v>147</v>
      </c>
      <c r="E135" s="42"/>
      <c r="F135" s="220" t="s">
        <v>619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147</v>
      </c>
      <c r="AU135" s="19" t="s">
        <v>83</v>
      </c>
    </row>
    <row r="136" s="13" customFormat="1">
      <c r="A136" s="13"/>
      <c r="B136" s="224"/>
      <c r="C136" s="225"/>
      <c r="D136" s="226" t="s">
        <v>149</v>
      </c>
      <c r="E136" s="227" t="s">
        <v>19</v>
      </c>
      <c r="F136" s="228" t="s">
        <v>620</v>
      </c>
      <c r="G136" s="225"/>
      <c r="H136" s="229">
        <v>48</v>
      </c>
      <c r="I136" s="230"/>
      <c r="J136" s="225"/>
      <c r="K136" s="225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149</v>
      </c>
      <c r="AU136" s="235" t="s">
        <v>83</v>
      </c>
      <c r="AV136" s="13" t="s">
        <v>83</v>
      </c>
      <c r="AW136" s="13" t="s">
        <v>35</v>
      </c>
      <c r="AX136" s="13" t="s">
        <v>81</v>
      </c>
      <c r="AY136" s="235" t="s">
        <v>137</v>
      </c>
    </row>
    <row r="137" s="2" customFormat="1" ht="33" customHeight="1">
      <c r="A137" s="40"/>
      <c r="B137" s="41"/>
      <c r="C137" s="206" t="s">
        <v>268</v>
      </c>
      <c r="D137" s="206" t="s">
        <v>140</v>
      </c>
      <c r="E137" s="207" t="s">
        <v>523</v>
      </c>
      <c r="F137" s="208" t="s">
        <v>524</v>
      </c>
      <c r="G137" s="209" t="s">
        <v>189</v>
      </c>
      <c r="H137" s="210">
        <v>2.4409999999999998</v>
      </c>
      <c r="I137" s="211"/>
      <c r="J137" s="212">
        <f>ROUND(I137*H137,2)</f>
        <v>0</v>
      </c>
      <c r="K137" s="208" t="s">
        <v>144</v>
      </c>
      <c r="L137" s="46"/>
      <c r="M137" s="213" t="s">
        <v>19</v>
      </c>
      <c r="N137" s="214" t="s">
        <v>44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229</v>
      </c>
      <c r="AT137" s="217" t="s">
        <v>140</v>
      </c>
      <c r="AU137" s="217" t="s">
        <v>83</v>
      </c>
      <c r="AY137" s="19" t="s">
        <v>137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81</v>
      </c>
      <c r="BK137" s="218">
        <f>ROUND(I137*H137,2)</f>
        <v>0</v>
      </c>
      <c r="BL137" s="19" t="s">
        <v>229</v>
      </c>
      <c r="BM137" s="217" t="s">
        <v>621</v>
      </c>
    </row>
    <row r="138" s="2" customFormat="1">
      <c r="A138" s="40"/>
      <c r="B138" s="41"/>
      <c r="C138" s="42"/>
      <c r="D138" s="219" t="s">
        <v>147</v>
      </c>
      <c r="E138" s="42"/>
      <c r="F138" s="220" t="s">
        <v>526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147</v>
      </c>
      <c r="AU138" s="19" t="s">
        <v>83</v>
      </c>
    </row>
    <row r="139" s="12" customFormat="1" ht="22.8" customHeight="1">
      <c r="A139" s="12"/>
      <c r="B139" s="190"/>
      <c r="C139" s="191"/>
      <c r="D139" s="192" t="s">
        <v>72</v>
      </c>
      <c r="E139" s="204" t="s">
        <v>622</v>
      </c>
      <c r="F139" s="204" t="s">
        <v>623</v>
      </c>
      <c r="G139" s="191"/>
      <c r="H139" s="191"/>
      <c r="I139" s="194"/>
      <c r="J139" s="205">
        <f>BK139</f>
        <v>0</v>
      </c>
      <c r="K139" s="191"/>
      <c r="L139" s="196"/>
      <c r="M139" s="197"/>
      <c r="N139" s="198"/>
      <c r="O139" s="198"/>
      <c r="P139" s="199">
        <f>SUM(P140:P148)</f>
        <v>0</v>
      </c>
      <c r="Q139" s="198"/>
      <c r="R139" s="199">
        <f>SUM(R140:R148)</f>
        <v>0.44504374999999996</v>
      </c>
      <c r="S139" s="198"/>
      <c r="T139" s="200">
        <f>SUM(T140:T148)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1" t="s">
        <v>83</v>
      </c>
      <c r="AT139" s="202" t="s">
        <v>72</v>
      </c>
      <c r="AU139" s="202" t="s">
        <v>81</v>
      </c>
      <c r="AY139" s="201" t="s">
        <v>137</v>
      </c>
      <c r="BK139" s="203">
        <f>SUM(BK140:BK148)</f>
        <v>0</v>
      </c>
    </row>
    <row r="140" s="2" customFormat="1" ht="16.5" customHeight="1">
      <c r="A140" s="40"/>
      <c r="B140" s="41"/>
      <c r="C140" s="206" t="s">
        <v>274</v>
      </c>
      <c r="D140" s="206" t="s">
        <v>140</v>
      </c>
      <c r="E140" s="207" t="s">
        <v>624</v>
      </c>
      <c r="F140" s="208" t="s">
        <v>625</v>
      </c>
      <c r="G140" s="209" t="s">
        <v>271</v>
      </c>
      <c r="H140" s="210">
        <v>115.90000000000001</v>
      </c>
      <c r="I140" s="211"/>
      <c r="J140" s="212">
        <f>ROUND(I140*H140,2)</f>
        <v>0</v>
      </c>
      <c r="K140" s="208" t="s">
        <v>144</v>
      </c>
      <c r="L140" s="46"/>
      <c r="M140" s="213" t="s">
        <v>19</v>
      </c>
      <c r="N140" s="214" t="s">
        <v>44</v>
      </c>
      <c r="O140" s="86"/>
      <c r="P140" s="215">
        <f>O140*H140</f>
        <v>0</v>
      </c>
      <c r="Q140" s="215">
        <v>0.00020000000000000001</v>
      </c>
      <c r="R140" s="215">
        <f>Q140*H140</f>
        <v>0.023180000000000003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229</v>
      </c>
      <c r="AT140" s="217" t="s">
        <v>140</v>
      </c>
      <c r="AU140" s="217" t="s">
        <v>83</v>
      </c>
      <c r="AY140" s="19" t="s">
        <v>137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81</v>
      </c>
      <c r="BK140" s="218">
        <f>ROUND(I140*H140,2)</f>
        <v>0</v>
      </c>
      <c r="BL140" s="19" t="s">
        <v>229</v>
      </c>
      <c r="BM140" s="217" t="s">
        <v>626</v>
      </c>
    </row>
    <row r="141" s="2" customFormat="1">
      <c r="A141" s="40"/>
      <c r="B141" s="41"/>
      <c r="C141" s="42"/>
      <c r="D141" s="219" t="s">
        <v>147</v>
      </c>
      <c r="E141" s="42"/>
      <c r="F141" s="220" t="s">
        <v>627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147</v>
      </c>
      <c r="AU141" s="19" t="s">
        <v>83</v>
      </c>
    </row>
    <row r="142" s="2" customFormat="1" ht="24.15" customHeight="1">
      <c r="A142" s="40"/>
      <c r="B142" s="41"/>
      <c r="C142" s="206" t="s">
        <v>282</v>
      </c>
      <c r="D142" s="206" t="s">
        <v>140</v>
      </c>
      <c r="E142" s="207" t="s">
        <v>628</v>
      </c>
      <c r="F142" s="208" t="s">
        <v>629</v>
      </c>
      <c r="G142" s="209" t="s">
        <v>180</v>
      </c>
      <c r="H142" s="210">
        <v>1534.05</v>
      </c>
      <c r="I142" s="211"/>
      <c r="J142" s="212">
        <f>ROUND(I142*H142,2)</f>
        <v>0</v>
      </c>
      <c r="K142" s="208" t="s">
        <v>144</v>
      </c>
      <c r="L142" s="46"/>
      <c r="M142" s="213" t="s">
        <v>19</v>
      </c>
      <c r="N142" s="214" t="s">
        <v>44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229</v>
      </c>
      <c r="AT142" s="217" t="s">
        <v>140</v>
      </c>
      <c r="AU142" s="217" t="s">
        <v>83</v>
      </c>
      <c r="AY142" s="19" t="s">
        <v>137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81</v>
      </c>
      <c r="BK142" s="218">
        <f>ROUND(I142*H142,2)</f>
        <v>0</v>
      </c>
      <c r="BL142" s="19" t="s">
        <v>229</v>
      </c>
      <c r="BM142" s="217" t="s">
        <v>630</v>
      </c>
    </row>
    <row r="143" s="2" customFormat="1">
      <c r="A143" s="40"/>
      <c r="B143" s="41"/>
      <c r="C143" s="42"/>
      <c r="D143" s="219" t="s">
        <v>147</v>
      </c>
      <c r="E143" s="42"/>
      <c r="F143" s="220" t="s">
        <v>631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147</v>
      </c>
      <c r="AU143" s="19" t="s">
        <v>83</v>
      </c>
    </row>
    <row r="144" s="13" customFormat="1">
      <c r="A144" s="13"/>
      <c r="B144" s="224"/>
      <c r="C144" s="225"/>
      <c r="D144" s="226" t="s">
        <v>149</v>
      </c>
      <c r="E144" s="227" t="s">
        <v>19</v>
      </c>
      <c r="F144" s="228" t="s">
        <v>560</v>
      </c>
      <c r="G144" s="225"/>
      <c r="H144" s="229">
        <v>1534.05</v>
      </c>
      <c r="I144" s="230"/>
      <c r="J144" s="225"/>
      <c r="K144" s="225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149</v>
      </c>
      <c r="AU144" s="235" t="s">
        <v>83</v>
      </c>
      <c r="AV144" s="13" t="s">
        <v>83</v>
      </c>
      <c r="AW144" s="13" t="s">
        <v>35</v>
      </c>
      <c r="AX144" s="13" t="s">
        <v>81</v>
      </c>
      <c r="AY144" s="235" t="s">
        <v>137</v>
      </c>
    </row>
    <row r="145" s="2" customFormat="1" ht="24.15" customHeight="1">
      <c r="A145" s="40"/>
      <c r="B145" s="41"/>
      <c r="C145" s="261" t="s">
        <v>287</v>
      </c>
      <c r="D145" s="261" t="s">
        <v>389</v>
      </c>
      <c r="E145" s="262" t="s">
        <v>632</v>
      </c>
      <c r="F145" s="263" t="s">
        <v>633</v>
      </c>
      <c r="G145" s="264" t="s">
        <v>180</v>
      </c>
      <c r="H145" s="265">
        <v>1687.4549999999999</v>
      </c>
      <c r="I145" s="266"/>
      <c r="J145" s="267">
        <f>ROUND(I145*H145,2)</f>
        <v>0</v>
      </c>
      <c r="K145" s="263" t="s">
        <v>144</v>
      </c>
      <c r="L145" s="268"/>
      <c r="M145" s="269" t="s">
        <v>19</v>
      </c>
      <c r="N145" s="270" t="s">
        <v>44</v>
      </c>
      <c r="O145" s="86"/>
      <c r="P145" s="215">
        <f>O145*H145</f>
        <v>0</v>
      </c>
      <c r="Q145" s="215">
        <v>0.00025000000000000001</v>
      </c>
      <c r="R145" s="215">
        <f>Q145*H145</f>
        <v>0.42186374999999998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326</v>
      </c>
      <c r="AT145" s="217" t="s">
        <v>389</v>
      </c>
      <c r="AU145" s="217" t="s">
        <v>83</v>
      </c>
      <c r="AY145" s="19" t="s">
        <v>137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81</v>
      </c>
      <c r="BK145" s="218">
        <f>ROUND(I145*H145,2)</f>
        <v>0</v>
      </c>
      <c r="BL145" s="19" t="s">
        <v>229</v>
      </c>
      <c r="BM145" s="217" t="s">
        <v>634</v>
      </c>
    </row>
    <row r="146" s="13" customFormat="1">
      <c r="A146" s="13"/>
      <c r="B146" s="224"/>
      <c r="C146" s="225"/>
      <c r="D146" s="226" t="s">
        <v>149</v>
      </c>
      <c r="E146" s="225"/>
      <c r="F146" s="228" t="s">
        <v>635</v>
      </c>
      <c r="G146" s="225"/>
      <c r="H146" s="229">
        <v>1687.4549999999999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149</v>
      </c>
      <c r="AU146" s="235" t="s">
        <v>83</v>
      </c>
      <c r="AV146" s="13" t="s">
        <v>83</v>
      </c>
      <c r="AW146" s="13" t="s">
        <v>4</v>
      </c>
      <c r="AX146" s="13" t="s">
        <v>81</v>
      </c>
      <c r="AY146" s="235" t="s">
        <v>137</v>
      </c>
    </row>
    <row r="147" s="2" customFormat="1" ht="24.15" customHeight="1">
      <c r="A147" s="40"/>
      <c r="B147" s="41"/>
      <c r="C147" s="206" t="s">
        <v>292</v>
      </c>
      <c r="D147" s="206" t="s">
        <v>140</v>
      </c>
      <c r="E147" s="207" t="s">
        <v>636</v>
      </c>
      <c r="F147" s="208" t="s">
        <v>637</v>
      </c>
      <c r="G147" s="209" t="s">
        <v>189</v>
      </c>
      <c r="H147" s="210">
        <v>0.44500000000000001</v>
      </c>
      <c r="I147" s="211"/>
      <c r="J147" s="212">
        <f>ROUND(I147*H147,2)</f>
        <v>0</v>
      </c>
      <c r="K147" s="208" t="s">
        <v>144</v>
      </c>
      <c r="L147" s="46"/>
      <c r="M147" s="213" t="s">
        <v>19</v>
      </c>
      <c r="N147" s="214" t="s">
        <v>44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229</v>
      </c>
      <c r="AT147" s="217" t="s">
        <v>140</v>
      </c>
      <c r="AU147" s="217" t="s">
        <v>83</v>
      </c>
      <c r="AY147" s="19" t="s">
        <v>137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81</v>
      </c>
      <c r="BK147" s="218">
        <f>ROUND(I147*H147,2)</f>
        <v>0</v>
      </c>
      <c r="BL147" s="19" t="s">
        <v>229</v>
      </c>
      <c r="BM147" s="217" t="s">
        <v>638</v>
      </c>
    </row>
    <row r="148" s="2" customFormat="1">
      <c r="A148" s="40"/>
      <c r="B148" s="41"/>
      <c r="C148" s="42"/>
      <c r="D148" s="219" t="s">
        <v>147</v>
      </c>
      <c r="E148" s="42"/>
      <c r="F148" s="220" t="s">
        <v>639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147</v>
      </c>
      <c r="AU148" s="19" t="s">
        <v>83</v>
      </c>
    </row>
    <row r="149" s="12" customFormat="1" ht="22.8" customHeight="1">
      <c r="A149" s="12"/>
      <c r="B149" s="190"/>
      <c r="C149" s="191"/>
      <c r="D149" s="192" t="s">
        <v>72</v>
      </c>
      <c r="E149" s="204" t="s">
        <v>353</v>
      </c>
      <c r="F149" s="204" t="s">
        <v>354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SUM(P150:P155)</f>
        <v>0</v>
      </c>
      <c r="Q149" s="198"/>
      <c r="R149" s="199">
        <f>SUM(R150:R155)</f>
        <v>0.19816</v>
      </c>
      <c r="S149" s="198"/>
      <c r="T149" s="200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83</v>
      </c>
      <c r="AT149" s="202" t="s">
        <v>72</v>
      </c>
      <c r="AU149" s="202" t="s">
        <v>81</v>
      </c>
      <c r="AY149" s="201" t="s">
        <v>137</v>
      </c>
      <c r="BK149" s="203">
        <f>SUM(BK150:BK155)</f>
        <v>0</v>
      </c>
    </row>
    <row r="150" s="2" customFormat="1" ht="33" customHeight="1">
      <c r="A150" s="40"/>
      <c r="B150" s="41"/>
      <c r="C150" s="206" t="s">
        <v>298</v>
      </c>
      <c r="D150" s="206" t="s">
        <v>140</v>
      </c>
      <c r="E150" s="207" t="s">
        <v>640</v>
      </c>
      <c r="F150" s="208" t="s">
        <v>641</v>
      </c>
      <c r="G150" s="209" t="s">
        <v>232</v>
      </c>
      <c r="H150" s="210">
        <v>4</v>
      </c>
      <c r="I150" s="211"/>
      <c r="J150" s="212">
        <f>ROUND(I150*H150,2)</f>
        <v>0</v>
      </c>
      <c r="K150" s="208" t="s">
        <v>144</v>
      </c>
      <c r="L150" s="46"/>
      <c r="M150" s="213" t="s">
        <v>19</v>
      </c>
      <c r="N150" s="214" t="s">
        <v>44</v>
      </c>
      <c r="O150" s="86"/>
      <c r="P150" s="215">
        <f>O150*H150</f>
        <v>0</v>
      </c>
      <c r="Q150" s="215">
        <v>0.00025000000000000001</v>
      </c>
      <c r="R150" s="215">
        <f>Q150*H150</f>
        <v>0.001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229</v>
      </c>
      <c r="AT150" s="217" t="s">
        <v>140</v>
      </c>
      <c r="AU150" s="217" t="s">
        <v>83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81</v>
      </c>
      <c r="BK150" s="218">
        <f>ROUND(I150*H150,2)</f>
        <v>0</v>
      </c>
      <c r="BL150" s="19" t="s">
        <v>229</v>
      </c>
      <c r="BM150" s="217" t="s">
        <v>642</v>
      </c>
    </row>
    <row r="151" s="2" customFormat="1">
      <c r="A151" s="40"/>
      <c r="B151" s="41"/>
      <c r="C151" s="42"/>
      <c r="D151" s="219" t="s">
        <v>147</v>
      </c>
      <c r="E151" s="42"/>
      <c r="F151" s="220" t="s">
        <v>643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147</v>
      </c>
      <c r="AU151" s="19" t="s">
        <v>83</v>
      </c>
    </row>
    <row r="152" s="2" customFormat="1" ht="16.5" customHeight="1">
      <c r="A152" s="40"/>
      <c r="B152" s="41"/>
      <c r="C152" s="261" t="s">
        <v>303</v>
      </c>
      <c r="D152" s="261" t="s">
        <v>389</v>
      </c>
      <c r="E152" s="262" t="s">
        <v>644</v>
      </c>
      <c r="F152" s="263" t="s">
        <v>645</v>
      </c>
      <c r="G152" s="264" t="s">
        <v>232</v>
      </c>
      <c r="H152" s="265">
        <v>4</v>
      </c>
      <c r="I152" s="266"/>
      <c r="J152" s="267">
        <f>ROUND(I152*H152,2)</f>
        <v>0</v>
      </c>
      <c r="K152" s="263" t="s">
        <v>144</v>
      </c>
      <c r="L152" s="268"/>
      <c r="M152" s="269" t="s">
        <v>19</v>
      </c>
      <c r="N152" s="270" t="s">
        <v>44</v>
      </c>
      <c r="O152" s="86"/>
      <c r="P152" s="215">
        <f>O152*H152</f>
        <v>0</v>
      </c>
      <c r="Q152" s="215">
        <v>0.04539</v>
      </c>
      <c r="R152" s="215">
        <f>Q152*H152</f>
        <v>0.18156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326</v>
      </c>
      <c r="AT152" s="217" t="s">
        <v>389</v>
      </c>
      <c r="AU152" s="217" t="s">
        <v>83</v>
      </c>
      <c r="AY152" s="19" t="s">
        <v>137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81</v>
      </c>
      <c r="BK152" s="218">
        <f>ROUND(I152*H152,2)</f>
        <v>0</v>
      </c>
      <c r="BL152" s="19" t="s">
        <v>229</v>
      </c>
      <c r="BM152" s="217" t="s">
        <v>646</v>
      </c>
    </row>
    <row r="153" s="2" customFormat="1" ht="16.5" customHeight="1">
      <c r="A153" s="40"/>
      <c r="B153" s="41"/>
      <c r="C153" s="261" t="s">
        <v>309</v>
      </c>
      <c r="D153" s="261" t="s">
        <v>389</v>
      </c>
      <c r="E153" s="262" t="s">
        <v>647</v>
      </c>
      <c r="F153" s="263" t="s">
        <v>648</v>
      </c>
      <c r="G153" s="264" t="s">
        <v>232</v>
      </c>
      <c r="H153" s="265">
        <v>4</v>
      </c>
      <c r="I153" s="266"/>
      <c r="J153" s="267">
        <f>ROUND(I153*H153,2)</f>
        <v>0</v>
      </c>
      <c r="K153" s="263" t="s">
        <v>144</v>
      </c>
      <c r="L153" s="268"/>
      <c r="M153" s="269" t="s">
        <v>19</v>
      </c>
      <c r="N153" s="270" t="s">
        <v>44</v>
      </c>
      <c r="O153" s="86"/>
      <c r="P153" s="215">
        <f>O153*H153</f>
        <v>0</v>
      </c>
      <c r="Q153" s="215">
        <v>0.0038999999999999998</v>
      </c>
      <c r="R153" s="215">
        <f>Q153*H153</f>
        <v>0.015599999999999999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326</v>
      </c>
      <c r="AT153" s="217" t="s">
        <v>389</v>
      </c>
      <c r="AU153" s="217" t="s">
        <v>83</v>
      </c>
      <c r="AY153" s="19" t="s">
        <v>137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81</v>
      </c>
      <c r="BK153" s="218">
        <f>ROUND(I153*H153,2)</f>
        <v>0</v>
      </c>
      <c r="BL153" s="19" t="s">
        <v>229</v>
      </c>
      <c r="BM153" s="217" t="s">
        <v>649</v>
      </c>
    </row>
    <row r="154" s="2" customFormat="1" ht="24.15" customHeight="1">
      <c r="A154" s="40"/>
      <c r="B154" s="41"/>
      <c r="C154" s="206" t="s">
        <v>315</v>
      </c>
      <c r="D154" s="206" t="s">
        <v>140</v>
      </c>
      <c r="E154" s="207" t="s">
        <v>468</v>
      </c>
      <c r="F154" s="208" t="s">
        <v>469</v>
      </c>
      <c r="G154" s="209" t="s">
        <v>189</v>
      </c>
      <c r="H154" s="210">
        <v>0.19800000000000001</v>
      </c>
      <c r="I154" s="211"/>
      <c r="J154" s="212">
        <f>ROUND(I154*H154,2)</f>
        <v>0</v>
      </c>
      <c r="K154" s="208" t="s">
        <v>144</v>
      </c>
      <c r="L154" s="46"/>
      <c r="M154" s="213" t="s">
        <v>19</v>
      </c>
      <c r="N154" s="214" t="s">
        <v>44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229</v>
      </c>
      <c r="AT154" s="217" t="s">
        <v>140</v>
      </c>
      <c r="AU154" s="217" t="s">
        <v>83</v>
      </c>
      <c r="AY154" s="19" t="s">
        <v>137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81</v>
      </c>
      <c r="BK154" s="218">
        <f>ROUND(I154*H154,2)</f>
        <v>0</v>
      </c>
      <c r="BL154" s="19" t="s">
        <v>229</v>
      </c>
      <c r="BM154" s="217" t="s">
        <v>650</v>
      </c>
    </row>
    <row r="155" s="2" customFormat="1">
      <c r="A155" s="40"/>
      <c r="B155" s="41"/>
      <c r="C155" s="42"/>
      <c r="D155" s="219" t="s">
        <v>147</v>
      </c>
      <c r="E155" s="42"/>
      <c r="F155" s="220" t="s">
        <v>471</v>
      </c>
      <c r="G155" s="42"/>
      <c r="H155" s="42"/>
      <c r="I155" s="221"/>
      <c r="J155" s="42"/>
      <c r="K155" s="42"/>
      <c r="L155" s="46"/>
      <c r="M155" s="257"/>
      <c r="N155" s="258"/>
      <c r="O155" s="259"/>
      <c r="P155" s="259"/>
      <c r="Q155" s="259"/>
      <c r="R155" s="259"/>
      <c r="S155" s="259"/>
      <c r="T155" s="26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147</v>
      </c>
      <c r="AU155" s="19" t="s">
        <v>83</v>
      </c>
    </row>
    <row r="156" s="2" customFormat="1" ht="6.96" customHeight="1">
      <c r="A156" s="40"/>
      <c r="B156" s="61"/>
      <c r="C156" s="62"/>
      <c r="D156" s="62"/>
      <c r="E156" s="62"/>
      <c r="F156" s="62"/>
      <c r="G156" s="62"/>
      <c r="H156" s="62"/>
      <c r="I156" s="62"/>
      <c r="J156" s="62"/>
      <c r="K156" s="62"/>
      <c r="L156" s="46"/>
      <c r="M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</row>
  </sheetData>
  <sheetProtection sheet="1" autoFilter="0" formatColumns="0" formatRows="0" objects="1" scenarios="1" spinCount="100000" saltValue="1qzyTZlZzt/gsJPtR39w6GBP6myRSw32dCHpubGvBPcKEJ9kldrD5Qjz+zfg/Nv/gk5L1Jkb6VUcoSF0G7TbXQ==" hashValue="YWslbxmNzZJDkYJZT1FVeACNH4YRbXIl5kcReJ/AAwohV/l84vwwbcM5Yo9hKwshMSdmOaRscI5Dr0n+YKPdYw==" algorithmName="SHA-512" password="CC35"/>
  <autoFilter ref="C84:K155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712691687"/>
    <hyperlink ref="F95" r:id="rId2" display="https://podminky.urs.cz/item/CS_URS_2024_02/998712122"/>
    <hyperlink ref="F98" r:id="rId3" display="https://podminky.urs.cz/item/CS_URS_2024_02/762083122"/>
    <hyperlink ref="F101" r:id="rId4" display="https://podminky.urs.cz/item/CS_URS_2024_02/762341210"/>
    <hyperlink ref="F106" r:id="rId5" display="https://podminky.urs.cz/item/CS_URS_2024_02/762341931"/>
    <hyperlink ref="F109" r:id="rId6" display="https://podminky.urs.cz/item/CS_URS_2024_02/762342511"/>
    <hyperlink ref="F114" r:id="rId7" display="https://podminky.urs.cz/item/CS_URS_2024_02/762395000"/>
    <hyperlink ref="F116" r:id="rId8" display="https://podminky.urs.cz/item/CS_URS_2024_02/998762112"/>
    <hyperlink ref="F119" r:id="rId9" display="https://podminky.urs.cz/item/CS_URS_2024_02/764121443"/>
    <hyperlink ref="F121" r:id="rId10" display="https://podminky.urs.cz/item/CS_URS_2024_02/764221414"/>
    <hyperlink ref="F123" r:id="rId11" display="https://podminky.urs.cz/item/CS_URS_2024_02/764221444"/>
    <hyperlink ref="F125" r:id="rId12" display="https://podminky.urs.cz/item/CS_URS_2024_02/764222432"/>
    <hyperlink ref="F127" r:id="rId13" display="https://podminky.urs.cz/item/CS_URS_2024_02/764326403"/>
    <hyperlink ref="F129" r:id="rId14" display="https://podminky.urs.cz/item/CS_URS_2024_02/764521405"/>
    <hyperlink ref="F131" r:id="rId15" display="https://podminky.urs.cz/item/CS_URS_2024_02/764521425"/>
    <hyperlink ref="F133" r:id="rId16" display="https://podminky.urs.cz/item/CS_URS_2024_02/764521446"/>
    <hyperlink ref="F135" r:id="rId17" display="https://podminky.urs.cz/item/CS_URS_2024_02/764528424"/>
    <hyperlink ref="F138" r:id="rId18" display="https://podminky.urs.cz/item/CS_URS_2024_02/998764122"/>
    <hyperlink ref="F141" r:id="rId19" display="https://podminky.urs.cz/item/CS_URS_2024_02/765113111"/>
    <hyperlink ref="F143" r:id="rId20" display="https://podminky.urs.cz/item/CS_URS_2024_02/765191013"/>
    <hyperlink ref="F148" r:id="rId21" display="https://podminky.urs.cz/item/CS_URS_2024_02/998765122"/>
    <hyperlink ref="F151" r:id="rId22" display="https://podminky.urs.cz/item/CS_URS_2024_02/766671002"/>
    <hyperlink ref="F155" r:id="rId23" display="https://podminky.urs.cz/item/CS_URS_2024_02/99876612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651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ROUND((SUM(BE87:BE209)),  2)</f>
        <v>0</v>
      </c>
      <c r="G33" s="40"/>
      <c r="H33" s="40"/>
      <c r="I33" s="150">
        <v>0.20999999999999999</v>
      </c>
      <c r="J33" s="149">
        <f>ROUND(((SUM(BE87:BE209))*I33),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ROUND((SUM(BF87:BF209)),  2)</f>
        <v>0</v>
      </c>
      <c r="G34" s="40"/>
      <c r="H34" s="40"/>
      <c r="I34" s="150">
        <v>0.12</v>
      </c>
      <c r="J34" s="149">
        <f>ROUND(((SUM(BF87:BF209))*I34),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ROUND((SUM(BG87:BG209)),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ROUND((SUM(BH87:BH209)),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ROUND((SUM(BI87:BI209)),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005 - Plochá střecha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112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113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493</v>
      </c>
      <c r="E62" s="176"/>
      <c r="F62" s="176"/>
      <c r="G62" s="176"/>
      <c r="H62" s="176"/>
      <c r="I62" s="176"/>
      <c r="J62" s="177">
        <f>J94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115</v>
      </c>
      <c r="E63" s="170"/>
      <c r="F63" s="170"/>
      <c r="G63" s="170"/>
      <c r="H63" s="170"/>
      <c r="I63" s="170"/>
      <c r="J63" s="171">
        <f>J97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116</v>
      </c>
      <c r="E64" s="176"/>
      <c r="F64" s="176"/>
      <c r="G64" s="176"/>
      <c r="H64" s="176"/>
      <c r="I64" s="176"/>
      <c r="J64" s="177">
        <f>J98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372</v>
      </c>
      <c r="E65" s="176"/>
      <c r="F65" s="176"/>
      <c r="G65" s="176"/>
      <c r="H65" s="176"/>
      <c r="I65" s="176"/>
      <c r="J65" s="177">
        <f>J158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117</v>
      </c>
      <c r="E66" s="176"/>
      <c r="F66" s="176"/>
      <c r="G66" s="176"/>
      <c r="H66" s="176"/>
      <c r="I66" s="176"/>
      <c r="J66" s="177">
        <f>J176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118</v>
      </c>
      <c r="E67" s="176"/>
      <c r="F67" s="176"/>
      <c r="G67" s="176"/>
      <c r="H67" s="176"/>
      <c r="I67" s="176"/>
      <c r="J67" s="177">
        <f>J188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122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Výměna střešní krytiny na objektech MŠ Ladova, č.p.1676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106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005 - Plochá střecha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 xml:space="preserve"> </v>
      </c>
      <c r="G81" s="42"/>
      <c r="H81" s="42"/>
      <c r="I81" s="34" t="s">
        <v>23</v>
      </c>
      <c r="J81" s="74" t="str">
        <f>IF(J12="","",J12)</f>
        <v>20. 8. 2024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40.05" customHeight="1">
      <c r="A83" s="40"/>
      <c r="B83" s="41"/>
      <c r="C83" s="34" t="s">
        <v>25</v>
      </c>
      <c r="D83" s="42"/>
      <c r="E83" s="42"/>
      <c r="F83" s="29" t="str">
        <f>E15</f>
        <v xml:space="preserve">Město Litvínov, náměstí Míru 11, 436 01  Litvínov </v>
      </c>
      <c r="G83" s="42"/>
      <c r="H83" s="42"/>
      <c r="I83" s="34" t="s">
        <v>32</v>
      </c>
      <c r="J83" s="38" t="str">
        <f>E21</f>
        <v xml:space="preserve">ENIMA PRO a.s. Bělohorská 193/149, 169 00 Praha 6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30</v>
      </c>
      <c r="D84" s="42"/>
      <c r="E84" s="42"/>
      <c r="F84" s="29" t="str">
        <f>IF(E18="","",E18)</f>
        <v>Vyplň údaj</v>
      </c>
      <c r="G84" s="42"/>
      <c r="H84" s="42"/>
      <c r="I84" s="34" t="s">
        <v>36</v>
      </c>
      <c r="J84" s="38" t="str">
        <f>E24</f>
        <v xml:space="preserve"> 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123</v>
      </c>
      <c r="D86" s="182" t="s">
        <v>58</v>
      </c>
      <c r="E86" s="182" t="s">
        <v>54</v>
      </c>
      <c r="F86" s="182" t="s">
        <v>55</v>
      </c>
      <c r="G86" s="182" t="s">
        <v>124</v>
      </c>
      <c r="H86" s="182" t="s">
        <v>125</v>
      </c>
      <c r="I86" s="182" t="s">
        <v>126</v>
      </c>
      <c r="J86" s="182" t="s">
        <v>110</v>
      </c>
      <c r="K86" s="183" t="s">
        <v>127</v>
      </c>
      <c r="L86" s="184"/>
      <c r="M86" s="94" t="s">
        <v>19</v>
      </c>
      <c r="N86" s="95" t="s">
        <v>43</v>
      </c>
      <c r="O86" s="95" t="s">
        <v>128</v>
      </c>
      <c r="P86" s="95" t="s">
        <v>129</v>
      </c>
      <c r="Q86" s="95" t="s">
        <v>130</v>
      </c>
      <c r="R86" s="95" t="s">
        <v>131</v>
      </c>
      <c r="S86" s="95" t="s">
        <v>132</v>
      </c>
      <c r="T86" s="96" t="s">
        <v>133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134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P88+P97</f>
        <v>0</v>
      </c>
      <c r="Q87" s="98"/>
      <c r="R87" s="187">
        <f>R88+R97</f>
        <v>6.2568645699999994</v>
      </c>
      <c r="S87" s="98"/>
      <c r="T87" s="188">
        <f>T88+T97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72</v>
      </c>
      <c r="AU87" s="19" t="s">
        <v>111</v>
      </c>
      <c r="BK87" s="189">
        <f>BK88+BK97</f>
        <v>0</v>
      </c>
    </row>
    <row r="88" s="12" customFormat="1" ht="25.92" customHeight="1">
      <c r="A88" s="12"/>
      <c r="B88" s="190"/>
      <c r="C88" s="191"/>
      <c r="D88" s="192" t="s">
        <v>72</v>
      </c>
      <c r="E88" s="193" t="s">
        <v>135</v>
      </c>
      <c r="F88" s="193" t="s">
        <v>136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P89+P94</f>
        <v>0</v>
      </c>
      <c r="Q88" s="198"/>
      <c r="R88" s="199">
        <f>R89+R94</f>
        <v>0.0252</v>
      </c>
      <c r="S88" s="198"/>
      <c r="T88" s="200">
        <f>T89+T94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81</v>
      </c>
      <c r="AT88" s="202" t="s">
        <v>72</v>
      </c>
      <c r="AU88" s="202" t="s">
        <v>73</v>
      </c>
      <c r="AY88" s="201" t="s">
        <v>137</v>
      </c>
      <c r="BK88" s="203">
        <f>BK89+BK94</f>
        <v>0</v>
      </c>
    </row>
    <row r="89" s="12" customFormat="1" ht="22.8" customHeight="1">
      <c r="A89" s="12"/>
      <c r="B89" s="190"/>
      <c r="C89" s="191"/>
      <c r="D89" s="192" t="s">
        <v>72</v>
      </c>
      <c r="E89" s="204" t="s">
        <v>138</v>
      </c>
      <c r="F89" s="204" t="s">
        <v>139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SUM(P90:P93)</f>
        <v>0</v>
      </c>
      <c r="Q89" s="198"/>
      <c r="R89" s="199">
        <f>SUM(R90:R93)</f>
        <v>0.0252</v>
      </c>
      <c r="S89" s="198"/>
      <c r="T89" s="200">
        <f>SUM(T90:T93)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81</v>
      </c>
      <c r="AT89" s="202" t="s">
        <v>72</v>
      </c>
      <c r="AU89" s="202" t="s">
        <v>81</v>
      </c>
      <c r="AY89" s="201" t="s">
        <v>137</v>
      </c>
      <c r="BK89" s="203">
        <f>SUM(BK90:BK93)</f>
        <v>0</v>
      </c>
    </row>
    <row r="90" s="2" customFormat="1" ht="24.15" customHeight="1">
      <c r="A90" s="40"/>
      <c r="B90" s="41"/>
      <c r="C90" s="206" t="s">
        <v>81</v>
      </c>
      <c r="D90" s="206" t="s">
        <v>140</v>
      </c>
      <c r="E90" s="207" t="s">
        <v>652</v>
      </c>
      <c r="F90" s="208" t="s">
        <v>653</v>
      </c>
      <c r="G90" s="209" t="s">
        <v>232</v>
      </c>
      <c r="H90" s="210">
        <v>30</v>
      </c>
      <c r="I90" s="211"/>
      <c r="J90" s="212">
        <f>ROUND(I90*H90,2)</f>
        <v>0</v>
      </c>
      <c r="K90" s="208" t="s">
        <v>144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6.9999999999999994E-05</v>
      </c>
      <c r="R90" s="215">
        <f>Q90*H90</f>
        <v>0.0020999999999999999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145</v>
      </c>
      <c r="BM90" s="217" t="s">
        <v>654</v>
      </c>
    </row>
    <row r="91" s="2" customFormat="1">
      <c r="A91" s="40"/>
      <c r="B91" s="41"/>
      <c r="C91" s="42"/>
      <c r="D91" s="219" t="s">
        <v>147</v>
      </c>
      <c r="E91" s="42"/>
      <c r="F91" s="220" t="s">
        <v>655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147</v>
      </c>
      <c r="AU91" s="19" t="s">
        <v>83</v>
      </c>
    </row>
    <row r="92" s="2" customFormat="1" ht="21.75" customHeight="1">
      <c r="A92" s="40"/>
      <c r="B92" s="41"/>
      <c r="C92" s="206" t="s">
        <v>83</v>
      </c>
      <c r="D92" s="206" t="s">
        <v>140</v>
      </c>
      <c r="E92" s="207" t="s">
        <v>656</v>
      </c>
      <c r="F92" s="208" t="s">
        <v>657</v>
      </c>
      <c r="G92" s="209" t="s">
        <v>232</v>
      </c>
      <c r="H92" s="210">
        <v>30</v>
      </c>
      <c r="I92" s="211"/>
      <c r="J92" s="212">
        <f>ROUND(I92*H92,2)</f>
        <v>0</v>
      </c>
      <c r="K92" s="208" t="s">
        <v>144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0.00076999999999999996</v>
      </c>
      <c r="R92" s="215">
        <f>Q92*H92</f>
        <v>0.023099999999999999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83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145</v>
      </c>
      <c r="BM92" s="217" t="s">
        <v>658</v>
      </c>
    </row>
    <row r="93" s="2" customFormat="1">
      <c r="A93" s="40"/>
      <c r="B93" s="41"/>
      <c r="C93" s="42"/>
      <c r="D93" s="219" t="s">
        <v>147</v>
      </c>
      <c r="E93" s="42"/>
      <c r="F93" s="220" t="s">
        <v>659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83</v>
      </c>
    </row>
    <row r="94" s="12" customFormat="1" ht="22.8" customHeight="1">
      <c r="A94" s="12"/>
      <c r="B94" s="190"/>
      <c r="C94" s="191"/>
      <c r="D94" s="192" t="s">
        <v>72</v>
      </c>
      <c r="E94" s="204" t="s">
        <v>507</v>
      </c>
      <c r="F94" s="204" t="s">
        <v>508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SUM(P95:P96)</f>
        <v>0</v>
      </c>
      <c r="Q94" s="198"/>
      <c r="R94" s="199">
        <f>SUM(R95:R96)</f>
        <v>0</v>
      </c>
      <c r="S94" s="198"/>
      <c r="T94" s="200">
        <f>SUM(T95:T96)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81</v>
      </c>
      <c r="AT94" s="202" t="s">
        <v>72</v>
      </c>
      <c r="AU94" s="202" t="s">
        <v>81</v>
      </c>
      <c r="AY94" s="201" t="s">
        <v>137</v>
      </c>
      <c r="BK94" s="203">
        <f>SUM(BK95:BK96)</f>
        <v>0</v>
      </c>
    </row>
    <row r="95" s="2" customFormat="1" ht="33" customHeight="1">
      <c r="A95" s="40"/>
      <c r="B95" s="41"/>
      <c r="C95" s="206" t="s">
        <v>155</v>
      </c>
      <c r="D95" s="206" t="s">
        <v>140</v>
      </c>
      <c r="E95" s="207" t="s">
        <v>660</v>
      </c>
      <c r="F95" s="208" t="s">
        <v>661</v>
      </c>
      <c r="G95" s="209" t="s">
        <v>189</v>
      </c>
      <c r="H95" s="210">
        <v>0.025000000000000001</v>
      </c>
      <c r="I95" s="211"/>
      <c r="J95" s="212">
        <f>ROUND(I95*H95,2)</f>
        <v>0</v>
      </c>
      <c r="K95" s="208" t="s">
        <v>144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83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662</v>
      </c>
    </row>
    <row r="96" s="2" customFormat="1">
      <c r="A96" s="40"/>
      <c r="B96" s="41"/>
      <c r="C96" s="42"/>
      <c r="D96" s="219" t="s">
        <v>147</v>
      </c>
      <c r="E96" s="42"/>
      <c r="F96" s="220" t="s">
        <v>663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147</v>
      </c>
      <c r="AU96" s="19" t="s">
        <v>83</v>
      </c>
    </row>
    <row r="97" s="12" customFormat="1" ht="25.92" customHeight="1">
      <c r="A97" s="12"/>
      <c r="B97" s="190"/>
      <c r="C97" s="191"/>
      <c r="D97" s="192" t="s">
        <v>72</v>
      </c>
      <c r="E97" s="193" t="s">
        <v>225</v>
      </c>
      <c r="F97" s="193" t="s">
        <v>226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P98+P158+P176+P188</f>
        <v>0</v>
      </c>
      <c r="Q97" s="198"/>
      <c r="R97" s="199">
        <f>R98+R158+R176+R188</f>
        <v>6.2316645699999995</v>
      </c>
      <c r="S97" s="198"/>
      <c r="T97" s="200">
        <f>T98+T158+T176+T188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83</v>
      </c>
      <c r="AT97" s="202" t="s">
        <v>72</v>
      </c>
      <c r="AU97" s="202" t="s">
        <v>73</v>
      </c>
      <c r="AY97" s="201" t="s">
        <v>137</v>
      </c>
      <c r="BK97" s="203">
        <f>BK98+BK158+BK176+BK188</f>
        <v>0</v>
      </c>
    </row>
    <row r="98" s="12" customFormat="1" ht="22.8" customHeight="1">
      <c r="A98" s="12"/>
      <c r="B98" s="190"/>
      <c r="C98" s="191"/>
      <c r="D98" s="192" t="s">
        <v>72</v>
      </c>
      <c r="E98" s="204" t="s">
        <v>227</v>
      </c>
      <c r="F98" s="204" t="s">
        <v>228</v>
      </c>
      <c r="G98" s="191"/>
      <c r="H98" s="191"/>
      <c r="I98" s="194"/>
      <c r="J98" s="205">
        <f>BK98</f>
        <v>0</v>
      </c>
      <c r="K98" s="191"/>
      <c r="L98" s="196"/>
      <c r="M98" s="197"/>
      <c r="N98" s="198"/>
      <c r="O98" s="198"/>
      <c r="P98" s="199">
        <f>SUM(P99:P157)</f>
        <v>0</v>
      </c>
      <c r="Q98" s="198"/>
      <c r="R98" s="199">
        <f>SUM(R99:R157)</f>
        <v>3.1906452999999999</v>
      </c>
      <c r="S98" s="198"/>
      <c r="T98" s="200">
        <f>SUM(T99:T157)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83</v>
      </c>
      <c r="AT98" s="202" t="s">
        <v>72</v>
      </c>
      <c r="AU98" s="202" t="s">
        <v>81</v>
      </c>
      <c r="AY98" s="201" t="s">
        <v>137</v>
      </c>
      <c r="BK98" s="203">
        <f>SUM(BK99:BK157)</f>
        <v>0</v>
      </c>
    </row>
    <row r="99" s="2" customFormat="1" ht="24.15" customHeight="1">
      <c r="A99" s="40"/>
      <c r="B99" s="41"/>
      <c r="C99" s="206" t="s">
        <v>145</v>
      </c>
      <c r="D99" s="206" t="s">
        <v>140</v>
      </c>
      <c r="E99" s="207" t="s">
        <v>664</v>
      </c>
      <c r="F99" s="208" t="s">
        <v>665</v>
      </c>
      <c r="G99" s="209" t="s">
        <v>180</v>
      </c>
      <c r="H99" s="210">
        <v>286.35000000000002</v>
      </c>
      <c r="I99" s="211"/>
      <c r="J99" s="212">
        <f>ROUND(I99*H99,2)</f>
        <v>0</v>
      </c>
      <c r="K99" s="208" t="s">
        <v>144</v>
      </c>
      <c r="L99" s="46"/>
      <c r="M99" s="213" t="s">
        <v>19</v>
      </c>
      <c r="N99" s="214" t="s">
        <v>44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229</v>
      </c>
      <c r="AT99" s="217" t="s">
        <v>140</v>
      </c>
      <c r="AU99" s="217" t="s">
        <v>83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81</v>
      </c>
      <c r="BK99" s="218">
        <f>ROUND(I99*H99,2)</f>
        <v>0</v>
      </c>
      <c r="BL99" s="19" t="s">
        <v>229</v>
      </c>
      <c r="BM99" s="217" t="s">
        <v>666</v>
      </c>
    </row>
    <row r="100" s="2" customFormat="1">
      <c r="A100" s="40"/>
      <c r="B100" s="41"/>
      <c r="C100" s="42"/>
      <c r="D100" s="219" t="s">
        <v>147</v>
      </c>
      <c r="E100" s="42"/>
      <c r="F100" s="220" t="s">
        <v>667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147</v>
      </c>
      <c r="AU100" s="19" t="s">
        <v>83</v>
      </c>
    </row>
    <row r="101" s="13" customFormat="1">
      <c r="A101" s="13"/>
      <c r="B101" s="224"/>
      <c r="C101" s="225"/>
      <c r="D101" s="226" t="s">
        <v>149</v>
      </c>
      <c r="E101" s="227" t="s">
        <v>19</v>
      </c>
      <c r="F101" s="228" t="s">
        <v>668</v>
      </c>
      <c r="G101" s="225"/>
      <c r="H101" s="229">
        <v>286.35000000000002</v>
      </c>
      <c r="I101" s="230"/>
      <c r="J101" s="225"/>
      <c r="K101" s="225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149</v>
      </c>
      <c r="AU101" s="235" t="s">
        <v>83</v>
      </c>
      <c r="AV101" s="13" t="s">
        <v>83</v>
      </c>
      <c r="AW101" s="13" t="s">
        <v>35</v>
      </c>
      <c r="AX101" s="13" t="s">
        <v>81</v>
      </c>
      <c r="AY101" s="235" t="s">
        <v>137</v>
      </c>
    </row>
    <row r="102" s="2" customFormat="1" ht="16.5" customHeight="1">
      <c r="A102" s="40"/>
      <c r="B102" s="41"/>
      <c r="C102" s="261" t="s">
        <v>166</v>
      </c>
      <c r="D102" s="261" t="s">
        <v>389</v>
      </c>
      <c r="E102" s="262" t="s">
        <v>669</v>
      </c>
      <c r="F102" s="263" t="s">
        <v>670</v>
      </c>
      <c r="G102" s="264" t="s">
        <v>189</v>
      </c>
      <c r="H102" s="265">
        <v>0.091999999999999998</v>
      </c>
      <c r="I102" s="266"/>
      <c r="J102" s="267">
        <f>ROUND(I102*H102,2)</f>
        <v>0</v>
      </c>
      <c r="K102" s="263" t="s">
        <v>144</v>
      </c>
      <c r="L102" s="268"/>
      <c r="M102" s="269" t="s">
        <v>19</v>
      </c>
      <c r="N102" s="270" t="s">
        <v>44</v>
      </c>
      <c r="O102" s="86"/>
      <c r="P102" s="215">
        <f>O102*H102</f>
        <v>0</v>
      </c>
      <c r="Q102" s="215">
        <v>1</v>
      </c>
      <c r="R102" s="215">
        <f>Q102*H102</f>
        <v>0.091999999999999998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326</v>
      </c>
      <c r="AT102" s="217" t="s">
        <v>389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229</v>
      </c>
      <c r="BM102" s="217" t="s">
        <v>671</v>
      </c>
    </row>
    <row r="103" s="13" customFormat="1">
      <c r="A103" s="13"/>
      <c r="B103" s="224"/>
      <c r="C103" s="225"/>
      <c r="D103" s="226" t="s">
        <v>149</v>
      </c>
      <c r="E103" s="225"/>
      <c r="F103" s="228" t="s">
        <v>672</v>
      </c>
      <c r="G103" s="225"/>
      <c r="H103" s="229">
        <v>0.091999999999999998</v>
      </c>
      <c r="I103" s="230"/>
      <c r="J103" s="225"/>
      <c r="K103" s="225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149</v>
      </c>
      <c r="AU103" s="235" t="s">
        <v>83</v>
      </c>
      <c r="AV103" s="13" t="s">
        <v>83</v>
      </c>
      <c r="AW103" s="13" t="s">
        <v>4</v>
      </c>
      <c r="AX103" s="13" t="s">
        <v>81</v>
      </c>
      <c r="AY103" s="235" t="s">
        <v>137</v>
      </c>
    </row>
    <row r="104" s="2" customFormat="1" ht="16.5" customHeight="1">
      <c r="A104" s="40"/>
      <c r="B104" s="41"/>
      <c r="C104" s="206" t="s">
        <v>172</v>
      </c>
      <c r="D104" s="206" t="s">
        <v>140</v>
      </c>
      <c r="E104" s="207" t="s">
        <v>673</v>
      </c>
      <c r="F104" s="208" t="s">
        <v>674</v>
      </c>
      <c r="G104" s="209" t="s">
        <v>180</v>
      </c>
      <c r="H104" s="210">
        <v>286.35000000000002</v>
      </c>
      <c r="I104" s="211"/>
      <c r="J104" s="212">
        <f>ROUND(I104*H104,2)</f>
        <v>0</v>
      </c>
      <c r="K104" s="208" t="s">
        <v>144</v>
      </c>
      <c r="L104" s="46"/>
      <c r="M104" s="213" t="s">
        <v>19</v>
      </c>
      <c r="N104" s="214" t="s">
        <v>44</v>
      </c>
      <c r="O104" s="86"/>
      <c r="P104" s="215">
        <f>O104*H104</f>
        <v>0</v>
      </c>
      <c r="Q104" s="215">
        <v>0.00036000000000000002</v>
      </c>
      <c r="R104" s="215">
        <f>Q104*H104</f>
        <v>0.10308600000000001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229</v>
      </c>
      <c r="AT104" s="217" t="s">
        <v>140</v>
      </c>
      <c r="AU104" s="217" t="s">
        <v>83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81</v>
      </c>
      <c r="BK104" s="218">
        <f>ROUND(I104*H104,2)</f>
        <v>0</v>
      </c>
      <c r="BL104" s="19" t="s">
        <v>229</v>
      </c>
      <c r="BM104" s="217" t="s">
        <v>675</v>
      </c>
    </row>
    <row r="105" s="2" customFormat="1">
      <c r="A105" s="40"/>
      <c r="B105" s="41"/>
      <c r="C105" s="42"/>
      <c r="D105" s="219" t="s">
        <v>147</v>
      </c>
      <c r="E105" s="42"/>
      <c r="F105" s="220" t="s">
        <v>676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147</v>
      </c>
      <c r="AU105" s="19" t="s">
        <v>83</v>
      </c>
    </row>
    <row r="106" s="2" customFormat="1" ht="24.15" customHeight="1">
      <c r="A106" s="40"/>
      <c r="B106" s="41"/>
      <c r="C106" s="261" t="s">
        <v>177</v>
      </c>
      <c r="D106" s="261" t="s">
        <v>389</v>
      </c>
      <c r="E106" s="262" t="s">
        <v>677</v>
      </c>
      <c r="F106" s="263" t="s">
        <v>678</v>
      </c>
      <c r="G106" s="264" t="s">
        <v>180</v>
      </c>
      <c r="H106" s="265">
        <v>333.74099999999999</v>
      </c>
      <c r="I106" s="266"/>
      <c r="J106" s="267">
        <f>ROUND(I106*H106,2)</f>
        <v>0</v>
      </c>
      <c r="K106" s="263" t="s">
        <v>144</v>
      </c>
      <c r="L106" s="268"/>
      <c r="M106" s="269" t="s">
        <v>19</v>
      </c>
      <c r="N106" s="270" t="s">
        <v>44</v>
      </c>
      <c r="O106" s="86"/>
      <c r="P106" s="215">
        <f>O106*H106</f>
        <v>0</v>
      </c>
      <c r="Q106" s="215">
        <v>0.0054000000000000003</v>
      </c>
      <c r="R106" s="215">
        <f>Q106*H106</f>
        <v>1.8022014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326</v>
      </c>
      <c r="AT106" s="217" t="s">
        <v>389</v>
      </c>
      <c r="AU106" s="217" t="s">
        <v>83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229</v>
      </c>
      <c r="BM106" s="217" t="s">
        <v>679</v>
      </c>
    </row>
    <row r="107" s="13" customFormat="1">
      <c r="A107" s="13"/>
      <c r="B107" s="224"/>
      <c r="C107" s="225"/>
      <c r="D107" s="226" t="s">
        <v>149</v>
      </c>
      <c r="E107" s="225"/>
      <c r="F107" s="228" t="s">
        <v>680</v>
      </c>
      <c r="G107" s="225"/>
      <c r="H107" s="229">
        <v>333.74099999999999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149</v>
      </c>
      <c r="AU107" s="235" t="s">
        <v>83</v>
      </c>
      <c r="AV107" s="13" t="s">
        <v>83</v>
      </c>
      <c r="AW107" s="13" t="s">
        <v>4</v>
      </c>
      <c r="AX107" s="13" t="s">
        <v>81</v>
      </c>
      <c r="AY107" s="235" t="s">
        <v>137</v>
      </c>
    </row>
    <row r="108" s="2" customFormat="1" ht="33" customHeight="1">
      <c r="A108" s="40"/>
      <c r="B108" s="41"/>
      <c r="C108" s="206" t="s">
        <v>186</v>
      </c>
      <c r="D108" s="206" t="s">
        <v>140</v>
      </c>
      <c r="E108" s="207" t="s">
        <v>681</v>
      </c>
      <c r="F108" s="208" t="s">
        <v>682</v>
      </c>
      <c r="G108" s="209" t="s">
        <v>232</v>
      </c>
      <c r="H108" s="210">
        <v>3</v>
      </c>
      <c r="I108" s="211"/>
      <c r="J108" s="212">
        <f>ROUND(I108*H108,2)</f>
        <v>0</v>
      </c>
      <c r="K108" s="208" t="s">
        <v>144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0.00108</v>
      </c>
      <c r="R108" s="215">
        <f>Q108*H108</f>
        <v>0.0032399999999999998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229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229</v>
      </c>
      <c r="BM108" s="217" t="s">
        <v>683</v>
      </c>
    </row>
    <row r="109" s="2" customFormat="1">
      <c r="A109" s="40"/>
      <c r="B109" s="41"/>
      <c r="C109" s="42"/>
      <c r="D109" s="219" t="s">
        <v>147</v>
      </c>
      <c r="E109" s="42"/>
      <c r="F109" s="220" t="s">
        <v>684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147</v>
      </c>
      <c r="AU109" s="19" t="s">
        <v>83</v>
      </c>
    </row>
    <row r="110" s="2" customFormat="1" ht="16.5" customHeight="1">
      <c r="A110" s="40"/>
      <c r="B110" s="41"/>
      <c r="C110" s="261" t="s">
        <v>138</v>
      </c>
      <c r="D110" s="261" t="s">
        <v>389</v>
      </c>
      <c r="E110" s="262" t="s">
        <v>685</v>
      </c>
      <c r="F110" s="263" t="s">
        <v>686</v>
      </c>
      <c r="G110" s="264" t="s">
        <v>232</v>
      </c>
      <c r="H110" s="265">
        <v>3</v>
      </c>
      <c r="I110" s="266"/>
      <c r="J110" s="267">
        <f>ROUND(I110*H110,2)</f>
        <v>0</v>
      </c>
      <c r="K110" s="263" t="s">
        <v>144</v>
      </c>
      <c r="L110" s="268"/>
      <c r="M110" s="269" t="s">
        <v>19</v>
      </c>
      <c r="N110" s="270" t="s">
        <v>44</v>
      </c>
      <c r="O110" s="86"/>
      <c r="P110" s="215">
        <f>O110*H110</f>
        <v>0</v>
      </c>
      <c r="Q110" s="215">
        <v>0.0030000000000000001</v>
      </c>
      <c r="R110" s="215">
        <f>Q110*H110</f>
        <v>0.0090000000000000011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326</v>
      </c>
      <c r="AT110" s="217" t="s">
        <v>389</v>
      </c>
      <c r="AU110" s="217" t="s">
        <v>83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229</v>
      </c>
      <c r="BM110" s="217" t="s">
        <v>687</v>
      </c>
    </row>
    <row r="111" s="2" customFormat="1" ht="24.15" customHeight="1">
      <c r="A111" s="40"/>
      <c r="B111" s="41"/>
      <c r="C111" s="206" t="s">
        <v>196</v>
      </c>
      <c r="D111" s="206" t="s">
        <v>140</v>
      </c>
      <c r="E111" s="207" t="s">
        <v>688</v>
      </c>
      <c r="F111" s="208" t="s">
        <v>689</v>
      </c>
      <c r="G111" s="209" t="s">
        <v>180</v>
      </c>
      <c r="H111" s="210">
        <v>286.35000000000002</v>
      </c>
      <c r="I111" s="211"/>
      <c r="J111" s="212">
        <f>ROUND(I111*H111,2)</f>
        <v>0</v>
      </c>
      <c r="K111" s="208" t="s">
        <v>144</v>
      </c>
      <c r="L111" s="46"/>
      <c r="M111" s="213" t="s">
        <v>19</v>
      </c>
      <c r="N111" s="214" t="s">
        <v>44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229</v>
      </c>
      <c r="AT111" s="217" t="s">
        <v>140</v>
      </c>
      <c r="AU111" s="217" t="s">
        <v>83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229</v>
      </c>
      <c r="BM111" s="217" t="s">
        <v>690</v>
      </c>
    </row>
    <row r="112" s="2" customFormat="1">
      <c r="A112" s="40"/>
      <c r="B112" s="41"/>
      <c r="C112" s="42"/>
      <c r="D112" s="219" t="s">
        <v>147</v>
      </c>
      <c r="E112" s="42"/>
      <c r="F112" s="220" t="s">
        <v>691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147</v>
      </c>
      <c r="AU112" s="19" t="s">
        <v>83</v>
      </c>
    </row>
    <row r="113" s="2" customFormat="1" ht="24.15" customHeight="1">
      <c r="A113" s="40"/>
      <c r="B113" s="41"/>
      <c r="C113" s="206" t="s">
        <v>202</v>
      </c>
      <c r="D113" s="206" t="s">
        <v>140</v>
      </c>
      <c r="E113" s="207" t="s">
        <v>692</v>
      </c>
      <c r="F113" s="208" t="s">
        <v>693</v>
      </c>
      <c r="G113" s="209" t="s">
        <v>271</v>
      </c>
      <c r="H113" s="210">
        <v>143.17500000000001</v>
      </c>
      <c r="I113" s="211"/>
      <c r="J113" s="212">
        <f>ROUND(I113*H113,2)</f>
        <v>0</v>
      </c>
      <c r="K113" s="208" t="s">
        <v>144</v>
      </c>
      <c r="L113" s="46"/>
      <c r="M113" s="213" t="s">
        <v>19</v>
      </c>
      <c r="N113" s="214" t="s">
        <v>44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229</v>
      </c>
      <c r="AT113" s="217" t="s">
        <v>140</v>
      </c>
      <c r="AU113" s="217" t="s">
        <v>83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81</v>
      </c>
      <c r="BK113" s="218">
        <f>ROUND(I113*H113,2)</f>
        <v>0</v>
      </c>
      <c r="BL113" s="19" t="s">
        <v>229</v>
      </c>
      <c r="BM113" s="217" t="s">
        <v>694</v>
      </c>
    </row>
    <row r="114" s="2" customFormat="1">
      <c r="A114" s="40"/>
      <c r="B114" s="41"/>
      <c r="C114" s="42"/>
      <c r="D114" s="219" t="s">
        <v>147</v>
      </c>
      <c r="E114" s="42"/>
      <c r="F114" s="220" t="s">
        <v>695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147</v>
      </c>
      <c r="AU114" s="19" t="s">
        <v>83</v>
      </c>
    </row>
    <row r="115" s="13" customFormat="1">
      <c r="A115" s="13"/>
      <c r="B115" s="224"/>
      <c r="C115" s="225"/>
      <c r="D115" s="226" t="s">
        <v>149</v>
      </c>
      <c r="E115" s="227" t="s">
        <v>19</v>
      </c>
      <c r="F115" s="228" t="s">
        <v>696</v>
      </c>
      <c r="G115" s="225"/>
      <c r="H115" s="229">
        <v>143.17500000000001</v>
      </c>
      <c r="I115" s="230"/>
      <c r="J115" s="225"/>
      <c r="K115" s="225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149</v>
      </c>
      <c r="AU115" s="235" t="s">
        <v>83</v>
      </c>
      <c r="AV115" s="13" t="s">
        <v>83</v>
      </c>
      <c r="AW115" s="13" t="s">
        <v>35</v>
      </c>
      <c r="AX115" s="13" t="s">
        <v>81</v>
      </c>
      <c r="AY115" s="235" t="s">
        <v>137</v>
      </c>
    </row>
    <row r="116" s="2" customFormat="1" ht="24.15" customHeight="1">
      <c r="A116" s="40"/>
      <c r="B116" s="41"/>
      <c r="C116" s="206" t="s">
        <v>8</v>
      </c>
      <c r="D116" s="206" t="s">
        <v>140</v>
      </c>
      <c r="E116" s="207" t="s">
        <v>697</v>
      </c>
      <c r="F116" s="208" t="s">
        <v>698</v>
      </c>
      <c r="G116" s="209" t="s">
        <v>180</v>
      </c>
      <c r="H116" s="210">
        <v>16.696000000000002</v>
      </c>
      <c r="I116" s="211"/>
      <c r="J116" s="212">
        <f>ROUND(I116*H116,2)</f>
        <v>0</v>
      </c>
      <c r="K116" s="208" t="s">
        <v>144</v>
      </c>
      <c r="L116" s="46"/>
      <c r="M116" s="213" t="s">
        <v>19</v>
      </c>
      <c r="N116" s="214" t="s">
        <v>44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229</v>
      </c>
      <c r="AT116" s="217" t="s">
        <v>140</v>
      </c>
      <c r="AU116" s="217" t="s">
        <v>83</v>
      </c>
      <c r="AY116" s="19" t="s">
        <v>137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81</v>
      </c>
      <c r="BK116" s="218">
        <f>ROUND(I116*H116,2)</f>
        <v>0</v>
      </c>
      <c r="BL116" s="19" t="s">
        <v>229</v>
      </c>
      <c r="BM116" s="217" t="s">
        <v>699</v>
      </c>
    </row>
    <row r="117" s="2" customFormat="1">
      <c r="A117" s="40"/>
      <c r="B117" s="41"/>
      <c r="C117" s="42"/>
      <c r="D117" s="219" t="s">
        <v>147</v>
      </c>
      <c r="E117" s="42"/>
      <c r="F117" s="220" t="s">
        <v>700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147</v>
      </c>
      <c r="AU117" s="19" t="s">
        <v>83</v>
      </c>
    </row>
    <row r="118" s="13" customFormat="1">
      <c r="A118" s="13"/>
      <c r="B118" s="224"/>
      <c r="C118" s="225"/>
      <c r="D118" s="226" t="s">
        <v>149</v>
      </c>
      <c r="E118" s="227" t="s">
        <v>19</v>
      </c>
      <c r="F118" s="228" t="s">
        <v>701</v>
      </c>
      <c r="G118" s="225"/>
      <c r="H118" s="229">
        <v>16.696000000000002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149</v>
      </c>
      <c r="AU118" s="235" t="s">
        <v>83</v>
      </c>
      <c r="AV118" s="13" t="s">
        <v>83</v>
      </c>
      <c r="AW118" s="13" t="s">
        <v>35</v>
      </c>
      <c r="AX118" s="13" t="s">
        <v>81</v>
      </c>
      <c r="AY118" s="235" t="s">
        <v>137</v>
      </c>
    </row>
    <row r="119" s="2" customFormat="1" ht="33" customHeight="1">
      <c r="A119" s="40"/>
      <c r="B119" s="41"/>
      <c r="C119" s="206" t="s">
        <v>211</v>
      </c>
      <c r="D119" s="206" t="s">
        <v>140</v>
      </c>
      <c r="E119" s="207" t="s">
        <v>702</v>
      </c>
      <c r="F119" s="208" t="s">
        <v>703</v>
      </c>
      <c r="G119" s="209" t="s">
        <v>232</v>
      </c>
      <c r="H119" s="210">
        <v>3</v>
      </c>
      <c r="I119" s="211"/>
      <c r="J119" s="212">
        <f>ROUND(I119*H119,2)</f>
        <v>0</v>
      </c>
      <c r="K119" s="208" t="s">
        <v>144</v>
      </c>
      <c r="L119" s="46"/>
      <c r="M119" s="213" t="s">
        <v>19</v>
      </c>
      <c r="N119" s="214" t="s">
        <v>44</v>
      </c>
      <c r="O119" s="86"/>
      <c r="P119" s="215">
        <f>O119*H119</f>
        <v>0</v>
      </c>
      <c r="Q119" s="215">
        <v>0.0074999999999999997</v>
      </c>
      <c r="R119" s="215">
        <f>Q119*H119</f>
        <v>0.022499999999999999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229</v>
      </c>
      <c r="AT119" s="217" t="s">
        <v>140</v>
      </c>
      <c r="AU119" s="217" t="s">
        <v>83</v>
      </c>
      <c r="AY119" s="19" t="s">
        <v>137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229</v>
      </c>
      <c r="BM119" s="217" t="s">
        <v>704</v>
      </c>
    </row>
    <row r="120" s="2" customFormat="1">
      <c r="A120" s="40"/>
      <c r="B120" s="41"/>
      <c r="C120" s="42"/>
      <c r="D120" s="219" t="s">
        <v>147</v>
      </c>
      <c r="E120" s="42"/>
      <c r="F120" s="220" t="s">
        <v>705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147</v>
      </c>
      <c r="AU120" s="19" t="s">
        <v>83</v>
      </c>
    </row>
    <row r="121" s="2" customFormat="1" ht="16.5" customHeight="1">
      <c r="A121" s="40"/>
      <c r="B121" s="41"/>
      <c r="C121" s="261" t="s">
        <v>216</v>
      </c>
      <c r="D121" s="261" t="s">
        <v>389</v>
      </c>
      <c r="E121" s="262" t="s">
        <v>706</v>
      </c>
      <c r="F121" s="263" t="s">
        <v>707</v>
      </c>
      <c r="G121" s="264" t="s">
        <v>232</v>
      </c>
      <c r="H121" s="265">
        <v>3</v>
      </c>
      <c r="I121" s="266"/>
      <c r="J121" s="267">
        <f>ROUND(I121*H121,2)</f>
        <v>0</v>
      </c>
      <c r="K121" s="263" t="s">
        <v>144</v>
      </c>
      <c r="L121" s="268"/>
      <c r="M121" s="269" t="s">
        <v>19</v>
      </c>
      <c r="N121" s="270" t="s">
        <v>44</v>
      </c>
      <c r="O121" s="86"/>
      <c r="P121" s="215">
        <f>O121*H121</f>
        <v>0</v>
      </c>
      <c r="Q121" s="215">
        <v>0.00029999999999999997</v>
      </c>
      <c r="R121" s="215">
        <f>Q121*H121</f>
        <v>0.00089999999999999998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326</v>
      </c>
      <c r="AT121" s="217" t="s">
        <v>389</v>
      </c>
      <c r="AU121" s="217" t="s">
        <v>83</v>
      </c>
      <c r="AY121" s="19" t="s">
        <v>137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81</v>
      </c>
      <c r="BK121" s="218">
        <f>ROUND(I121*H121,2)</f>
        <v>0</v>
      </c>
      <c r="BL121" s="19" t="s">
        <v>229</v>
      </c>
      <c r="BM121" s="217" t="s">
        <v>708</v>
      </c>
    </row>
    <row r="122" s="2" customFormat="1" ht="37.8" customHeight="1">
      <c r="A122" s="40"/>
      <c r="B122" s="41"/>
      <c r="C122" s="206" t="s">
        <v>221</v>
      </c>
      <c r="D122" s="206" t="s">
        <v>140</v>
      </c>
      <c r="E122" s="207" t="s">
        <v>709</v>
      </c>
      <c r="F122" s="208" t="s">
        <v>710</v>
      </c>
      <c r="G122" s="209" t="s">
        <v>180</v>
      </c>
      <c r="H122" s="210">
        <v>184.34999999999999</v>
      </c>
      <c r="I122" s="211"/>
      <c r="J122" s="212">
        <f>ROUND(I122*H122,2)</f>
        <v>0</v>
      </c>
      <c r="K122" s="208" t="s">
        <v>144</v>
      </c>
      <c r="L122" s="46"/>
      <c r="M122" s="213" t="s">
        <v>19</v>
      </c>
      <c r="N122" s="214" t="s">
        <v>44</v>
      </c>
      <c r="O122" s="86"/>
      <c r="P122" s="215">
        <f>O122*H122</f>
        <v>0</v>
      </c>
      <c r="Q122" s="215">
        <v>0.00013999999999999999</v>
      </c>
      <c r="R122" s="215">
        <f>Q122*H122</f>
        <v>0.025808999999999999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229</v>
      </c>
      <c r="AT122" s="217" t="s">
        <v>140</v>
      </c>
      <c r="AU122" s="217" t="s">
        <v>83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229</v>
      </c>
      <c r="BM122" s="217" t="s">
        <v>711</v>
      </c>
    </row>
    <row r="123" s="2" customFormat="1">
      <c r="A123" s="40"/>
      <c r="B123" s="41"/>
      <c r="C123" s="42"/>
      <c r="D123" s="219" t="s">
        <v>147</v>
      </c>
      <c r="E123" s="42"/>
      <c r="F123" s="220" t="s">
        <v>712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147</v>
      </c>
      <c r="AU123" s="19" t="s">
        <v>83</v>
      </c>
    </row>
    <row r="124" s="13" customFormat="1">
      <c r="A124" s="13"/>
      <c r="B124" s="224"/>
      <c r="C124" s="225"/>
      <c r="D124" s="226" t="s">
        <v>149</v>
      </c>
      <c r="E124" s="227" t="s">
        <v>19</v>
      </c>
      <c r="F124" s="228" t="s">
        <v>668</v>
      </c>
      <c r="G124" s="225"/>
      <c r="H124" s="229">
        <v>286.35000000000002</v>
      </c>
      <c r="I124" s="230"/>
      <c r="J124" s="225"/>
      <c r="K124" s="225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149</v>
      </c>
      <c r="AU124" s="235" t="s">
        <v>83</v>
      </c>
      <c r="AV124" s="13" t="s">
        <v>83</v>
      </c>
      <c r="AW124" s="13" t="s">
        <v>35</v>
      </c>
      <c r="AX124" s="13" t="s">
        <v>73</v>
      </c>
      <c r="AY124" s="235" t="s">
        <v>137</v>
      </c>
    </row>
    <row r="125" s="13" customFormat="1">
      <c r="A125" s="13"/>
      <c r="B125" s="224"/>
      <c r="C125" s="225"/>
      <c r="D125" s="226" t="s">
        <v>149</v>
      </c>
      <c r="E125" s="227" t="s">
        <v>19</v>
      </c>
      <c r="F125" s="228" t="s">
        <v>713</v>
      </c>
      <c r="G125" s="225"/>
      <c r="H125" s="229">
        <v>-102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149</v>
      </c>
      <c r="AU125" s="235" t="s">
        <v>83</v>
      </c>
      <c r="AV125" s="13" t="s">
        <v>83</v>
      </c>
      <c r="AW125" s="13" t="s">
        <v>35</v>
      </c>
      <c r="AX125" s="13" t="s">
        <v>73</v>
      </c>
      <c r="AY125" s="235" t="s">
        <v>137</v>
      </c>
    </row>
    <row r="126" s="15" customFormat="1">
      <c r="A126" s="15"/>
      <c r="B126" s="246"/>
      <c r="C126" s="247"/>
      <c r="D126" s="226" t="s">
        <v>149</v>
      </c>
      <c r="E126" s="248" t="s">
        <v>19</v>
      </c>
      <c r="F126" s="249" t="s">
        <v>261</v>
      </c>
      <c r="G126" s="247"/>
      <c r="H126" s="250">
        <v>184.35000000000002</v>
      </c>
      <c r="I126" s="251"/>
      <c r="J126" s="247"/>
      <c r="K126" s="247"/>
      <c r="L126" s="252"/>
      <c r="M126" s="253"/>
      <c r="N126" s="254"/>
      <c r="O126" s="254"/>
      <c r="P126" s="254"/>
      <c r="Q126" s="254"/>
      <c r="R126" s="254"/>
      <c r="S126" s="254"/>
      <c r="T126" s="25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6" t="s">
        <v>149</v>
      </c>
      <c r="AU126" s="256" t="s">
        <v>83</v>
      </c>
      <c r="AV126" s="15" t="s">
        <v>145</v>
      </c>
      <c r="AW126" s="15" t="s">
        <v>35</v>
      </c>
      <c r="AX126" s="15" t="s">
        <v>81</v>
      </c>
      <c r="AY126" s="256" t="s">
        <v>137</v>
      </c>
    </row>
    <row r="127" s="2" customFormat="1" ht="16.5" customHeight="1">
      <c r="A127" s="40"/>
      <c r="B127" s="41"/>
      <c r="C127" s="261" t="s">
        <v>229</v>
      </c>
      <c r="D127" s="261" t="s">
        <v>389</v>
      </c>
      <c r="E127" s="262" t="s">
        <v>714</v>
      </c>
      <c r="F127" s="263" t="s">
        <v>715</v>
      </c>
      <c r="G127" s="264" t="s">
        <v>180</v>
      </c>
      <c r="H127" s="265">
        <v>214.86000000000001</v>
      </c>
      <c r="I127" s="266"/>
      <c r="J127" s="267">
        <f>ROUND(I127*H127,2)</f>
        <v>0</v>
      </c>
      <c r="K127" s="263" t="s">
        <v>144</v>
      </c>
      <c r="L127" s="268"/>
      <c r="M127" s="269" t="s">
        <v>19</v>
      </c>
      <c r="N127" s="270" t="s">
        <v>44</v>
      </c>
      <c r="O127" s="86"/>
      <c r="P127" s="215">
        <f>O127*H127</f>
        <v>0</v>
      </c>
      <c r="Q127" s="215">
        <v>0.0019</v>
      </c>
      <c r="R127" s="215">
        <f>Q127*H127</f>
        <v>0.40823400000000004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326</v>
      </c>
      <c r="AT127" s="217" t="s">
        <v>389</v>
      </c>
      <c r="AU127" s="217" t="s">
        <v>83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81</v>
      </c>
      <c r="BK127" s="218">
        <f>ROUND(I127*H127,2)</f>
        <v>0</v>
      </c>
      <c r="BL127" s="19" t="s">
        <v>229</v>
      </c>
      <c r="BM127" s="217" t="s">
        <v>716</v>
      </c>
    </row>
    <row r="128" s="13" customFormat="1">
      <c r="A128" s="13"/>
      <c r="B128" s="224"/>
      <c r="C128" s="225"/>
      <c r="D128" s="226" t="s">
        <v>149</v>
      </c>
      <c r="E128" s="225"/>
      <c r="F128" s="228" t="s">
        <v>717</v>
      </c>
      <c r="G128" s="225"/>
      <c r="H128" s="229">
        <v>214.86000000000001</v>
      </c>
      <c r="I128" s="230"/>
      <c r="J128" s="225"/>
      <c r="K128" s="225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149</v>
      </c>
      <c r="AU128" s="235" t="s">
        <v>83</v>
      </c>
      <c r="AV128" s="13" t="s">
        <v>83</v>
      </c>
      <c r="AW128" s="13" t="s">
        <v>4</v>
      </c>
      <c r="AX128" s="13" t="s">
        <v>81</v>
      </c>
      <c r="AY128" s="235" t="s">
        <v>137</v>
      </c>
    </row>
    <row r="129" s="2" customFormat="1" ht="37.8" customHeight="1">
      <c r="A129" s="40"/>
      <c r="B129" s="41"/>
      <c r="C129" s="206" t="s">
        <v>235</v>
      </c>
      <c r="D129" s="206" t="s">
        <v>140</v>
      </c>
      <c r="E129" s="207" t="s">
        <v>718</v>
      </c>
      <c r="F129" s="208" t="s">
        <v>719</v>
      </c>
      <c r="G129" s="209" t="s">
        <v>180</v>
      </c>
      <c r="H129" s="210">
        <v>86</v>
      </c>
      <c r="I129" s="211"/>
      <c r="J129" s="212">
        <f>ROUND(I129*H129,2)</f>
        <v>0</v>
      </c>
      <c r="K129" s="208" t="s">
        <v>144</v>
      </c>
      <c r="L129" s="46"/>
      <c r="M129" s="213" t="s">
        <v>19</v>
      </c>
      <c r="N129" s="214" t="s">
        <v>44</v>
      </c>
      <c r="O129" s="86"/>
      <c r="P129" s="215">
        <f>O129*H129</f>
        <v>0</v>
      </c>
      <c r="Q129" s="215">
        <v>0.00027999999999999998</v>
      </c>
      <c r="R129" s="215">
        <f>Q129*H129</f>
        <v>0.024079999999999997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229</v>
      </c>
      <c r="AT129" s="217" t="s">
        <v>140</v>
      </c>
      <c r="AU129" s="217" t="s">
        <v>83</v>
      </c>
      <c r="AY129" s="19" t="s">
        <v>137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81</v>
      </c>
      <c r="BK129" s="218">
        <f>ROUND(I129*H129,2)</f>
        <v>0</v>
      </c>
      <c r="BL129" s="19" t="s">
        <v>229</v>
      </c>
      <c r="BM129" s="217" t="s">
        <v>720</v>
      </c>
    </row>
    <row r="130" s="2" customFormat="1">
      <c r="A130" s="40"/>
      <c r="B130" s="41"/>
      <c r="C130" s="42"/>
      <c r="D130" s="219" t="s">
        <v>147</v>
      </c>
      <c r="E130" s="42"/>
      <c r="F130" s="220" t="s">
        <v>721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147</v>
      </c>
      <c r="AU130" s="19" t="s">
        <v>83</v>
      </c>
    </row>
    <row r="131" s="13" customFormat="1">
      <c r="A131" s="13"/>
      <c r="B131" s="224"/>
      <c r="C131" s="225"/>
      <c r="D131" s="226" t="s">
        <v>149</v>
      </c>
      <c r="E131" s="227" t="s">
        <v>19</v>
      </c>
      <c r="F131" s="228" t="s">
        <v>722</v>
      </c>
      <c r="G131" s="225"/>
      <c r="H131" s="229">
        <v>86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149</v>
      </c>
      <c r="AU131" s="235" t="s">
        <v>83</v>
      </c>
      <c r="AV131" s="13" t="s">
        <v>83</v>
      </c>
      <c r="AW131" s="13" t="s">
        <v>35</v>
      </c>
      <c r="AX131" s="13" t="s">
        <v>81</v>
      </c>
      <c r="AY131" s="235" t="s">
        <v>137</v>
      </c>
    </row>
    <row r="132" s="2" customFormat="1" ht="16.5" customHeight="1">
      <c r="A132" s="40"/>
      <c r="B132" s="41"/>
      <c r="C132" s="261" t="s">
        <v>241</v>
      </c>
      <c r="D132" s="261" t="s">
        <v>389</v>
      </c>
      <c r="E132" s="262" t="s">
        <v>714</v>
      </c>
      <c r="F132" s="263" t="s">
        <v>715</v>
      </c>
      <c r="G132" s="264" t="s">
        <v>180</v>
      </c>
      <c r="H132" s="265">
        <v>100.233</v>
      </c>
      <c r="I132" s="266"/>
      <c r="J132" s="267">
        <f>ROUND(I132*H132,2)</f>
        <v>0</v>
      </c>
      <c r="K132" s="263" t="s">
        <v>144</v>
      </c>
      <c r="L132" s="268"/>
      <c r="M132" s="269" t="s">
        <v>19</v>
      </c>
      <c r="N132" s="270" t="s">
        <v>44</v>
      </c>
      <c r="O132" s="86"/>
      <c r="P132" s="215">
        <f>O132*H132</f>
        <v>0</v>
      </c>
      <c r="Q132" s="215">
        <v>0.0019</v>
      </c>
      <c r="R132" s="215">
        <f>Q132*H132</f>
        <v>0.19044270000000002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326</v>
      </c>
      <c r="AT132" s="217" t="s">
        <v>389</v>
      </c>
      <c r="AU132" s="217" t="s">
        <v>83</v>
      </c>
      <c r="AY132" s="19" t="s">
        <v>137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81</v>
      </c>
      <c r="BK132" s="218">
        <f>ROUND(I132*H132,2)</f>
        <v>0</v>
      </c>
      <c r="BL132" s="19" t="s">
        <v>229</v>
      </c>
      <c r="BM132" s="217" t="s">
        <v>723</v>
      </c>
    </row>
    <row r="133" s="13" customFormat="1">
      <c r="A133" s="13"/>
      <c r="B133" s="224"/>
      <c r="C133" s="225"/>
      <c r="D133" s="226" t="s">
        <v>149</v>
      </c>
      <c r="E133" s="225"/>
      <c r="F133" s="228" t="s">
        <v>724</v>
      </c>
      <c r="G133" s="225"/>
      <c r="H133" s="229">
        <v>100.233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149</v>
      </c>
      <c r="AU133" s="235" t="s">
        <v>83</v>
      </c>
      <c r="AV133" s="13" t="s">
        <v>83</v>
      </c>
      <c r="AW133" s="13" t="s">
        <v>4</v>
      </c>
      <c r="AX133" s="13" t="s">
        <v>81</v>
      </c>
      <c r="AY133" s="235" t="s">
        <v>137</v>
      </c>
    </row>
    <row r="134" s="2" customFormat="1" ht="37.8" customHeight="1">
      <c r="A134" s="40"/>
      <c r="B134" s="41"/>
      <c r="C134" s="206" t="s">
        <v>247</v>
      </c>
      <c r="D134" s="206" t="s">
        <v>140</v>
      </c>
      <c r="E134" s="207" t="s">
        <v>725</v>
      </c>
      <c r="F134" s="208" t="s">
        <v>726</v>
      </c>
      <c r="G134" s="209" t="s">
        <v>180</v>
      </c>
      <c r="H134" s="210">
        <v>16</v>
      </c>
      <c r="I134" s="211"/>
      <c r="J134" s="212">
        <f>ROUND(I134*H134,2)</f>
        <v>0</v>
      </c>
      <c r="K134" s="208" t="s">
        <v>144</v>
      </c>
      <c r="L134" s="46"/>
      <c r="M134" s="213" t="s">
        <v>19</v>
      </c>
      <c r="N134" s="214" t="s">
        <v>44</v>
      </c>
      <c r="O134" s="86"/>
      <c r="P134" s="215">
        <f>O134*H134</f>
        <v>0</v>
      </c>
      <c r="Q134" s="215">
        <v>0.00042999999999999999</v>
      </c>
      <c r="R134" s="215">
        <f>Q134*H134</f>
        <v>0.0068799999999999998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229</v>
      </c>
      <c r="AT134" s="217" t="s">
        <v>140</v>
      </c>
      <c r="AU134" s="217" t="s">
        <v>83</v>
      </c>
      <c r="AY134" s="19" t="s">
        <v>137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81</v>
      </c>
      <c r="BK134" s="218">
        <f>ROUND(I134*H134,2)</f>
        <v>0</v>
      </c>
      <c r="BL134" s="19" t="s">
        <v>229</v>
      </c>
      <c r="BM134" s="217" t="s">
        <v>727</v>
      </c>
    </row>
    <row r="135" s="2" customFormat="1">
      <c r="A135" s="40"/>
      <c r="B135" s="41"/>
      <c r="C135" s="42"/>
      <c r="D135" s="219" t="s">
        <v>147</v>
      </c>
      <c r="E135" s="42"/>
      <c r="F135" s="220" t="s">
        <v>728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147</v>
      </c>
      <c r="AU135" s="19" t="s">
        <v>83</v>
      </c>
    </row>
    <row r="136" s="2" customFormat="1" ht="16.5" customHeight="1">
      <c r="A136" s="40"/>
      <c r="B136" s="41"/>
      <c r="C136" s="261" t="s">
        <v>252</v>
      </c>
      <c r="D136" s="261" t="s">
        <v>389</v>
      </c>
      <c r="E136" s="262" t="s">
        <v>714</v>
      </c>
      <c r="F136" s="263" t="s">
        <v>715</v>
      </c>
      <c r="G136" s="264" t="s">
        <v>180</v>
      </c>
      <c r="H136" s="265">
        <v>18.648</v>
      </c>
      <c r="I136" s="266"/>
      <c r="J136" s="267">
        <f>ROUND(I136*H136,2)</f>
        <v>0</v>
      </c>
      <c r="K136" s="263" t="s">
        <v>144</v>
      </c>
      <c r="L136" s="268"/>
      <c r="M136" s="269" t="s">
        <v>19</v>
      </c>
      <c r="N136" s="270" t="s">
        <v>44</v>
      </c>
      <c r="O136" s="86"/>
      <c r="P136" s="215">
        <f>O136*H136</f>
        <v>0</v>
      </c>
      <c r="Q136" s="215">
        <v>0.0019</v>
      </c>
      <c r="R136" s="215">
        <f>Q136*H136</f>
        <v>0.035431199999999996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326</v>
      </c>
      <c r="AT136" s="217" t="s">
        <v>389</v>
      </c>
      <c r="AU136" s="217" t="s">
        <v>83</v>
      </c>
      <c r="AY136" s="19" t="s">
        <v>137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81</v>
      </c>
      <c r="BK136" s="218">
        <f>ROUND(I136*H136,2)</f>
        <v>0</v>
      </c>
      <c r="BL136" s="19" t="s">
        <v>229</v>
      </c>
      <c r="BM136" s="217" t="s">
        <v>729</v>
      </c>
    </row>
    <row r="137" s="13" customFormat="1">
      <c r="A137" s="13"/>
      <c r="B137" s="224"/>
      <c r="C137" s="225"/>
      <c r="D137" s="226" t="s">
        <v>149</v>
      </c>
      <c r="E137" s="225"/>
      <c r="F137" s="228" t="s">
        <v>730</v>
      </c>
      <c r="G137" s="225"/>
      <c r="H137" s="229">
        <v>18.648</v>
      </c>
      <c r="I137" s="230"/>
      <c r="J137" s="225"/>
      <c r="K137" s="225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149</v>
      </c>
      <c r="AU137" s="235" t="s">
        <v>83</v>
      </c>
      <c r="AV137" s="13" t="s">
        <v>83</v>
      </c>
      <c r="AW137" s="13" t="s">
        <v>4</v>
      </c>
      <c r="AX137" s="13" t="s">
        <v>81</v>
      </c>
      <c r="AY137" s="235" t="s">
        <v>137</v>
      </c>
    </row>
    <row r="138" s="2" customFormat="1" ht="24.15" customHeight="1">
      <c r="A138" s="40"/>
      <c r="B138" s="41"/>
      <c r="C138" s="206" t="s">
        <v>7</v>
      </c>
      <c r="D138" s="206" t="s">
        <v>140</v>
      </c>
      <c r="E138" s="207" t="s">
        <v>731</v>
      </c>
      <c r="F138" s="208" t="s">
        <v>732</v>
      </c>
      <c r="G138" s="209" t="s">
        <v>271</v>
      </c>
      <c r="H138" s="210">
        <v>201.46000000000001</v>
      </c>
      <c r="I138" s="211"/>
      <c r="J138" s="212">
        <f>ROUND(I138*H138,2)</f>
        <v>0</v>
      </c>
      <c r="K138" s="208" t="s">
        <v>144</v>
      </c>
      <c r="L138" s="46"/>
      <c r="M138" s="213" t="s">
        <v>19</v>
      </c>
      <c r="N138" s="214" t="s">
        <v>44</v>
      </c>
      <c r="O138" s="86"/>
      <c r="P138" s="215">
        <f>O138*H138</f>
        <v>0</v>
      </c>
      <c r="Q138" s="215">
        <v>5.0000000000000002E-05</v>
      </c>
      <c r="R138" s="215">
        <f>Q138*H138</f>
        <v>0.010073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229</v>
      </c>
      <c r="AT138" s="217" t="s">
        <v>140</v>
      </c>
      <c r="AU138" s="217" t="s">
        <v>83</v>
      </c>
      <c r="AY138" s="19" t="s">
        <v>137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81</v>
      </c>
      <c r="BK138" s="218">
        <f>ROUND(I138*H138,2)</f>
        <v>0</v>
      </c>
      <c r="BL138" s="19" t="s">
        <v>229</v>
      </c>
      <c r="BM138" s="217" t="s">
        <v>733</v>
      </c>
    </row>
    <row r="139" s="2" customFormat="1">
      <c r="A139" s="40"/>
      <c r="B139" s="41"/>
      <c r="C139" s="42"/>
      <c r="D139" s="219" t="s">
        <v>147</v>
      </c>
      <c r="E139" s="42"/>
      <c r="F139" s="220" t="s">
        <v>734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147</v>
      </c>
      <c r="AU139" s="19" t="s">
        <v>83</v>
      </c>
    </row>
    <row r="140" s="13" customFormat="1">
      <c r="A140" s="13"/>
      <c r="B140" s="224"/>
      <c r="C140" s="225"/>
      <c r="D140" s="226" t="s">
        <v>149</v>
      </c>
      <c r="E140" s="227" t="s">
        <v>19</v>
      </c>
      <c r="F140" s="228" t="s">
        <v>735</v>
      </c>
      <c r="G140" s="225"/>
      <c r="H140" s="229">
        <v>201.46000000000001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149</v>
      </c>
      <c r="AU140" s="235" t="s">
        <v>83</v>
      </c>
      <c r="AV140" s="13" t="s">
        <v>83</v>
      </c>
      <c r="AW140" s="13" t="s">
        <v>35</v>
      </c>
      <c r="AX140" s="13" t="s">
        <v>81</v>
      </c>
      <c r="AY140" s="235" t="s">
        <v>137</v>
      </c>
    </row>
    <row r="141" s="2" customFormat="1" ht="16.5" customHeight="1">
      <c r="A141" s="40"/>
      <c r="B141" s="41"/>
      <c r="C141" s="261" t="s">
        <v>268</v>
      </c>
      <c r="D141" s="261" t="s">
        <v>389</v>
      </c>
      <c r="E141" s="262" t="s">
        <v>736</v>
      </c>
      <c r="F141" s="263" t="s">
        <v>737</v>
      </c>
      <c r="G141" s="264" t="s">
        <v>271</v>
      </c>
      <c r="H141" s="265">
        <v>37.950000000000003</v>
      </c>
      <c r="I141" s="266"/>
      <c r="J141" s="267">
        <f>ROUND(I141*H141,2)</f>
        <v>0</v>
      </c>
      <c r="K141" s="263" t="s">
        <v>144</v>
      </c>
      <c r="L141" s="268"/>
      <c r="M141" s="269" t="s">
        <v>19</v>
      </c>
      <c r="N141" s="270" t="s">
        <v>44</v>
      </c>
      <c r="O141" s="86"/>
      <c r="P141" s="215">
        <f>O141*H141</f>
        <v>0</v>
      </c>
      <c r="Q141" s="215">
        <v>0.00027999999999999998</v>
      </c>
      <c r="R141" s="215">
        <f>Q141*H141</f>
        <v>0.010626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326</v>
      </c>
      <c r="AT141" s="217" t="s">
        <v>389</v>
      </c>
      <c r="AU141" s="217" t="s">
        <v>83</v>
      </c>
      <c r="AY141" s="19" t="s">
        <v>137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81</v>
      </c>
      <c r="BK141" s="218">
        <f>ROUND(I141*H141,2)</f>
        <v>0</v>
      </c>
      <c r="BL141" s="19" t="s">
        <v>229</v>
      </c>
      <c r="BM141" s="217" t="s">
        <v>738</v>
      </c>
    </row>
    <row r="142" s="13" customFormat="1">
      <c r="A142" s="13"/>
      <c r="B142" s="224"/>
      <c r="C142" s="225"/>
      <c r="D142" s="226" t="s">
        <v>149</v>
      </c>
      <c r="E142" s="225"/>
      <c r="F142" s="228" t="s">
        <v>739</v>
      </c>
      <c r="G142" s="225"/>
      <c r="H142" s="229">
        <v>37.950000000000003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149</v>
      </c>
      <c r="AU142" s="235" t="s">
        <v>83</v>
      </c>
      <c r="AV142" s="13" t="s">
        <v>83</v>
      </c>
      <c r="AW142" s="13" t="s">
        <v>4</v>
      </c>
      <c r="AX142" s="13" t="s">
        <v>81</v>
      </c>
      <c r="AY142" s="235" t="s">
        <v>137</v>
      </c>
    </row>
    <row r="143" s="2" customFormat="1" ht="16.5" customHeight="1">
      <c r="A143" s="40"/>
      <c r="B143" s="41"/>
      <c r="C143" s="261" t="s">
        <v>274</v>
      </c>
      <c r="D143" s="261" t="s">
        <v>389</v>
      </c>
      <c r="E143" s="262" t="s">
        <v>740</v>
      </c>
      <c r="F143" s="263" t="s">
        <v>741</v>
      </c>
      <c r="G143" s="264" t="s">
        <v>271</v>
      </c>
      <c r="H143" s="265">
        <v>89.099999999999994</v>
      </c>
      <c r="I143" s="266"/>
      <c r="J143" s="267">
        <f>ROUND(I143*H143,2)</f>
        <v>0</v>
      </c>
      <c r="K143" s="263" t="s">
        <v>144</v>
      </c>
      <c r="L143" s="268"/>
      <c r="M143" s="269" t="s">
        <v>19</v>
      </c>
      <c r="N143" s="270" t="s">
        <v>44</v>
      </c>
      <c r="O143" s="86"/>
      <c r="P143" s="215">
        <f>O143*H143</f>
        <v>0</v>
      </c>
      <c r="Q143" s="215">
        <v>0.0020999999999999999</v>
      </c>
      <c r="R143" s="215">
        <f>Q143*H143</f>
        <v>0.18710999999999997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326</v>
      </c>
      <c r="AT143" s="217" t="s">
        <v>389</v>
      </c>
      <c r="AU143" s="217" t="s">
        <v>83</v>
      </c>
      <c r="AY143" s="19" t="s">
        <v>137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81</v>
      </c>
      <c r="BK143" s="218">
        <f>ROUND(I143*H143,2)</f>
        <v>0</v>
      </c>
      <c r="BL143" s="19" t="s">
        <v>229</v>
      </c>
      <c r="BM143" s="217" t="s">
        <v>742</v>
      </c>
    </row>
    <row r="144" s="13" customFormat="1">
      <c r="A144" s="13"/>
      <c r="B144" s="224"/>
      <c r="C144" s="225"/>
      <c r="D144" s="226" t="s">
        <v>149</v>
      </c>
      <c r="E144" s="225"/>
      <c r="F144" s="228" t="s">
        <v>743</v>
      </c>
      <c r="G144" s="225"/>
      <c r="H144" s="229">
        <v>89.099999999999994</v>
      </c>
      <c r="I144" s="230"/>
      <c r="J144" s="225"/>
      <c r="K144" s="225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149</v>
      </c>
      <c r="AU144" s="235" t="s">
        <v>83</v>
      </c>
      <c r="AV144" s="13" t="s">
        <v>83</v>
      </c>
      <c r="AW144" s="13" t="s">
        <v>4</v>
      </c>
      <c r="AX144" s="13" t="s">
        <v>81</v>
      </c>
      <c r="AY144" s="235" t="s">
        <v>137</v>
      </c>
    </row>
    <row r="145" s="2" customFormat="1" ht="16.5" customHeight="1">
      <c r="A145" s="40"/>
      <c r="B145" s="41"/>
      <c r="C145" s="261" t="s">
        <v>282</v>
      </c>
      <c r="D145" s="261" t="s">
        <v>389</v>
      </c>
      <c r="E145" s="262" t="s">
        <v>744</v>
      </c>
      <c r="F145" s="263" t="s">
        <v>745</v>
      </c>
      <c r="G145" s="264" t="s">
        <v>271</v>
      </c>
      <c r="H145" s="265">
        <v>37.950000000000003</v>
      </c>
      <c r="I145" s="266"/>
      <c r="J145" s="267">
        <f>ROUND(I145*H145,2)</f>
        <v>0</v>
      </c>
      <c r="K145" s="263" t="s">
        <v>144</v>
      </c>
      <c r="L145" s="268"/>
      <c r="M145" s="269" t="s">
        <v>19</v>
      </c>
      <c r="N145" s="270" t="s">
        <v>44</v>
      </c>
      <c r="O145" s="86"/>
      <c r="P145" s="215">
        <f>O145*H145</f>
        <v>0</v>
      </c>
      <c r="Q145" s="215">
        <v>0.00050000000000000001</v>
      </c>
      <c r="R145" s="215">
        <f>Q145*H145</f>
        <v>0.018975000000000002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326</v>
      </c>
      <c r="AT145" s="217" t="s">
        <v>389</v>
      </c>
      <c r="AU145" s="217" t="s">
        <v>83</v>
      </c>
      <c r="AY145" s="19" t="s">
        <v>137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81</v>
      </c>
      <c r="BK145" s="218">
        <f>ROUND(I145*H145,2)</f>
        <v>0</v>
      </c>
      <c r="BL145" s="19" t="s">
        <v>229</v>
      </c>
      <c r="BM145" s="217" t="s">
        <v>746</v>
      </c>
    </row>
    <row r="146" s="13" customFormat="1">
      <c r="A146" s="13"/>
      <c r="B146" s="224"/>
      <c r="C146" s="225"/>
      <c r="D146" s="226" t="s">
        <v>149</v>
      </c>
      <c r="E146" s="225"/>
      <c r="F146" s="228" t="s">
        <v>739</v>
      </c>
      <c r="G146" s="225"/>
      <c r="H146" s="229">
        <v>37.950000000000003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149</v>
      </c>
      <c r="AU146" s="235" t="s">
        <v>83</v>
      </c>
      <c r="AV146" s="13" t="s">
        <v>83</v>
      </c>
      <c r="AW146" s="13" t="s">
        <v>4</v>
      </c>
      <c r="AX146" s="13" t="s">
        <v>81</v>
      </c>
      <c r="AY146" s="235" t="s">
        <v>137</v>
      </c>
    </row>
    <row r="147" s="2" customFormat="1" ht="16.5" customHeight="1">
      <c r="A147" s="40"/>
      <c r="B147" s="41"/>
      <c r="C147" s="261" t="s">
        <v>287</v>
      </c>
      <c r="D147" s="261" t="s">
        <v>389</v>
      </c>
      <c r="E147" s="262" t="s">
        <v>747</v>
      </c>
      <c r="F147" s="263" t="s">
        <v>748</v>
      </c>
      <c r="G147" s="264" t="s">
        <v>271</v>
      </c>
      <c r="H147" s="265">
        <v>59.399999999999999</v>
      </c>
      <c r="I147" s="266"/>
      <c r="J147" s="267">
        <f>ROUND(I147*H147,2)</f>
        <v>0</v>
      </c>
      <c r="K147" s="263" t="s">
        <v>144</v>
      </c>
      <c r="L147" s="268"/>
      <c r="M147" s="269" t="s">
        <v>19</v>
      </c>
      <c r="N147" s="270" t="s">
        <v>44</v>
      </c>
      <c r="O147" s="86"/>
      <c r="P147" s="215">
        <f>O147*H147</f>
        <v>0</v>
      </c>
      <c r="Q147" s="215">
        <v>0.0010499999999999999</v>
      </c>
      <c r="R147" s="215">
        <f>Q147*H147</f>
        <v>0.062369999999999995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326</v>
      </c>
      <c r="AT147" s="217" t="s">
        <v>389</v>
      </c>
      <c r="AU147" s="217" t="s">
        <v>83</v>
      </c>
      <c r="AY147" s="19" t="s">
        <v>137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81</v>
      </c>
      <c r="BK147" s="218">
        <f>ROUND(I147*H147,2)</f>
        <v>0</v>
      </c>
      <c r="BL147" s="19" t="s">
        <v>229</v>
      </c>
      <c r="BM147" s="217" t="s">
        <v>749</v>
      </c>
    </row>
    <row r="148" s="13" customFormat="1">
      <c r="A148" s="13"/>
      <c r="B148" s="224"/>
      <c r="C148" s="225"/>
      <c r="D148" s="226" t="s">
        <v>149</v>
      </c>
      <c r="E148" s="225"/>
      <c r="F148" s="228" t="s">
        <v>750</v>
      </c>
      <c r="G148" s="225"/>
      <c r="H148" s="229">
        <v>59.399999999999999</v>
      </c>
      <c r="I148" s="230"/>
      <c r="J148" s="225"/>
      <c r="K148" s="225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149</v>
      </c>
      <c r="AU148" s="235" t="s">
        <v>83</v>
      </c>
      <c r="AV148" s="13" t="s">
        <v>83</v>
      </c>
      <c r="AW148" s="13" t="s">
        <v>4</v>
      </c>
      <c r="AX148" s="13" t="s">
        <v>81</v>
      </c>
      <c r="AY148" s="235" t="s">
        <v>137</v>
      </c>
    </row>
    <row r="149" s="2" customFormat="1" ht="16.5" customHeight="1">
      <c r="A149" s="40"/>
      <c r="B149" s="41"/>
      <c r="C149" s="261" t="s">
        <v>292</v>
      </c>
      <c r="D149" s="261" t="s">
        <v>389</v>
      </c>
      <c r="E149" s="262" t="s">
        <v>751</v>
      </c>
      <c r="F149" s="263" t="s">
        <v>752</v>
      </c>
      <c r="G149" s="264" t="s">
        <v>271</v>
      </c>
      <c r="H149" s="265">
        <v>22</v>
      </c>
      <c r="I149" s="266"/>
      <c r="J149" s="267">
        <f>ROUND(I149*H149,2)</f>
        <v>0</v>
      </c>
      <c r="K149" s="263" t="s">
        <v>144</v>
      </c>
      <c r="L149" s="268"/>
      <c r="M149" s="269" t="s">
        <v>19</v>
      </c>
      <c r="N149" s="270" t="s">
        <v>44</v>
      </c>
      <c r="O149" s="86"/>
      <c r="P149" s="215">
        <f>O149*H149</f>
        <v>0</v>
      </c>
      <c r="Q149" s="215">
        <v>0.00055999999999999995</v>
      </c>
      <c r="R149" s="215">
        <f>Q149*H149</f>
        <v>0.012319999999999999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326</v>
      </c>
      <c r="AT149" s="217" t="s">
        <v>389</v>
      </c>
      <c r="AU149" s="217" t="s">
        <v>83</v>
      </c>
      <c r="AY149" s="19" t="s">
        <v>137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81</v>
      </c>
      <c r="BK149" s="218">
        <f>ROUND(I149*H149,2)</f>
        <v>0</v>
      </c>
      <c r="BL149" s="19" t="s">
        <v>229</v>
      </c>
      <c r="BM149" s="217" t="s">
        <v>753</v>
      </c>
    </row>
    <row r="150" s="13" customFormat="1">
      <c r="A150" s="13"/>
      <c r="B150" s="224"/>
      <c r="C150" s="225"/>
      <c r="D150" s="226" t="s">
        <v>149</v>
      </c>
      <c r="E150" s="225"/>
      <c r="F150" s="228" t="s">
        <v>754</v>
      </c>
      <c r="G150" s="225"/>
      <c r="H150" s="229">
        <v>22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149</v>
      </c>
      <c r="AU150" s="235" t="s">
        <v>83</v>
      </c>
      <c r="AV150" s="13" t="s">
        <v>83</v>
      </c>
      <c r="AW150" s="13" t="s">
        <v>4</v>
      </c>
      <c r="AX150" s="13" t="s">
        <v>81</v>
      </c>
      <c r="AY150" s="235" t="s">
        <v>137</v>
      </c>
    </row>
    <row r="151" s="2" customFormat="1" ht="21.75" customHeight="1">
      <c r="A151" s="40"/>
      <c r="B151" s="41"/>
      <c r="C151" s="206" t="s">
        <v>298</v>
      </c>
      <c r="D151" s="206" t="s">
        <v>140</v>
      </c>
      <c r="E151" s="207" t="s">
        <v>755</v>
      </c>
      <c r="F151" s="208" t="s">
        <v>756</v>
      </c>
      <c r="G151" s="209" t="s">
        <v>180</v>
      </c>
      <c r="H151" s="210">
        <v>286.35000000000002</v>
      </c>
      <c r="I151" s="211"/>
      <c r="J151" s="212">
        <f>ROUND(I151*H151,2)</f>
        <v>0</v>
      </c>
      <c r="K151" s="208" t="s">
        <v>144</v>
      </c>
      <c r="L151" s="46"/>
      <c r="M151" s="213" t="s">
        <v>19</v>
      </c>
      <c r="N151" s="214" t="s">
        <v>44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229</v>
      </c>
      <c r="AT151" s="217" t="s">
        <v>140</v>
      </c>
      <c r="AU151" s="217" t="s">
        <v>83</v>
      </c>
      <c r="AY151" s="19" t="s">
        <v>137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81</v>
      </c>
      <c r="BK151" s="218">
        <f>ROUND(I151*H151,2)</f>
        <v>0</v>
      </c>
      <c r="BL151" s="19" t="s">
        <v>229</v>
      </c>
      <c r="BM151" s="217" t="s">
        <v>757</v>
      </c>
    </row>
    <row r="152" s="2" customFormat="1">
      <c r="A152" s="40"/>
      <c r="B152" s="41"/>
      <c r="C152" s="42"/>
      <c r="D152" s="219" t="s">
        <v>147</v>
      </c>
      <c r="E152" s="42"/>
      <c r="F152" s="220" t="s">
        <v>758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147</v>
      </c>
      <c r="AU152" s="19" t="s">
        <v>83</v>
      </c>
    </row>
    <row r="153" s="13" customFormat="1">
      <c r="A153" s="13"/>
      <c r="B153" s="224"/>
      <c r="C153" s="225"/>
      <c r="D153" s="226" t="s">
        <v>149</v>
      </c>
      <c r="E153" s="227" t="s">
        <v>19</v>
      </c>
      <c r="F153" s="228" t="s">
        <v>668</v>
      </c>
      <c r="G153" s="225"/>
      <c r="H153" s="229">
        <v>286.35000000000002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149</v>
      </c>
      <c r="AU153" s="235" t="s">
        <v>83</v>
      </c>
      <c r="AV153" s="13" t="s">
        <v>83</v>
      </c>
      <c r="AW153" s="13" t="s">
        <v>35</v>
      </c>
      <c r="AX153" s="13" t="s">
        <v>81</v>
      </c>
      <c r="AY153" s="235" t="s">
        <v>137</v>
      </c>
    </row>
    <row r="154" s="2" customFormat="1" ht="16.5" customHeight="1">
      <c r="A154" s="40"/>
      <c r="B154" s="41"/>
      <c r="C154" s="261" t="s">
        <v>303</v>
      </c>
      <c r="D154" s="261" t="s">
        <v>389</v>
      </c>
      <c r="E154" s="262" t="s">
        <v>759</v>
      </c>
      <c r="F154" s="263" t="s">
        <v>760</v>
      </c>
      <c r="G154" s="264" t="s">
        <v>180</v>
      </c>
      <c r="H154" s="265">
        <v>330.73399999999998</v>
      </c>
      <c r="I154" s="266"/>
      <c r="J154" s="267">
        <f>ROUND(I154*H154,2)</f>
        <v>0</v>
      </c>
      <c r="K154" s="263" t="s">
        <v>144</v>
      </c>
      <c r="L154" s="268"/>
      <c r="M154" s="269" t="s">
        <v>19</v>
      </c>
      <c r="N154" s="270" t="s">
        <v>44</v>
      </c>
      <c r="O154" s="86"/>
      <c r="P154" s="215">
        <f>O154*H154</f>
        <v>0</v>
      </c>
      <c r="Q154" s="215">
        <v>0.00050000000000000001</v>
      </c>
      <c r="R154" s="215">
        <f>Q154*H154</f>
        <v>0.16536699999999999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326</v>
      </c>
      <c r="AT154" s="217" t="s">
        <v>389</v>
      </c>
      <c r="AU154" s="217" t="s">
        <v>83</v>
      </c>
      <c r="AY154" s="19" t="s">
        <v>137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81</v>
      </c>
      <c r="BK154" s="218">
        <f>ROUND(I154*H154,2)</f>
        <v>0</v>
      </c>
      <c r="BL154" s="19" t="s">
        <v>229</v>
      </c>
      <c r="BM154" s="217" t="s">
        <v>761</v>
      </c>
    </row>
    <row r="155" s="13" customFormat="1">
      <c r="A155" s="13"/>
      <c r="B155" s="224"/>
      <c r="C155" s="225"/>
      <c r="D155" s="226" t="s">
        <v>149</v>
      </c>
      <c r="E155" s="225"/>
      <c r="F155" s="228" t="s">
        <v>762</v>
      </c>
      <c r="G155" s="225"/>
      <c r="H155" s="229">
        <v>330.73399999999998</v>
      </c>
      <c r="I155" s="230"/>
      <c r="J155" s="225"/>
      <c r="K155" s="225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149</v>
      </c>
      <c r="AU155" s="235" t="s">
        <v>83</v>
      </c>
      <c r="AV155" s="13" t="s">
        <v>83</v>
      </c>
      <c r="AW155" s="13" t="s">
        <v>4</v>
      </c>
      <c r="AX155" s="13" t="s">
        <v>81</v>
      </c>
      <c r="AY155" s="235" t="s">
        <v>137</v>
      </c>
    </row>
    <row r="156" s="2" customFormat="1" ht="24.15" customHeight="1">
      <c r="A156" s="40"/>
      <c r="B156" s="41"/>
      <c r="C156" s="206" t="s">
        <v>309</v>
      </c>
      <c r="D156" s="206" t="s">
        <v>140</v>
      </c>
      <c r="E156" s="207" t="s">
        <v>763</v>
      </c>
      <c r="F156" s="208" t="s">
        <v>764</v>
      </c>
      <c r="G156" s="209" t="s">
        <v>189</v>
      </c>
      <c r="H156" s="210">
        <v>3.1909999999999998</v>
      </c>
      <c r="I156" s="211"/>
      <c r="J156" s="212">
        <f>ROUND(I156*H156,2)</f>
        <v>0</v>
      </c>
      <c r="K156" s="208" t="s">
        <v>144</v>
      </c>
      <c r="L156" s="46"/>
      <c r="M156" s="213" t="s">
        <v>19</v>
      </c>
      <c r="N156" s="214" t="s">
        <v>44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229</v>
      </c>
      <c r="AT156" s="217" t="s">
        <v>140</v>
      </c>
      <c r="AU156" s="217" t="s">
        <v>83</v>
      </c>
      <c r="AY156" s="19" t="s">
        <v>137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81</v>
      </c>
      <c r="BK156" s="218">
        <f>ROUND(I156*H156,2)</f>
        <v>0</v>
      </c>
      <c r="BL156" s="19" t="s">
        <v>229</v>
      </c>
      <c r="BM156" s="217" t="s">
        <v>765</v>
      </c>
    </row>
    <row r="157" s="2" customFormat="1">
      <c r="A157" s="40"/>
      <c r="B157" s="41"/>
      <c r="C157" s="42"/>
      <c r="D157" s="219" t="s">
        <v>147</v>
      </c>
      <c r="E157" s="42"/>
      <c r="F157" s="220" t="s">
        <v>766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147</v>
      </c>
      <c r="AU157" s="19" t="s">
        <v>83</v>
      </c>
    </row>
    <row r="158" s="12" customFormat="1" ht="22.8" customHeight="1">
      <c r="A158" s="12"/>
      <c r="B158" s="190"/>
      <c r="C158" s="191"/>
      <c r="D158" s="192" t="s">
        <v>72</v>
      </c>
      <c r="E158" s="204" t="s">
        <v>405</v>
      </c>
      <c r="F158" s="204" t="s">
        <v>406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SUM(P159:P175)</f>
        <v>0</v>
      </c>
      <c r="Q158" s="198"/>
      <c r="R158" s="199">
        <f>SUM(R159:R175)</f>
        <v>2.2120599999999997</v>
      </c>
      <c r="S158" s="198"/>
      <c r="T158" s="200">
        <f>SUM(T159:T175)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83</v>
      </c>
      <c r="AT158" s="202" t="s">
        <v>72</v>
      </c>
      <c r="AU158" s="202" t="s">
        <v>81</v>
      </c>
      <c r="AY158" s="201" t="s">
        <v>137</v>
      </c>
      <c r="BK158" s="203">
        <f>SUM(BK159:BK175)</f>
        <v>0</v>
      </c>
    </row>
    <row r="159" s="2" customFormat="1" ht="24.15" customHeight="1">
      <c r="A159" s="40"/>
      <c r="B159" s="41"/>
      <c r="C159" s="206" t="s">
        <v>315</v>
      </c>
      <c r="D159" s="206" t="s">
        <v>140</v>
      </c>
      <c r="E159" s="207" t="s">
        <v>767</v>
      </c>
      <c r="F159" s="208" t="s">
        <v>768</v>
      </c>
      <c r="G159" s="209" t="s">
        <v>180</v>
      </c>
      <c r="H159" s="210">
        <v>286.35000000000002</v>
      </c>
      <c r="I159" s="211"/>
      <c r="J159" s="212">
        <f>ROUND(I159*H159,2)</f>
        <v>0</v>
      </c>
      <c r="K159" s="208" t="s">
        <v>144</v>
      </c>
      <c r="L159" s="46"/>
      <c r="M159" s="213" t="s">
        <v>19</v>
      </c>
      <c r="N159" s="214" t="s">
        <v>44</v>
      </c>
      <c r="O159" s="86"/>
      <c r="P159" s="215">
        <f>O159*H159</f>
        <v>0</v>
      </c>
      <c r="Q159" s="215">
        <v>0.00012</v>
      </c>
      <c r="R159" s="215">
        <f>Q159*H159</f>
        <v>0.034362000000000004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229</v>
      </c>
      <c r="AT159" s="217" t="s">
        <v>140</v>
      </c>
      <c r="AU159" s="217" t="s">
        <v>83</v>
      </c>
      <c r="AY159" s="19" t="s">
        <v>137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81</v>
      </c>
      <c r="BK159" s="218">
        <f>ROUND(I159*H159,2)</f>
        <v>0</v>
      </c>
      <c r="BL159" s="19" t="s">
        <v>229</v>
      </c>
      <c r="BM159" s="217" t="s">
        <v>769</v>
      </c>
    </row>
    <row r="160" s="2" customFormat="1">
      <c r="A160" s="40"/>
      <c r="B160" s="41"/>
      <c r="C160" s="42"/>
      <c r="D160" s="219" t="s">
        <v>147</v>
      </c>
      <c r="E160" s="42"/>
      <c r="F160" s="220" t="s">
        <v>770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147</v>
      </c>
      <c r="AU160" s="19" t="s">
        <v>83</v>
      </c>
    </row>
    <row r="161" s="13" customFormat="1">
      <c r="A161" s="13"/>
      <c r="B161" s="224"/>
      <c r="C161" s="225"/>
      <c r="D161" s="226" t="s">
        <v>149</v>
      </c>
      <c r="E161" s="227" t="s">
        <v>19</v>
      </c>
      <c r="F161" s="228" t="s">
        <v>668</v>
      </c>
      <c r="G161" s="225"/>
      <c r="H161" s="229">
        <v>286.35000000000002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149</v>
      </c>
      <c r="AU161" s="235" t="s">
        <v>83</v>
      </c>
      <c r="AV161" s="13" t="s">
        <v>83</v>
      </c>
      <c r="AW161" s="13" t="s">
        <v>35</v>
      </c>
      <c r="AX161" s="13" t="s">
        <v>81</v>
      </c>
      <c r="AY161" s="235" t="s">
        <v>137</v>
      </c>
    </row>
    <row r="162" s="2" customFormat="1" ht="16.5" customHeight="1">
      <c r="A162" s="40"/>
      <c r="B162" s="41"/>
      <c r="C162" s="261" t="s">
        <v>320</v>
      </c>
      <c r="D162" s="261" t="s">
        <v>389</v>
      </c>
      <c r="E162" s="262" t="s">
        <v>771</v>
      </c>
      <c r="F162" s="263" t="s">
        <v>772</v>
      </c>
      <c r="G162" s="264" t="s">
        <v>180</v>
      </c>
      <c r="H162" s="265">
        <v>300.66800000000001</v>
      </c>
      <c r="I162" s="266"/>
      <c r="J162" s="267">
        <f>ROUND(I162*H162,2)</f>
        <v>0</v>
      </c>
      <c r="K162" s="263" t="s">
        <v>144</v>
      </c>
      <c r="L162" s="268"/>
      <c r="M162" s="269" t="s">
        <v>19</v>
      </c>
      <c r="N162" s="270" t="s">
        <v>44</v>
      </c>
      <c r="O162" s="86"/>
      <c r="P162" s="215">
        <f>O162*H162</f>
        <v>0</v>
      </c>
      <c r="Q162" s="215">
        <v>0.0044999999999999997</v>
      </c>
      <c r="R162" s="215">
        <f>Q162*H162</f>
        <v>1.3530059999999999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326</v>
      </c>
      <c r="AT162" s="217" t="s">
        <v>389</v>
      </c>
      <c r="AU162" s="217" t="s">
        <v>83</v>
      </c>
      <c r="AY162" s="19" t="s">
        <v>137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81</v>
      </c>
      <c r="BK162" s="218">
        <f>ROUND(I162*H162,2)</f>
        <v>0</v>
      </c>
      <c r="BL162" s="19" t="s">
        <v>229</v>
      </c>
      <c r="BM162" s="217" t="s">
        <v>773</v>
      </c>
    </row>
    <row r="163" s="13" customFormat="1">
      <c r="A163" s="13"/>
      <c r="B163" s="224"/>
      <c r="C163" s="225"/>
      <c r="D163" s="226" t="s">
        <v>149</v>
      </c>
      <c r="E163" s="225"/>
      <c r="F163" s="228" t="s">
        <v>774</v>
      </c>
      <c r="G163" s="225"/>
      <c r="H163" s="229">
        <v>300.66800000000001</v>
      </c>
      <c r="I163" s="230"/>
      <c r="J163" s="225"/>
      <c r="K163" s="225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149</v>
      </c>
      <c r="AU163" s="235" t="s">
        <v>83</v>
      </c>
      <c r="AV163" s="13" t="s">
        <v>83</v>
      </c>
      <c r="AW163" s="13" t="s">
        <v>4</v>
      </c>
      <c r="AX163" s="13" t="s">
        <v>81</v>
      </c>
      <c r="AY163" s="235" t="s">
        <v>137</v>
      </c>
    </row>
    <row r="164" s="2" customFormat="1" ht="24.15" customHeight="1">
      <c r="A164" s="40"/>
      <c r="B164" s="41"/>
      <c r="C164" s="206" t="s">
        <v>326</v>
      </c>
      <c r="D164" s="206" t="s">
        <v>140</v>
      </c>
      <c r="E164" s="207" t="s">
        <v>775</v>
      </c>
      <c r="F164" s="208" t="s">
        <v>776</v>
      </c>
      <c r="G164" s="209" t="s">
        <v>180</v>
      </c>
      <c r="H164" s="210">
        <v>286.35000000000002</v>
      </c>
      <c r="I164" s="211"/>
      <c r="J164" s="212">
        <f>ROUND(I164*H164,2)</f>
        <v>0</v>
      </c>
      <c r="K164" s="208" t="s">
        <v>144</v>
      </c>
      <c r="L164" s="46"/>
      <c r="M164" s="213" t="s">
        <v>19</v>
      </c>
      <c r="N164" s="214" t="s">
        <v>44</v>
      </c>
      <c r="O164" s="86"/>
      <c r="P164" s="215">
        <f>O164*H164</f>
        <v>0</v>
      </c>
      <c r="Q164" s="215">
        <v>0.00012</v>
      </c>
      <c r="R164" s="215">
        <f>Q164*H164</f>
        <v>0.034362000000000004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229</v>
      </c>
      <c r="AT164" s="217" t="s">
        <v>140</v>
      </c>
      <c r="AU164" s="217" t="s">
        <v>83</v>
      </c>
      <c r="AY164" s="19" t="s">
        <v>137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81</v>
      </c>
      <c r="BK164" s="218">
        <f>ROUND(I164*H164,2)</f>
        <v>0</v>
      </c>
      <c r="BL164" s="19" t="s">
        <v>229</v>
      </c>
      <c r="BM164" s="217" t="s">
        <v>777</v>
      </c>
    </row>
    <row r="165" s="2" customFormat="1">
      <c r="A165" s="40"/>
      <c r="B165" s="41"/>
      <c r="C165" s="42"/>
      <c r="D165" s="219" t="s">
        <v>147</v>
      </c>
      <c r="E165" s="42"/>
      <c r="F165" s="220" t="s">
        <v>778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147</v>
      </c>
      <c r="AU165" s="19" t="s">
        <v>83</v>
      </c>
    </row>
    <row r="166" s="2" customFormat="1" ht="16.5" customHeight="1">
      <c r="A166" s="40"/>
      <c r="B166" s="41"/>
      <c r="C166" s="261" t="s">
        <v>331</v>
      </c>
      <c r="D166" s="261" t="s">
        <v>389</v>
      </c>
      <c r="E166" s="262" t="s">
        <v>779</v>
      </c>
      <c r="F166" s="263" t="s">
        <v>780</v>
      </c>
      <c r="G166" s="264" t="s">
        <v>143</v>
      </c>
      <c r="H166" s="265">
        <v>36.652999999999999</v>
      </c>
      <c r="I166" s="266"/>
      <c r="J166" s="267">
        <f>ROUND(I166*H166,2)</f>
        <v>0</v>
      </c>
      <c r="K166" s="263" t="s">
        <v>144</v>
      </c>
      <c r="L166" s="268"/>
      <c r="M166" s="269" t="s">
        <v>19</v>
      </c>
      <c r="N166" s="270" t="s">
        <v>44</v>
      </c>
      <c r="O166" s="86"/>
      <c r="P166" s="215">
        <f>O166*H166</f>
        <v>0</v>
      </c>
      <c r="Q166" s="215">
        <v>0.02</v>
      </c>
      <c r="R166" s="215">
        <f>Q166*H166</f>
        <v>0.73305999999999993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326</v>
      </c>
      <c r="AT166" s="217" t="s">
        <v>389</v>
      </c>
      <c r="AU166" s="217" t="s">
        <v>83</v>
      </c>
      <c r="AY166" s="19" t="s">
        <v>137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81</v>
      </c>
      <c r="BK166" s="218">
        <f>ROUND(I166*H166,2)</f>
        <v>0</v>
      </c>
      <c r="BL166" s="19" t="s">
        <v>229</v>
      </c>
      <c r="BM166" s="217" t="s">
        <v>781</v>
      </c>
    </row>
    <row r="167" s="13" customFormat="1">
      <c r="A167" s="13"/>
      <c r="B167" s="224"/>
      <c r="C167" s="225"/>
      <c r="D167" s="226" t="s">
        <v>149</v>
      </c>
      <c r="E167" s="225"/>
      <c r="F167" s="228" t="s">
        <v>782</v>
      </c>
      <c r="G167" s="225"/>
      <c r="H167" s="229">
        <v>36.652999999999999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149</v>
      </c>
      <c r="AU167" s="235" t="s">
        <v>83</v>
      </c>
      <c r="AV167" s="13" t="s">
        <v>83</v>
      </c>
      <c r="AW167" s="13" t="s">
        <v>4</v>
      </c>
      <c r="AX167" s="13" t="s">
        <v>81</v>
      </c>
      <c r="AY167" s="235" t="s">
        <v>137</v>
      </c>
    </row>
    <row r="168" s="2" customFormat="1" ht="37.8" customHeight="1">
      <c r="A168" s="40"/>
      <c r="B168" s="41"/>
      <c r="C168" s="206" t="s">
        <v>337</v>
      </c>
      <c r="D168" s="206" t="s">
        <v>140</v>
      </c>
      <c r="E168" s="207" t="s">
        <v>783</v>
      </c>
      <c r="F168" s="208" t="s">
        <v>784</v>
      </c>
      <c r="G168" s="209" t="s">
        <v>180</v>
      </c>
      <c r="H168" s="210">
        <v>50</v>
      </c>
      <c r="I168" s="211"/>
      <c r="J168" s="212">
        <f>ROUND(I168*H168,2)</f>
        <v>0</v>
      </c>
      <c r="K168" s="208" t="s">
        <v>144</v>
      </c>
      <c r="L168" s="46"/>
      <c r="M168" s="213" t="s">
        <v>19</v>
      </c>
      <c r="N168" s="214" t="s">
        <v>44</v>
      </c>
      <c r="O168" s="86"/>
      <c r="P168" s="215">
        <f>O168*H168</f>
        <v>0</v>
      </c>
      <c r="Q168" s="215">
        <v>0.00020000000000000001</v>
      </c>
      <c r="R168" s="215">
        <f>Q168*H168</f>
        <v>0.01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229</v>
      </c>
      <c r="AT168" s="217" t="s">
        <v>140</v>
      </c>
      <c r="AU168" s="217" t="s">
        <v>83</v>
      </c>
      <c r="AY168" s="19" t="s">
        <v>137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81</v>
      </c>
      <c r="BK168" s="218">
        <f>ROUND(I168*H168,2)</f>
        <v>0</v>
      </c>
      <c r="BL168" s="19" t="s">
        <v>229</v>
      </c>
      <c r="BM168" s="217" t="s">
        <v>785</v>
      </c>
    </row>
    <row r="169" s="2" customFormat="1">
      <c r="A169" s="40"/>
      <c r="B169" s="41"/>
      <c r="C169" s="42"/>
      <c r="D169" s="219" t="s">
        <v>147</v>
      </c>
      <c r="E169" s="42"/>
      <c r="F169" s="220" t="s">
        <v>786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147</v>
      </c>
      <c r="AU169" s="19" t="s">
        <v>83</v>
      </c>
    </row>
    <row r="170" s="2" customFormat="1" ht="37.8" customHeight="1">
      <c r="A170" s="40"/>
      <c r="B170" s="41"/>
      <c r="C170" s="206" t="s">
        <v>342</v>
      </c>
      <c r="D170" s="206" t="s">
        <v>140</v>
      </c>
      <c r="E170" s="207" t="s">
        <v>787</v>
      </c>
      <c r="F170" s="208" t="s">
        <v>788</v>
      </c>
      <c r="G170" s="209" t="s">
        <v>180</v>
      </c>
      <c r="H170" s="210">
        <v>186.34999999999999</v>
      </c>
      <c r="I170" s="211"/>
      <c r="J170" s="212">
        <f>ROUND(I170*H170,2)</f>
        <v>0</v>
      </c>
      <c r="K170" s="208" t="s">
        <v>144</v>
      </c>
      <c r="L170" s="46"/>
      <c r="M170" s="213" t="s">
        <v>19</v>
      </c>
      <c r="N170" s="214" t="s">
        <v>44</v>
      </c>
      <c r="O170" s="86"/>
      <c r="P170" s="215">
        <f>O170*H170</f>
        <v>0</v>
      </c>
      <c r="Q170" s="215">
        <v>0.00020000000000000001</v>
      </c>
      <c r="R170" s="215">
        <f>Q170*H170</f>
        <v>0.037269999999999998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229</v>
      </c>
      <c r="AT170" s="217" t="s">
        <v>140</v>
      </c>
      <c r="AU170" s="217" t="s">
        <v>83</v>
      </c>
      <c r="AY170" s="19" t="s">
        <v>137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81</v>
      </c>
      <c r="BK170" s="218">
        <f>ROUND(I170*H170,2)</f>
        <v>0</v>
      </c>
      <c r="BL170" s="19" t="s">
        <v>229</v>
      </c>
      <c r="BM170" s="217" t="s">
        <v>789</v>
      </c>
    </row>
    <row r="171" s="2" customFormat="1">
      <c r="A171" s="40"/>
      <c r="B171" s="41"/>
      <c r="C171" s="42"/>
      <c r="D171" s="219" t="s">
        <v>147</v>
      </c>
      <c r="E171" s="42"/>
      <c r="F171" s="220" t="s">
        <v>790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147</v>
      </c>
      <c r="AU171" s="19" t="s">
        <v>83</v>
      </c>
    </row>
    <row r="172" s="2" customFormat="1" ht="37.8" customHeight="1">
      <c r="A172" s="40"/>
      <c r="B172" s="41"/>
      <c r="C172" s="206" t="s">
        <v>347</v>
      </c>
      <c r="D172" s="206" t="s">
        <v>140</v>
      </c>
      <c r="E172" s="207" t="s">
        <v>791</v>
      </c>
      <c r="F172" s="208" t="s">
        <v>792</v>
      </c>
      <c r="G172" s="209" t="s">
        <v>180</v>
      </c>
      <c r="H172" s="210">
        <v>50</v>
      </c>
      <c r="I172" s="211"/>
      <c r="J172" s="212">
        <f>ROUND(I172*H172,2)</f>
        <v>0</v>
      </c>
      <c r="K172" s="208" t="s">
        <v>144</v>
      </c>
      <c r="L172" s="46"/>
      <c r="M172" s="213" t="s">
        <v>19</v>
      </c>
      <c r="N172" s="214" t="s">
        <v>44</v>
      </c>
      <c r="O172" s="86"/>
      <c r="P172" s="215">
        <f>O172*H172</f>
        <v>0</v>
      </c>
      <c r="Q172" s="215">
        <v>0.00020000000000000001</v>
      </c>
      <c r="R172" s="215">
        <f>Q172*H172</f>
        <v>0.01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229</v>
      </c>
      <c r="AT172" s="217" t="s">
        <v>140</v>
      </c>
      <c r="AU172" s="217" t="s">
        <v>83</v>
      </c>
      <c r="AY172" s="19" t="s">
        <v>137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81</v>
      </c>
      <c r="BK172" s="218">
        <f>ROUND(I172*H172,2)</f>
        <v>0</v>
      </c>
      <c r="BL172" s="19" t="s">
        <v>229</v>
      </c>
      <c r="BM172" s="217" t="s">
        <v>793</v>
      </c>
    </row>
    <row r="173" s="2" customFormat="1">
      <c r="A173" s="40"/>
      <c r="B173" s="41"/>
      <c r="C173" s="42"/>
      <c r="D173" s="219" t="s">
        <v>147</v>
      </c>
      <c r="E173" s="42"/>
      <c r="F173" s="220" t="s">
        <v>794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147</v>
      </c>
      <c r="AU173" s="19" t="s">
        <v>83</v>
      </c>
    </row>
    <row r="174" s="2" customFormat="1" ht="24.15" customHeight="1">
      <c r="A174" s="40"/>
      <c r="B174" s="41"/>
      <c r="C174" s="206" t="s">
        <v>355</v>
      </c>
      <c r="D174" s="206" t="s">
        <v>140</v>
      </c>
      <c r="E174" s="207" t="s">
        <v>416</v>
      </c>
      <c r="F174" s="208" t="s">
        <v>417</v>
      </c>
      <c r="G174" s="209" t="s">
        <v>189</v>
      </c>
      <c r="H174" s="210">
        <v>2.2120000000000002</v>
      </c>
      <c r="I174" s="211"/>
      <c r="J174" s="212">
        <f>ROUND(I174*H174,2)</f>
        <v>0</v>
      </c>
      <c r="K174" s="208" t="s">
        <v>144</v>
      </c>
      <c r="L174" s="46"/>
      <c r="M174" s="213" t="s">
        <v>19</v>
      </c>
      <c r="N174" s="214" t="s">
        <v>44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229</v>
      </c>
      <c r="AT174" s="217" t="s">
        <v>140</v>
      </c>
      <c r="AU174" s="217" t="s">
        <v>83</v>
      </c>
      <c r="AY174" s="19" t="s">
        <v>137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81</v>
      </c>
      <c r="BK174" s="218">
        <f>ROUND(I174*H174,2)</f>
        <v>0</v>
      </c>
      <c r="BL174" s="19" t="s">
        <v>229</v>
      </c>
      <c r="BM174" s="217" t="s">
        <v>795</v>
      </c>
    </row>
    <row r="175" s="2" customFormat="1">
      <c r="A175" s="40"/>
      <c r="B175" s="41"/>
      <c r="C175" s="42"/>
      <c r="D175" s="219" t="s">
        <v>147</v>
      </c>
      <c r="E175" s="42"/>
      <c r="F175" s="220" t="s">
        <v>419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147</v>
      </c>
      <c r="AU175" s="19" t="s">
        <v>83</v>
      </c>
    </row>
    <row r="176" s="12" customFormat="1" ht="22.8" customHeight="1">
      <c r="A176" s="12"/>
      <c r="B176" s="190"/>
      <c r="C176" s="191"/>
      <c r="D176" s="192" t="s">
        <v>72</v>
      </c>
      <c r="E176" s="204" t="s">
        <v>262</v>
      </c>
      <c r="F176" s="204" t="s">
        <v>263</v>
      </c>
      <c r="G176" s="191"/>
      <c r="H176" s="191"/>
      <c r="I176" s="194"/>
      <c r="J176" s="205">
        <f>BK176</f>
        <v>0</v>
      </c>
      <c r="K176" s="191"/>
      <c r="L176" s="196"/>
      <c r="M176" s="197"/>
      <c r="N176" s="198"/>
      <c r="O176" s="198"/>
      <c r="P176" s="199">
        <f>SUM(P177:P187)</f>
        <v>0</v>
      </c>
      <c r="Q176" s="198"/>
      <c r="R176" s="199">
        <f>SUM(R177:R187)</f>
        <v>0.68599927000000005</v>
      </c>
      <c r="S176" s="198"/>
      <c r="T176" s="200">
        <f>SUM(T177:T187)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1" t="s">
        <v>83</v>
      </c>
      <c r="AT176" s="202" t="s">
        <v>72</v>
      </c>
      <c r="AU176" s="202" t="s">
        <v>81</v>
      </c>
      <c r="AY176" s="201" t="s">
        <v>137</v>
      </c>
      <c r="BK176" s="203">
        <f>SUM(BK177:BK187)</f>
        <v>0</v>
      </c>
    </row>
    <row r="177" s="2" customFormat="1" ht="16.5" customHeight="1">
      <c r="A177" s="40"/>
      <c r="B177" s="41"/>
      <c r="C177" s="206" t="s">
        <v>363</v>
      </c>
      <c r="D177" s="206" t="s">
        <v>140</v>
      </c>
      <c r="E177" s="207" t="s">
        <v>796</v>
      </c>
      <c r="F177" s="208" t="s">
        <v>797</v>
      </c>
      <c r="G177" s="209" t="s">
        <v>232</v>
      </c>
      <c r="H177" s="210">
        <v>15</v>
      </c>
      <c r="I177" s="211"/>
      <c r="J177" s="212">
        <f>ROUND(I177*H177,2)</f>
        <v>0</v>
      </c>
      <c r="K177" s="208" t="s">
        <v>144</v>
      </c>
      <c r="L177" s="46"/>
      <c r="M177" s="213" t="s">
        <v>19</v>
      </c>
      <c r="N177" s="214" t="s">
        <v>44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229</v>
      </c>
      <c r="AT177" s="217" t="s">
        <v>140</v>
      </c>
      <c r="AU177" s="217" t="s">
        <v>83</v>
      </c>
      <c r="AY177" s="19" t="s">
        <v>137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81</v>
      </c>
      <c r="BK177" s="218">
        <f>ROUND(I177*H177,2)</f>
        <v>0</v>
      </c>
      <c r="BL177" s="19" t="s">
        <v>229</v>
      </c>
      <c r="BM177" s="217" t="s">
        <v>798</v>
      </c>
    </row>
    <row r="178" s="2" customFormat="1">
      <c r="A178" s="40"/>
      <c r="B178" s="41"/>
      <c r="C178" s="42"/>
      <c r="D178" s="219" t="s">
        <v>147</v>
      </c>
      <c r="E178" s="42"/>
      <c r="F178" s="220" t="s">
        <v>799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147</v>
      </c>
      <c r="AU178" s="19" t="s">
        <v>83</v>
      </c>
    </row>
    <row r="179" s="2" customFormat="1" ht="24.15" customHeight="1">
      <c r="A179" s="40"/>
      <c r="B179" s="41"/>
      <c r="C179" s="206" t="s">
        <v>800</v>
      </c>
      <c r="D179" s="206" t="s">
        <v>140</v>
      </c>
      <c r="E179" s="207" t="s">
        <v>420</v>
      </c>
      <c r="F179" s="208" t="s">
        <v>421</v>
      </c>
      <c r="G179" s="209" t="s">
        <v>143</v>
      </c>
      <c r="H179" s="210">
        <v>1.2430000000000001</v>
      </c>
      <c r="I179" s="211"/>
      <c r="J179" s="212">
        <f>ROUND(I179*H179,2)</f>
        <v>0</v>
      </c>
      <c r="K179" s="208" t="s">
        <v>144</v>
      </c>
      <c r="L179" s="46"/>
      <c r="M179" s="213" t="s">
        <v>19</v>
      </c>
      <c r="N179" s="214" t="s">
        <v>44</v>
      </c>
      <c r="O179" s="86"/>
      <c r="P179" s="215">
        <f>O179*H179</f>
        <v>0</v>
      </c>
      <c r="Q179" s="215">
        <v>0.00189</v>
      </c>
      <c r="R179" s="215">
        <f>Q179*H179</f>
        <v>0.0023492700000000001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229</v>
      </c>
      <c r="AT179" s="217" t="s">
        <v>140</v>
      </c>
      <c r="AU179" s="217" t="s">
        <v>83</v>
      </c>
      <c r="AY179" s="19" t="s">
        <v>137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81</v>
      </c>
      <c r="BK179" s="218">
        <f>ROUND(I179*H179,2)</f>
        <v>0</v>
      </c>
      <c r="BL179" s="19" t="s">
        <v>229</v>
      </c>
      <c r="BM179" s="217" t="s">
        <v>801</v>
      </c>
    </row>
    <row r="180" s="2" customFormat="1">
      <c r="A180" s="40"/>
      <c r="B180" s="41"/>
      <c r="C180" s="42"/>
      <c r="D180" s="219" t="s">
        <v>147</v>
      </c>
      <c r="E180" s="42"/>
      <c r="F180" s="220" t="s">
        <v>423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147</v>
      </c>
      <c r="AU180" s="19" t="s">
        <v>83</v>
      </c>
    </row>
    <row r="181" s="2" customFormat="1" ht="33" customHeight="1">
      <c r="A181" s="40"/>
      <c r="B181" s="41"/>
      <c r="C181" s="206" t="s">
        <v>802</v>
      </c>
      <c r="D181" s="206" t="s">
        <v>140</v>
      </c>
      <c r="E181" s="207" t="s">
        <v>803</v>
      </c>
      <c r="F181" s="208" t="s">
        <v>804</v>
      </c>
      <c r="G181" s="209" t="s">
        <v>271</v>
      </c>
      <c r="H181" s="210">
        <v>56.5</v>
      </c>
      <c r="I181" s="211"/>
      <c r="J181" s="212">
        <f>ROUND(I181*H181,2)</f>
        <v>0</v>
      </c>
      <c r="K181" s="208" t="s">
        <v>144</v>
      </c>
      <c r="L181" s="46"/>
      <c r="M181" s="213" t="s">
        <v>19</v>
      </c>
      <c r="N181" s="214" t="s">
        <v>44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229</v>
      </c>
      <c r="AT181" s="217" t="s">
        <v>140</v>
      </c>
      <c r="AU181" s="217" t="s">
        <v>83</v>
      </c>
      <c r="AY181" s="19" t="s">
        <v>137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81</v>
      </c>
      <c r="BK181" s="218">
        <f>ROUND(I181*H181,2)</f>
        <v>0</v>
      </c>
      <c r="BL181" s="19" t="s">
        <v>229</v>
      </c>
      <c r="BM181" s="217" t="s">
        <v>805</v>
      </c>
    </row>
    <row r="182" s="2" customFormat="1">
      <c r="A182" s="40"/>
      <c r="B182" s="41"/>
      <c r="C182" s="42"/>
      <c r="D182" s="219" t="s">
        <v>147</v>
      </c>
      <c r="E182" s="42"/>
      <c r="F182" s="220" t="s">
        <v>806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147</v>
      </c>
      <c r="AU182" s="19" t="s">
        <v>83</v>
      </c>
    </row>
    <row r="183" s="13" customFormat="1">
      <c r="A183" s="13"/>
      <c r="B183" s="224"/>
      <c r="C183" s="225"/>
      <c r="D183" s="226" t="s">
        <v>149</v>
      </c>
      <c r="E183" s="227" t="s">
        <v>19</v>
      </c>
      <c r="F183" s="228" t="s">
        <v>807</v>
      </c>
      <c r="G183" s="225"/>
      <c r="H183" s="229">
        <v>56.5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149</v>
      </c>
      <c r="AU183" s="235" t="s">
        <v>83</v>
      </c>
      <c r="AV183" s="13" t="s">
        <v>83</v>
      </c>
      <c r="AW183" s="13" t="s">
        <v>35</v>
      </c>
      <c r="AX183" s="13" t="s">
        <v>81</v>
      </c>
      <c r="AY183" s="235" t="s">
        <v>137</v>
      </c>
    </row>
    <row r="184" s="2" customFormat="1" ht="16.5" customHeight="1">
      <c r="A184" s="40"/>
      <c r="B184" s="41"/>
      <c r="C184" s="261" t="s">
        <v>808</v>
      </c>
      <c r="D184" s="261" t="s">
        <v>389</v>
      </c>
      <c r="E184" s="262" t="s">
        <v>442</v>
      </c>
      <c r="F184" s="263" t="s">
        <v>443</v>
      </c>
      <c r="G184" s="264" t="s">
        <v>143</v>
      </c>
      <c r="H184" s="265">
        <v>1.2430000000000001</v>
      </c>
      <c r="I184" s="266"/>
      <c r="J184" s="267">
        <f>ROUND(I184*H184,2)</f>
        <v>0</v>
      </c>
      <c r="K184" s="263" t="s">
        <v>144</v>
      </c>
      <c r="L184" s="268"/>
      <c r="M184" s="269" t="s">
        <v>19</v>
      </c>
      <c r="N184" s="270" t="s">
        <v>44</v>
      </c>
      <c r="O184" s="86"/>
      <c r="P184" s="215">
        <f>O184*H184</f>
        <v>0</v>
      </c>
      <c r="Q184" s="215">
        <v>0.55000000000000004</v>
      </c>
      <c r="R184" s="215">
        <f>Q184*H184</f>
        <v>0.68365000000000009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326</v>
      </c>
      <c r="AT184" s="217" t="s">
        <v>389</v>
      </c>
      <c r="AU184" s="217" t="s">
        <v>83</v>
      </c>
      <c r="AY184" s="19" t="s">
        <v>137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81</v>
      </c>
      <c r="BK184" s="218">
        <f>ROUND(I184*H184,2)</f>
        <v>0</v>
      </c>
      <c r="BL184" s="19" t="s">
        <v>229</v>
      </c>
      <c r="BM184" s="217" t="s">
        <v>809</v>
      </c>
    </row>
    <row r="185" s="13" customFormat="1">
      <c r="A185" s="13"/>
      <c r="B185" s="224"/>
      <c r="C185" s="225"/>
      <c r="D185" s="226" t="s">
        <v>149</v>
      </c>
      <c r="E185" s="225"/>
      <c r="F185" s="228" t="s">
        <v>810</v>
      </c>
      <c r="G185" s="225"/>
      <c r="H185" s="229">
        <v>1.2430000000000001</v>
      </c>
      <c r="I185" s="230"/>
      <c r="J185" s="225"/>
      <c r="K185" s="225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149</v>
      </c>
      <c r="AU185" s="235" t="s">
        <v>83</v>
      </c>
      <c r="AV185" s="13" t="s">
        <v>83</v>
      </c>
      <c r="AW185" s="13" t="s">
        <v>4</v>
      </c>
      <c r="AX185" s="13" t="s">
        <v>81</v>
      </c>
      <c r="AY185" s="235" t="s">
        <v>137</v>
      </c>
    </row>
    <row r="186" s="2" customFormat="1" ht="24.15" customHeight="1">
      <c r="A186" s="40"/>
      <c r="B186" s="41"/>
      <c r="C186" s="206" t="s">
        <v>811</v>
      </c>
      <c r="D186" s="206" t="s">
        <v>140</v>
      </c>
      <c r="E186" s="207" t="s">
        <v>812</v>
      </c>
      <c r="F186" s="208" t="s">
        <v>813</v>
      </c>
      <c r="G186" s="209" t="s">
        <v>189</v>
      </c>
      <c r="H186" s="210">
        <v>0.68600000000000005</v>
      </c>
      <c r="I186" s="211"/>
      <c r="J186" s="212">
        <f>ROUND(I186*H186,2)</f>
        <v>0</v>
      </c>
      <c r="K186" s="208" t="s">
        <v>144</v>
      </c>
      <c r="L186" s="46"/>
      <c r="M186" s="213" t="s">
        <v>19</v>
      </c>
      <c r="N186" s="214" t="s">
        <v>44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229</v>
      </c>
      <c r="AT186" s="217" t="s">
        <v>140</v>
      </c>
      <c r="AU186" s="217" t="s">
        <v>83</v>
      </c>
      <c r="AY186" s="19" t="s">
        <v>137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81</v>
      </c>
      <c r="BK186" s="218">
        <f>ROUND(I186*H186,2)</f>
        <v>0</v>
      </c>
      <c r="BL186" s="19" t="s">
        <v>229</v>
      </c>
      <c r="BM186" s="217" t="s">
        <v>814</v>
      </c>
    </row>
    <row r="187" s="2" customFormat="1">
      <c r="A187" s="40"/>
      <c r="B187" s="41"/>
      <c r="C187" s="42"/>
      <c r="D187" s="219" t="s">
        <v>147</v>
      </c>
      <c r="E187" s="42"/>
      <c r="F187" s="220" t="s">
        <v>815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147</v>
      </c>
      <c r="AU187" s="19" t="s">
        <v>83</v>
      </c>
    </row>
    <row r="188" s="12" customFormat="1" ht="22.8" customHeight="1">
      <c r="A188" s="12"/>
      <c r="B188" s="190"/>
      <c r="C188" s="191"/>
      <c r="D188" s="192" t="s">
        <v>72</v>
      </c>
      <c r="E188" s="204" t="s">
        <v>280</v>
      </c>
      <c r="F188" s="204" t="s">
        <v>281</v>
      </c>
      <c r="G188" s="191"/>
      <c r="H188" s="191"/>
      <c r="I188" s="194"/>
      <c r="J188" s="205">
        <f>BK188</f>
        <v>0</v>
      </c>
      <c r="K188" s="191"/>
      <c r="L188" s="196"/>
      <c r="M188" s="197"/>
      <c r="N188" s="198"/>
      <c r="O188" s="198"/>
      <c r="P188" s="199">
        <f>SUM(P189:P209)</f>
        <v>0</v>
      </c>
      <c r="Q188" s="198"/>
      <c r="R188" s="199">
        <f>SUM(R189:R209)</f>
        <v>0.14296</v>
      </c>
      <c r="S188" s="198"/>
      <c r="T188" s="200">
        <f>SUM(T189:T209)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1" t="s">
        <v>83</v>
      </c>
      <c r="AT188" s="202" t="s">
        <v>72</v>
      </c>
      <c r="AU188" s="202" t="s">
        <v>81</v>
      </c>
      <c r="AY188" s="201" t="s">
        <v>137</v>
      </c>
      <c r="BK188" s="203">
        <f>SUM(BK189:BK209)</f>
        <v>0</v>
      </c>
    </row>
    <row r="189" s="2" customFormat="1" ht="21.75" customHeight="1">
      <c r="A189" s="40"/>
      <c r="B189" s="41"/>
      <c r="C189" s="206" t="s">
        <v>816</v>
      </c>
      <c r="D189" s="206" t="s">
        <v>140</v>
      </c>
      <c r="E189" s="207" t="s">
        <v>817</v>
      </c>
      <c r="F189" s="208" t="s">
        <v>818</v>
      </c>
      <c r="G189" s="209" t="s">
        <v>271</v>
      </c>
      <c r="H189" s="210">
        <v>59.5</v>
      </c>
      <c r="I189" s="211"/>
      <c r="J189" s="212">
        <f>ROUND(I189*H189,2)</f>
        <v>0</v>
      </c>
      <c r="K189" s="208" t="s">
        <v>144</v>
      </c>
      <c r="L189" s="46"/>
      <c r="M189" s="213" t="s">
        <v>19</v>
      </c>
      <c r="N189" s="214" t="s">
        <v>44</v>
      </c>
      <c r="O189" s="86"/>
      <c r="P189" s="215">
        <f>O189*H189</f>
        <v>0</v>
      </c>
      <c r="Q189" s="215">
        <v>0.0010200000000000001</v>
      </c>
      <c r="R189" s="215">
        <f>Q189*H189</f>
        <v>0.060690000000000008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229</v>
      </c>
      <c r="AT189" s="217" t="s">
        <v>140</v>
      </c>
      <c r="AU189" s="217" t="s">
        <v>83</v>
      </c>
      <c r="AY189" s="19" t="s">
        <v>137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81</v>
      </c>
      <c r="BK189" s="218">
        <f>ROUND(I189*H189,2)</f>
        <v>0</v>
      </c>
      <c r="BL189" s="19" t="s">
        <v>229</v>
      </c>
      <c r="BM189" s="217" t="s">
        <v>819</v>
      </c>
    </row>
    <row r="190" s="2" customFormat="1">
      <c r="A190" s="40"/>
      <c r="B190" s="41"/>
      <c r="C190" s="42"/>
      <c r="D190" s="219" t="s">
        <v>147</v>
      </c>
      <c r="E190" s="42"/>
      <c r="F190" s="220" t="s">
        <v>820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147</v>
      </c>
      <c r="AU190" s="19" t="s">
        <v>83</v>
      </c>
    </row>
    <row r="191" s="13" customFormat="1">
      <c r="A191" s="13"/>
      <c r="B191" s="224"/>
      <c r="C191" s="225"/>
      <c r="D191" s="226" t="s">
        <v>149</v>
      </c>
      <c r="E191" s="227" t="s">
        <v>19</v>
      </c>
      <c r="F191" s="228" t="s">
        <v>821</v>
      </c>
      <c r="G191" s="225"/>
      <c r="H191" s="229">
        <v>59.5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149</v>
      </c>
      <c r="AU191" s="235" t="s">
        <v>83</v>
      </c>
      <c r="AV191" s="13" t="s">
        <v>83</v>
      </c>
      <c r="AW191" s="13" t="s">
        <v>35</v>
      </c>
      <c r="AX191" s="13" t="s">
        <v>81</v>
      </c>
      <c r="AY191" s="235" t="s">
        <v>137</v>
      </c>
    </row>
    <row r="192" s="2" customFormat="1" ht="16.5" customHeight="1">
      <c r="A192" s="40"/>
      <c r="B192" s="41"/>
      <c r="C192" s="206" t="s">
        <v>822</v>
      </c>
      <c r="D192" s="206" t="s">
        <v>140</v>
      </c>
      <c r="E192" s="207" t="s">
        <v>823</v>
      </c>
      <c r="F192" s="208" t="s">
        <v>824</v>
      </c>
      <c r="G192" s="209" t="s">
        <v>271</v>
      </c>
      <c r="H192" s="210">
        <v>3</v>
      </c>
      <c r="I192" s="211"/>
      <c r="J192" s="212">
        <f>ROUND(I192*H192,2)</f>
        <v>0</v>
      </c>
      <c r="K192" s="208" t="s">
        <v>144</v>
      </c>
      <c r="L192" s="46"/>
      <c r="M192" s="213" t="s">
        <v>19</v>
      </c>
      <c r="N192" s="214" t="s">
        <v>44</v>
      </c>
      <c r="O192" s="86"/>
      <c r="P192" s="215">
        <f>O192*H192</f>
        <v>0</v>
      </c>
      <c r="Q192" s="215">
        <v>0.00089999999999999998</v>
      </c>
      <c r="R192" s="215">
        <f>Q192*H192</f>
        <v>0.0027000000000000001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229</v>
      </c>
      <c r="AT192" s="217" t="s">
        <v>140</v>
      </c>
      <c r="AU192" s="217" t="s">
        <v>83</v>
      </c>
      <c r="AY192" s="19" t="s">
        <v>137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81</v>
      </c>
      <c r="BK192" s="218">
        <f>ROUND(I192*H192,2)</f>
        <v>0</v>
      </c>
      <c r="BL192" s="19" t="s">
        <v>229</v>
      </c>
      <c r="BM192" s="217" t="s">
        <v>825</v>
      </c>
    </row>
    <row r="193" s="2" customFormat="1">
      <c r="A193" s="40"/>
      <c r="B193" s="41"/>
      <c r="C193" s="42"/>
      <c r="D193" s="219" t="s">
        <v>147</v>
      </c>
      <c r="E193" s="42"/>
      <c r="F193" s="220" t="s">
        <v>826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147</v>
      </c>
      <c r="AU193" s="19" t="s">
        <v>83</v>
      </c>
    </row>
    <row r="194" s="2" customFormat="1" ht="16.5" customHeight="1">
      <c r="A194" s="40"/>
      <c r="B194" s="41"/>
      <c r="C194" s="206" t="s">
        <v>827</v>
      </c>
      <c r="D194" s="206" t="s">
        <v>140</v>
      </c>
      <c r="E194" s="207" t="s">
        <v>604</v>
      </c>
      <c r="F194" s="208" t="s">
        <v>605</v>
      </c>
      <c r="G194" s="209" t="s">
        <v>271</v>
      </c>
      <c r="H194" s="210">
        <v>56.5</v>
      </c>
      <c r="I194" s="211"/>
      <c r="J194" s="212">
        <f>ROUND(I194*H194,2)</f>
        <v>0</v>
      </c>
      <c r="K194" s="208" t="s">
        <v>144</v>
      </c>
      <c r="L194" s="46"/>
      <c r="M194" s="213" t="s">
        <v>19</v>
      </c>
      <c r="N194" s="214" t="s">
        <v>44</v>
      </c>
      <c r="O194" s="86"/>
      <c r="P194" s="215">
        <f>O194*H194</f>
        <v>0</v>
      </c>
      <c r="Q194" s="215">
        <v>0.00092000000000000003</v>
      </c>
      <c r="R194" s="215">
        <f>Q194*H194</f>
        <v>0.051979999999999998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229</v>
      </c>
      <c r="AT194" s="217" t="s">
        <v>140</v>
      </c>
      <c r="AU194" s="217" t="s">
        <v>83</v>
      </c>
      <c r="AY194" s="19" t="s">
        <v>137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81</v>
      </c>
      <c r="BK194" s="218">
        <f>ROUND(I194*H194,2)</f>
        <v>0</v>
      </c>
      <c r="BL194" s="19" t="s">
        <v>229</v>
      </c>
      <c r="BM194" s="217" t="s">
        <v>828</v>
      </c>
    </row>
    <row r="195" s="2" customFormat="1">
      <c r="A195" s="40"/>
      <c r="B195" s="41"/>
      <c r="C195" s="42"/>
      <c r="D195" s="219" t="s">
        <v>147</v>
      </c>
      <c r="E195" s="42"/>
      <c r="F195" s="220" t="s">
        <v>607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147</v>
      </c>
      <c r="AU195" s="19" t="s">
        <v>83</v>
      </c>
    </row>
    <row r="196" s="13" customFormat="1">
      <c r="A196" s="13"/>
      <c r="B196" s="224"/>
      <c r="C196" s="225"/>
      <c r="D196" s="226" t="s">
        <v>149</v>
      </c>
      <c r="E196" s="227" t="s">
        <v>19</v>
      </c>
      <c r="F196" s="228" t="s">
        <v>829</v>
      </c>
      <c r="G196" s="225"/>
      <c r="H196" s="229">
        <v>56.5</v>
      </c>
      <c r="I196" s="230"/>
      <c r="J196" s="225"/>
      <c r="K196" s="225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149</v>
      </c>
      <c r="AU196" s="235" t="s">
        <v>83</v>
      </c>
      <c r="AV196" s="13" t="s">
        <v>83</v>
      </c>
      <c r="AW196" s="13" t="s">
        <v>35</v>
      </c>
      <c r="AX196" s="13" t="s">
        <v>81</v>
      </c>
      <c r="AY196" s="235" t="s">
        <v>137</v>
      </c>
    </row>
    <row r="197" s="2" customFormat="1" ht="16.5" customHeight="1">
      <c r="A197" s="40"/>
      <c r="B197" s="41"/>
      <c r="C197" s="206" t="s">
        <v>830</v>
      </c>
      <c r="D197" s="206" t="s">
        <v>140</v>
      </c>
      <c r="E197" s="207" t="s">
        <v>608</v>
      </c>
      <c r="F197" s="208" t="s">
        <v>609</v>
      </c>
      <c r="G197" s="209" t="s">
        <v>232</v>
      </c>
      <c r="H197" s="210">
        <v>6</v>
      </c>
      <c r="I197" s="211"/>
      <c r="J197" s="212">
        <f>ROUND(I197*H197,2)</f>
        <v>0</v>
      </c>
      <c r="K197" s="208" t="s">
        <v>144</v>
      </c>
      <c r="L197" s="46"/>
      <c r="M197" s="213" t="s">
        <v>19</v>
      </c>
      <c r="N197" s="214" t="s">
        <v>44</v>
      </c>
      <c r="O197" s="86"/>
      <c r="P197" s="215">
        <f>O197*H197</f>
        <v>0</v>
      </c>
      <c r="Q197" s="215">
        <v>0.00034000000000000002</v>
      </c>
      <c r="R197" s="215">
        <f>Q197*H197</f>
        <v>0.0020400000000000001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229</v>
      </c>
      <c r="AT197" s="217" t="s">
        <v>140</v>
      </c>
      <c r="AU197" s="217" t="s">
        <v>83</v>
      </c>
      <c r="AY197" s="19" t="s">
        <v>137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81</v>
      </c>
      <c r="BK197" s="218">
        <f>ROUND(I197*H197,2)</f>
        <v>0</v>
      </c>
      <c r="BL197" s="19" t="s">
        <v>229</v>
      </c>
      <c r="BM197" s="217" t="s">
        <v>831</v>
      </c>
    </row>
    <row r="198" s="2" customFormat="1">
      <c r="A198" s="40"/>
      <c r="B198" s="41"/>
      <c r="C198" s="42"/>
      <c r="D198" s="219" t="s">
        <v>147</v>
      </c>
      <c r="E198" s="42"/>
      <c r="F198" s="220" t="s">
        <v>611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147</v>
      </c>
      <c r="AU198" s="19" t="s">
        <v>83</v>
      </c>
    </row>
    <row r="199" s="2" customFormat="1" ht="16.5" customHeight="1">
      <c r="A199" s="40"/>
      <c r="B199" s="41"/>
      <c r="C199" s="206" t="s">
        <v>832</v>
      </c>
      <c r="D199" s="206" t="s">
        <v>140</v>
      </c>
      <c r="E199" s="207" t="s">
        <v>833</v>
      </c>
      <c r="F199" s="208" t="s">
        <v>834</v>
      </c>
      <c r="G199" s="209" t="s">
        <v>232</v>
      </c>
      <c r="H199" s="210">
        <v>1</v>
      </c>
      <c r="I199" s="211"/>
      <c r="J199" s="212">
        <f>ROUND(I199*H199,2)</f>
        <v>0</v>
      </c>
      <c r="K199" s="208" t="s">
        <v>144</v>
      </c>
      <c r="L199" s="46"/>
      <c r="M199" s="213" t="s">
        <v>19</v>
      </c>
      <c r="N199" s="214" t="s">
        <v>44</v>
      </c>
      <c r="O199" s="86"/>
      <c r="P199" s="215">
        <f>O199*H199</f>
        <v>0</v>
      </c>
      <c r="Q199" s="215">
        <v>0.00019000000000000001</v>
      </c>
      <c r="R199" s="215">
        <f>Q199*H199</f>
        <v>0.00019000000000000001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229</v>
      </c>
      <c r="AT199" s="217" t="s">
        <v>140</v>
      </c>
      <c r="AU199" s="217" t="s">
        <v>83</v>
      </c>
      <c r="AY199" s="19" t="s">
        <v>137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81</v>
      </c>
      <c r="BK199" s="218">
        <f>ROUND(I199*H199,2)</f>
        <v>0</v>
      </c>
      <c r="BL199" s="19" t="s">
        <v>229</v>
      </c>
      <c r="BM199" s="217" t="s">
        <v>835</v>
      </c>
    </row>
    <row r="200" s="2" customFormat="1">
      <c r="A200" s="40"/>
      <c r="B200" s="41"/>
      <c r="C200" s="42"/>
      <c r="D200" s="219" t="s">
        <v>147</v>
      </c>
      <c r="E200" s="42"/>
      <c r="F200" s="220" t="s">
        <v>836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147</v>
      </c>
      <c r="AU200" s="19" t="s">
        <v>83</v>
      </c>
    </row>
    <row r="201" s="2" customFormat="1" ht="21.75" customHeight="1">
      <c r="A201" s="40"/>
      <c r="B201" s="41"/>
      <c r="C201" s="206" t="s">
        <v>837</v>
      </c>
      <c r="D201" s="206" t="s">
        <v>140</v>
      </c>
      <c r="E201" s="207" t="s">
        <v>612</v>
      </c>
      <c r="F201" s="208" t="s">
        <v>613</v>
      </c>
      <c r="G201" s="209" t="s">
        <v>232</v>
      </c>
      <c r="H201" s="210">
        <v>2</v>
      </c>
      <c r="I201" s="211"/>
      <c r="J201" s="212">
        <f>ROUND(I201*H201,2)</f>
        <v>0</v>
      </c>
      <c r="K201" s="208" t="s">
        <v>144</v>
      </c>
      <c r="L201" s="46"/>
      <c r="M201" s="213" t="s">
        <v>19</v>
      </c>
      <c r="N201" s="214" t="s">
        <v>44</v>
      </c>
      <c r="O201" s="86"/>
      <c r="P201" s="215">
        <f>O201*H201</f>
        <v>0</v>
      </c>
      <c r="Q201" s="215">
        <v>0.00033</v>
      </c>
      <c r="R201" s="215">
        <f>Q201*H201</f>
        <v>0.00066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229</v>
      </c>
      <c r="AT201" s="217" t="s">
        <v>140</v>
      </c>
      <c r="AU201" s="217" t="s">
        <v>83</v>
      </c>
      <c r="AY201" s="19" t="s">
        <v>137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81</v>
      </c>
      <c r="BK201" s="218">
        <f>ROUND(I201*H201,2)</f>
        <v>0</v>
      </c>
      <c r="BL201" s="19" t="s">
        <v>229</v>
      </c>
      <c r="BM201" s="217" t="s">
        <v>838</v>
      </c>
    </row>
    <row r="202" s="2" customFormat="1">
      <c r="A202" s="40"/>
      <c r="B202" s="41"/>
      <c r="C202" s="42"/>
      <c r="D202" s="219" t="s">
        <v>147</v>
      </c>
      <c r="E202" s="42"/>
      <c r="F202" s="220" t="s">
        <v>615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147</v>
      </c>
      <c r="AU202" s="19" t="s">
        <v>83</v>
      </c>
    </row>
    <row r="203" s="2" customFormat="1" ht="16.5" customHeight="1">
      <c r="A203" s="40"/>
      <c r="B203" s="41"/>
      <c r="C203" s="206" t="s">
        <v>839</v>
      </c>
      <c r="D203" s="206" t="s">
        <v>140</v>
      </c>
      <c r="E203" s="207" t="s">
        <v>840</v>
      </c>
      <c r="F203" s="208" t="s">
        <v>841</v>
      </c>
      <c r="G203" s="209" t="s">
        <v>271</v>
      </c>
      <c r="H203" s="210">
        <v>3</v>
      </c>
      <c r="I203" s="211"/>
      <c r="J203" s="212">
        <f>ROUND(I203*H203,2)</f>
        <v>0</v>
      </c>
      <c r="K203" s="208" t="s">
        <v>144</v>
      </c>
      <c r="L203" s="46"/>
      <c r="M203" s="213" t="s">
        <v>19</v>
      </c>
      <c r="N203" s="214" t="s">
        <v>44</v>
      </c>
      <c r="O203" s="86"/>
      <c r="P203" s="215">
        <f>O203*H203</f>
        <v>0</v>
      </c>
      <c r="Q203" s="215">
        <v>0.00085999999999999998</v>
      </c>
      <c r="R203" s="215">
        <f>Q203*H203</f>
        <v>0.0025799999999999998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229</v>
      </c>
      <c r="AT203" s="217" t="s">
        <v>140</v>
      </c>
      <c r="AU203" s="217" t="s">
        <v>83</v>
      </c>
      <c r="AY203" s="19" t="s">
        <v>137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81</v>
      </c>
      <c r="BK203" s="218">
        <f>ROUND(I203*H203,2)</f>
        <v>0</v>
      </c>
      <c r="BL203" s="19" t="s">
        <v>229</v>
      </c>
      <c r="BM203" s="217" t="s">
        <v>842</v>
      </c>
    </row>
    <row r="204" s="2" customFormat="1">
      <c r="A204" s="40"/>
      <c r="B204" s="41"/>
      <c r="C204" s="42"/>
      <c r="D204" s="219" t="s">
        <v>147</v>
      </c>
      <c r="E204" s="42"/>
      <c r="F204" s="220" t="s">
        <v>843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147</v>
      </c>
      <c r="AU204" s="19" t="s">
        <v>83</v>
      </c>
    </row>
    <row r="205" s="2" customFormat="1" ht="16.5" customHeight="1">
      <c r="A205" s="40"/>
      <c r="B205" s="41"/>
      <c r="C205" s="206" t="s">
        <v>844</v>
      </c>
      <c r="D205" s="206" t="s">
        <v>140</v>
      </c>
      <c r="E205" s="207" t="s">
        <v>616</v>
      </c>
      <c r="F205" s="208" t="s">
        <v>617</v>
      </c>
      <c r="G205" s="209" t="s">
        <v>271</v>
      </c>
      <c r="H205" s="210">
        <v>14</v>
      </c>
      <c r="I205" s="211"/>
      <c r="J205" s="212">
        <f>ROUND(I205*H205,2)</f>
        <v>0</v>
      </c>
      <c r="K205" s="208" t="s">
        <v>144</v>
      </c>
      <c r="L205" s="46"/>
      <c r="M205" s="213" t="s">
        <v>19</v>
      </c>
      <c r="N205" s="214" t="s">
        <v>44</v>
      </c>
      <c r="O205" s="86"/>
      <c r="P205" s="215">
        <f>O205*H205</f>
        <v>0</v>
      </c>
      <c r="Q205" s="215">
        <v>0.00158</v>
      </c>
      <c r="R205" s="215">
        <f>Q205*H205</f>
        <v>0.022120000000000001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229</v>
      </c>
      <c r="AT205" s="217" t="s">
        <v>140</v>
      </c>
      <c r="AU205" s="217" t="s">
        <v>83</v>
      </c>
      <c r="AY205" s="19" t="s">
        <v>137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81</v>
      </c>
      <c r="BK205" s="218">
        <f>ROUND(I205*H205,2)</f>
        <v>0</v>
      </c>
      <c r="BL205" s="19" t="s">
        <v>229</v>
      </c>
      <c r="BM205" s="217" t="s">
        <v>845</v>
      </c>
    </row>
    <row r="206" s="2" customFormat="1">
      <c r="A206" s="40"/>
      <c r="B206" s="41"/>
      <c r="C206" s="42"/>
      <c r="D206" s="219" t="s">
        <v>147</v>
      </c>
      <c r="E206" s="42"/>
      <c r="F206" s="220" t="s">
        <v>619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147</v>
      </c>
      <c r="AU206" s="19" t="s">
        <v>83</v>
      </c>
    </row>
    <row r="207" s="13" customFormat="1">
      <c r="A207" s="13"/>
      <c r="B207" s="224"/>
      <c r="C207" s="225"/>
      <c r="D207" s="226" t="s">
        <v>149</v>
      </c>
      <c r="E207" s="227" t="s">
        <v>19</v>
      </c>
      <c r="F207" s="228" t="s">
        <v>846</v>
      </c>
      <c r="G207" s="225"/>
      <c r="H207" s="229">
        <v>14</v>
      </c>
      <c r="I207" s="230"/>
      <c r="J207" s="225"/>
      <c r="K207" s="225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149</v>
      </c>
      <c r="AU207" s="235" t="s">
        <v>83</v>
      </c>
      <c r="AV207" s="13" t="s">
        <v>83</v>
      </c>
      <c r="AW207" s="13" t="s">
        <v>35</v>
      </c>
      <c r="AX207" s="13" t="s">
        <v>81</v>
      </c>
      <c r="AY207" s="235" t="s">
        <v>137</v>
      </c>
    </row>
    <row r="208" s="2" customFormat="1" ht="33" customHeight="1">
      <c r="A208" s="40"/>
      <c r="B208" s="41"/>
      <c r="C208" s="206" t="s">
        <v>847</v>
      </c>
      <c r="D208" s="206" t="s">
        <v>140</v>
      </c>
      <c r="E208" s="207" t="s">
        <v>523</v>
      </c>
      <c r="F208" s="208" t="s">
        <v>524</v>
      </c>
      <c r="G208" s="209" t="s">
        <v>189</v>
      </c>
      <c r="H208" s="210">
        <v>0.14299999999999999</v>
      </c>
      <c r="I208" s="211"/>
      <c r="J208" s="212">
        <f>ROUND(I208*H208,2)</f>
        <v>0</v>
      </c>
      <c r="K208" s="208" t="s">
        <v>144</v>
      </c>
      <c r="L208" s="46"/>
      <c r="M208" s="213" t="s">
        <v>19</v>
      </c>
      <c r="N208" s="214" t="s">
        <v>44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229</v>
      </c>
      <c r="AT208" s="217" t="s">
        <v>140</v>
      </c>
      <c r="AU208" s="217" t="s">
        <v>83</v>
      </c>
      <c r="AY208" s="19" t="s">
        <v>137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81</v>
      </c>
      <c r="BK208" s="218">
        <f>ROUND(I208*H208,2)</f>
        <v>0</v>
      </c>
      <c r="BL208" s="19" t="s">
        <v>229</v>
      </c>
      <c r="BM208" s="217" t="s">
        <v>848</v>
      </c>
    </row>
    <row r="209" s="2" customFormat="1">
      <c r="A209" s="40"/>
      <c r="B209" s="41"/>
      <c r="C209" s="42"/>
      <c r="D209" s="219" t="s">
        <v>147</v>
      </c>
      <c r="E209" s="42"/>
      <c r="F209" s="220" t="s">
        <v>526</v>
      </c>
      <c r="G209" s="42"/>
      <c r="H209" s="42"/>
      <c r="I209" s="221"/>
      <c r="J209" s="42"/>
      <c r="K209" s="42"/>
      <c r="L209" s="46"/>
      <c r="M209" s="257"/>
      <c r="N209" s="258"/>
      <c r="O209" s="259"/>
      <c r="P209" s="259"/>
      <c r="Q209" s="259"/>
      <c r="R209" s="259"/>
      <c r="S209" s="259"/>
      <c r="T209" s="26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147</v>
      </c>
      <c r="AU209" s="19" t="s">
        <v>83</v>
      </c>
    </row>
    <row r="210" s="2" customFormat="1" ht="6.96" customHeight="1">
      <c r="A210" s="40"/>
      <c r="B210" s="61"/>
      <c r="C210" s="62"/>
      <c r="D210" s="62"/>
      <c r="E210" s="62"/>
      <c r="F210" s="62"/>
      <c r="G210" s="62"/>
      <c r="H210" s="62"/>
      <c r="I210" s="62"/>
      <c r="J210" s="62"/>
      <c r="K210" s="62"/>
      <c r="L210" s="46"/>
      <c r="M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</row>
  </sheetData>
  <sheetProtection sheet="1" autoFilter="0" formatColumns="0" formatRows="0" objects="1" scenarios="1" spinCount="100000" saltValue="51W6jKElrgrGRqNzDL6R5XP/4D8Vj//Rv/CjSJHkijtLhHwMVHvo3zoczaxmUG1MLw3f4tqEya4KhpJUO9Bu/w==" hashValue="7Riz9HqhuNewXS8ogAKfCGUYuuGnhs6/JDsZn49vrNhvBzvcP2K0Zwj4Mvluy/jXR+CVOBUDmPu/LXQm684QsA==" algorithmName="SHA-512" password="CC35"/>
  <autoFilter ref="C86:K209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4_02/953961115"/>
    <hyperlink ref="F93" r:id="rId2" display="https://podminky.urs.cz/item/CS_URS_2024_02/953965144"/>
    <hyperlink ref="F96" r:id="rId3" display="https://podminky.urs.cz/item/CS_URS_2024_02/998018002"/>
    <hyperlink ref="F100" r:id="rId4" display="https://podminky.urs.cz/item/CS_URS_2024_02/712311101"/>
    <hyperlink ref="F105" r:id="rId5" display="https://podminky.urs.cz/item/CS_URS_2024_02/712341659"/>
    <hyperlink ref="F109" r:id="rId6" display="https://podminky.urs.cz/item/CS_URS_2024_02/712341715"/>
    <hyperlink ref="F112" r:id="rId7" display="https://podminky.urs.cz/item/CS_URS_2024_02/712363001"/>
    <hyperlink ref="F114" r:id="rId8" display="https://podminky.urs.cz/item/CS_URS_2024_02/712363003"/>
    <hyperlink ref="F117" r:id="rId9" display="https://podminky.urs.cz/item/CS_URS_2024_02/712363005"/>
    <hyperlink ref="F120" r:id="rId10" display="https://podminky.urs.cz/item/CS_URS_2024_02/712363115"/>
    <hyperlink ref="F123" r:id="rId11" display="https://podminky.urs.cz/item/CS_URS_2024_02/712363604"/>
    <hyperlink ref="F130" r:id="rId12" display="https://podminky.urs.cz/item/CS_URS_2024_02/712363605"/>
    <hyperlink ref="F135" r:id="rId13" display="https://podminky.urs.cz/item/CS_URS_2024_02/712363606"/>
    <hyperlink ref="F139" r:id="rId14" display="https://podminky.urs.cz/item/CS_URS_2024_02/712363673"/>
    <hyperlink ref="F152" r:id="rId15" display="https://podminky.urs.cz/item/CS_URS_2024_02/712391171"/>
    <hyperlink ref="F157" r:id="rId16" display="https://podminky.urs.cz/item/CS_URS_2024_02/998712112"/>
    <hyperlink ref="F160" r:id="rId17" display="https://podminky.urs.cz/item/CS_URS_2024_02/713141136"/>
    <hyperlink ref="F165" r:id="rId18" display="https://podminky.urs.cz/item/CS_URS_2024_02/713141336"/>
    <hyperlink ref="F169" r:id="rId19" display="https://podminky.urs.cz/item/CS_URS_2024_02/713141414"/>
    <hyperlink ref="F171" r:id="rId20" display="https://podminky.urs.cz/item/CS_URS_2024_02/713141415"/>
    <hyperlink ref="F173" r:id="rId21" display="https://podminky.urs.cz/item/CS_URS_2024_02/713141416"/>
    <hyperlink ref="F175" r:id="rId22" display="https://podminky.urs.cz/item/CS_URS_2024_02/998713112"/>
    <hyperlink ref="F178" r:id="rId23" display="https://podminky.urs.cz/item/CS_URS_2024_02/762082220"/>
    <hyperlink ref="F180" r:id="rId24" display="https://podminky.urs.cz/item/CS_URS_2024_02/762083122"/>
    <hyperlink ref="F182" r:id="rId25" display="https://podminky.urs.cz/item/CS_URS_2024_02/762332132"/>
    <hyperlink ref="F187" r:id="rId26" display="https://podminky.urs.cz/item/CS_URS_2024_02/998762122"/>
    <hyperlink ref="F190" r:id="rId27" display="https://podminky.urs.cz/item/CS_URS_2024_02/764228405"/>
    <hyperlink ref="F193" r:id="rId28" display="https://podminky.urs.cz/item/CS_URS_2024_02/764521403"/>
    <hyperlink ref="F195" r:id="rId29" display="https://podminky.urs.cz/item/CS_URS_2024_02/764521405"/>
    <hyperlink ref="F198" r:id="rId30" display="https://podminky.urs.cz/item/CS_URS_2024_02/764521425"/>
    <hyperlink ref="F200" r:id="rId31" display="https://podminky.urs.cz/item/CS_URS_2024_02/764521443"/>
    <hyperlink ref="F202" r:id="rId32" display="https://podminky.urs.cz/item/CS_URS_2024_02/764521446"/>
    <hyperlink ref="F204" r:id="rId33" display="https://podminky.urs.cz/item/CS_URS_2024_02/764528421"/>
    <hyperlink ref="F206" r:id="rId34" display="https://podminky.urs.cz/item/CS_URS_2024_02/764528424"/>
    <hyperlink ref="F209" r:id="rId35" display="https://podminky.urs.cz/item/CS_URS_2024_02/99876412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849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ROUND((SUM(BE81:BE109)),  2)</f>
        <v>0</v>
      </c>
      <c r="G33" s="40"/>
      <c r="H33" s="40"/>
      <c r="I33" s="150">
        <v>0.20999999999999999</v>
      </c>
      <c r="J33" s="149">
        <f>ROUND(((SUM(BE81:BE109))*I33),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ROUND((SUM(BF81:BF109)),  2)</f>
        <v>0</v>
      </c>
      <c r="G34" s="40"/>
      <c r="H34" s="40"/>
      <c r="I34" s="150">
        <v>0.12</v>
      </c>
      <c r="J34" s="149">
        <f>ROUND(((SUM(BF81:BF109))*I34),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ROUND((SUM(BG81:BG109)),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ROUND((SUM(BH81:BH109)),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ROUND((SUM(BI81:BI109)),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006 - Lešení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112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113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122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Výměna střešní krytiny na objektech MŠ Ladova, č.p.1676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106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006 - Lešení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 xml:space="preserve"> </v>
      </c>
      <c r="G75" s="42"/>
      <c r="H75" s="42"/>
      <c r="I75" s="34" t="s">
        <v>23</v>
      </c>
      <c r="J75" s="74" t="str">
        <f>IF(J12="","",J12)</f>
        <v>20. 8. 2024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40.05" customHeight="1">
      <c r="A77" s="40"/>
      <c r="B77" s="41"/>
      <c r="C77" s="34" t="s">
        <v>25</v>
      </c>
      <c r="D77" s="42"/>
      <c r="E77" s="42"/>
      <c r="F77" s="29" t="str">
        <f>E15</f>
        <v xml:space="preserve">Město Litvínov, náměstí Míru 11, 436 01  Litvínov </v>
      </c>
      <c r="G77" s="42"/>
      <c r="H77" s="42"/>
      <c r="I77" s="34" t="s">
        <v>32</v>
      </c>
      <c r="J77" s="38" t="str">
        <f>E21</f>
        <v xml:space="preserve">ENIMA PRO a.s. Bělohorská 193/149, 169 00 Praha 6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30</v>
      </c>
      <c r="D78" s="42"/>
      <c r="E78" s="42"/>
      <c r="F78" s="29" t="str">
        <f>IF(E18="","",E18)</f>
        <v>Vyplň údaj</v>
      </c>
      <c r="G78" s="42"/>
      <c r="H78" s="42"/>
      <c r="I78" s="34" t="s">
        <v>36</v>
      </c>
      <c r="J78" s="38" t="str">
        <f>E24</f>
        <v xml:space="preserve"> 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123</v>
      </c>
      <c r="D80" s="182" t="s">
        <v>58</v>
      </c>
      <c r="E80" s="182" t="s">
        <v>54</v>
      </c>
      <c r="F80" s="182" t="s">
        <v>55</v>
      </c>
      <c r="G80" s="182" t="s">
        <v>124</v>
      </c>
      <c r="H80" s="182" t="s">
        <v>125</v>
      </c>
      <c r="I80" s="182" t="s">
        <v>126</v>
      </c>
      <c r="J80" s="182" t="s">
        <v>110</v>
      </c>
      <c r="K80" s="183" t="s">
        <v>127</v>
      </c>
      <c r="L80" s="184"/>
      <c r="M80" s="94" t="s">
        <v>19</v>
      </c>
      <c r="N80" s="95" t="s">
        <v>43</v>
      </c>
      <c r="O80" s="95" t="s">
        <v>128</v>
      </c>
      <c r="P80" s="95" t="s">
        <v>129</v>
      </c>
      <c r="Q80" s="95" t="s">
        <v>130</v>
      </c>
      <c r="R80" s="95" t="s">
        <v>131</v>
      </c>
      <c r="S80" s="95" t="s">
        <v>132</v>
      </c>
      <c r="T80" s="96" t="s">
        <v>133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134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</f>
        <v>0</v>
      </c>
      <c r="Q81" s="98"/>
      <c r="R81" s="187">
        <f>R82</f>
        <v>0.10050000000000001</v>
      </c>
      <c r="S81" s="98"/>
      <c r="T81" s="188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72</v>
      </c>
      <c r="AU81" s="19" t="s">
        <v>111</v>
      </c>
      <c r="BK81" s="189">
        <f>BK82</f>
        <v>0</v>
      </c>
    </row>
    <row r="82" s="12" customFormat="1" ht="25.92" customHeight="1">
      <c r="A82" s="12"/>
      <c r="B82" s="190"/>
      <c r="C82" s="191"/>
      <c r="D82" s="192" t="s">
        <v>72</v>
      </c>
      <c r="E82" s="193" t="s">
        <v>135</v>
      </c>
      <c r="F82" s="193" t="s">
        <v>136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P83</f>
        <v>0</v>
      </c>
      <c r="Q82" s="198"/>
      <c r="R82" s="199">
        <f>R83</f>
        <v>0.10050000000000001</v>
      </c>
      <c r="S82" s="198"/>
      <c r="T82" s="200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81</v>
      </c>
      <c r="AT82" s="202" t="s">
        <v>72</v>
      </c>
      <c r="AU82" s="202" t="s">
        <v>73</v>
      </c>
      <c r="AY82" s="201" t="s">
        <v>137</v>
      </c>
      <c r="BK82" s="203">
        <f>BK83</f>
        <v>0</v>
      </c>
    </row>
    <row r="83" s="12" customFormat="1" ht="22.8" customHeight="1">
      <c r="A83" s="12"/>
      <c r="B83" s="190"/>
      <c r="C83" s="191"/>
      <c r="D83" s="192" t="s">
        <v>72</v>
      </c>
      <c r="E83" s="204" t="s">
        <v>138</v>
      </c>
      <c r="F83" s="204" t="s">
        <v>139</v>
      </c>
      <c r="G83" s="191"/>
      <c r="H83" s="191"/>
      <c r="I83" s="194"/>
      <c r="J83" s="205">
        <f>BK83</f>
        <v>0</v>
      </c>
      <c r="K83" s="191"/>
      <c r="L83" s="196"/>
      <c r="M83" s="197"/>
      <c r="N83" s="198"/>
      <c r="O83" s="198"/>
      <c r="P83" s="199">
        <f>SUM(P84:P109)</f>
        <v>0</v>
      </c>
      <c r="Q83" s="198"/>
      <c r="R83" s="199">
        <f>SUM(R84:R109)</f>
        <v>0.10050000000000001</v>
      </c>
      <c r="S83" s="198"/>
      <c r="T83" s="200">
        <f>SUM(T84:T109)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81</v>
      </c>
      <c r="AT83" s="202" t="s">
        <v>72</v>
      </c>
      <c r="AU83" s="202" t="s">
        <v>81</v>
      </c>
      <c r="AY83" s="201" t="s">
        <v>137</v>
      </c>
      <c r="BK83" s="203">
        <f>SUM(BK84:BK109)</f>
        <v>0</v>
      </c>
    </row>
    <row r="84" s="2" customFormat="1" ht="24.15" customHeight="1">
      <c r="A84" s="40"/>
      <c r="B84" s="41"/>
      <c r="C84" s="206" t="s">
        <v>81</v>
      </c>
      <c r="D84" s="206" t="s">
        <v>140</v>
      </c>
      <c r="E84" s="207" t="s">
        <v>850</v>
      </c>
      <c r="F84" s="208" t="s">
        <v>851</v>
      </c>
      <c r="G84" s="209" t="s">
        <v>180</v>
      </c>
      <c r="H84" s="210">
        <v>270</v>
      </c>
      <c r="I84" s="211"/>
      <c r="J84" s="212">
        <f>ROUND(I84*H84,2)</f>
        <v>0</v>
      </c>
      <c r="K84" s="208" t="s">
        <v>144</v>
      </c>
      <c r="L84" s="46"/>
      <c r="M84" s="213" t="s">
        <v>19</v>
      </c>
      <c r="N84" s="214" t="s">
        <v>44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145</v>
      </c>
      <c r="AT84" s="217" t="s">
        <v>140</v>
      </c>
      <c r="AU84" s="217" t="s">
        <v>83</v>
      </c>
      <c r="AY84" s="19" t="s">
        <v>137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81</v>
      </c>
      <c r="BK84" s="218">
        <f>ROUND(I84*H84,2)</f>
        <v>0</v>
      </c>
      <c r="BL84" s="19" t="s">
        <v>145</v>
      </c>
      <c r="BM84" s="217" t="s">
        <v>852</v>
      </c>
    </row>
    <row r="85" s="2" customFormat="1">
      <c r="A85" s="40"/>
      <c r="B85" s="41"/>
      <c r="C85" s="42"/>
      <c r="D85" s="219" t="s">
        <v>147</v>
      </c>
      <c r="E85" s="42"/>
      <c r="F85" s="220" t="s">
        <v>853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147</v>
      </c>
      <c r="AU85" s="19" t="s">
        <v>83</v>
      </c>
    </row>
    <row r="86" s="2" customFormat="1" ht="24.15" customHeight="1">
      <c r="A86" s="40"/>
      <c r="B86" s="41"/>
      <c r="C86" s="206" t="s">
        <v>83</v>
      </c>
      <c r="D86" s="206" t="s">
        <v>140</v>
      </c>
      <c r="E86" s="207" t="s">
        <v>854</v>
      </c>
      <c r="F86" s="208" t="s">
        <v>855</v>
      </c>
      <c r="G86" s="209" t="s">
        <v>180</v>
      </c>
      <c r="H86" s="210">
        <v>8100</v>
      </c>
      <c r="I86" s="211"/>
      <c r="J86" s="212">
        <f>ROUND(I86*H86,2)</f>
        <v>0</v>
      </c>
      <c r="K86" s="208" t="s">
        <v>144</v>
      </c>
      <c r="L86" s="46"/>
      <c r="M86" s="213" t="s">
        <v>19</v>
      </c>
      <c r="N86" s="214" t="s">
        <v>44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145</v>
      </c>
      <c r="AT86" s="217" t="s">
        <v>140</v>
      </c>
      <c r="AU86" s="217" t="s">
        <v>83</v>
      </c>
      <c r="AY86" s="19" t="s">
        <v>137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81</v>
      </c>
      <c r="BK86" s="218">
        <f>ROUND(I86*H86,2)</f>
        <v>0</v>
      </c>
      <c r="BL86" s="19" t="s">
        <v>145</v>
      </c>
      <c r="BM86" s="217" t="s">
        <v>856</v>
      </c>
    </row>
    <row r="87" s="2" customFormat="1">
      <c r="A87" s="40"/>
      <c r="B87" s="41"/>
      <c r="C87" s="42"/>
      <c r="D87" s="219" t="s">
        <v>147</v>
      </c>
      <c r="E87" s="42"/>
      <c r="F87" s="220" t="s">
        <v>857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147</v>
      </c>
      <c r="AU87" s="19" t="s">
        <v>83</v>
      </c>
    </row>
    <row r="88" s="13" customFormat="1">
      <c r="A88" s="13"/>
      <c r="B88" s="224"/>
      <c r="C88" s="225"/>
      <c r="D88" s="226" t="s">
        <v>149</v>
      </c>
      <c r="E88" s="225"/>
      <c r="F88" s="228" t="s">
        <v>858</v>
      </c>
      <c r="G88" s="225"/>
      <c r="H88" s="229">
        <v>8100</v>
      </c>
      <c r="I88" s="230"/>
      <c r="J88" s="225"/>
      <c r="K88" s="225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149</v>
      </c>
      <c r="AU88" s="235" t="s">
        <v>83</v>
      </c>
      <c r="AV88" s="13" t="s">
        <v>83</v>
      </c>
      <c r="AW88" s="13" t="s">
        <v>4</v>
      </c>
      <c r="AX88" s="13" t="s">
        <v>81</v>
      </c>
      <c r="AY88" s="235" t="s">
        <v>137</v>
      </c>
    </row>
    <row r="89" s="2" customFormat="1" ht="24.15" customHeight="1">
      <c r="A89" s="40"/>
      <c r="B89" s="41"/>
      <c r="C89" s="206" t="s">
        <v>155</v>
      </c>
      <c r="D89" s="206" t="s">
        <v>140</v>
      </c>
      <c r="E89" s="207" t="s">
        <v>859</v>
      </c>
      <c r="F89" s="208" t="s">
        <v>860</v>
      </c>
      <c r="G89" s="209" t="s">
        <v>180</v>
      </c>
      <c r="H89" s="210">
        <v>270</v>
      </c>
      <c r="I89" s="211"/>
      <c r="J89" s="212">
        <f>ROUND(I89*H89,2)</f>
        <v>0</v>
      </c>
      <c r="K89" s="208" t="s">
        <v>144</v>
      </c>
      <c r="L89" s="46"/>
      <c r="M89" s="213" t="s">
        <v>19</v>
      </c>
      <c r="N89" s="214" t="s">
        <v>44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145</v>
      </c>
      <c r="AT89" s="217" t="s">
        <v>140</v>
      </c>
      <c r="AU89" s="217" t="s">
        <v>83</v>
      </c>
      <c r="AY89" s="19" t="s">
        <v>137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81</v>
      </c>
      <c r="BK89" s="218">
        <f>ROUND(I89*H89,2)</f>
        <v>0</v>
      </c>
      <c r="BL89" s="19" t="s">
        <v>145</v>
      </c>
      <c r="BM89" s="217" t="s">
        <v>861</v>
      </c>
    </row>
    <row r="90" s="2" customFormat="1">
      <c r="A90" s="40"/>
      <c r="B90" s="41"/>
      <c r="C90" s="42"/>
      <c r="D90" s="219" t="s">
        <v>147</v>
      </c>
      <c r="E90" s="42"/>
      <c r="F90" s="220" t="s">
        <v>862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147</v>
      </c>
      <c r="AU90" s="19" t="s">
        <v>83</v>
      </c>
    </row>
    <row r="91" s="2" customFormat="1" ht="24.15" customHeight="1">
      <c r="A91" s="40"/>
      <c r="B91" s="41"/>
      <c r="C91" s="206" t="s">
        <v>145</v>
      </c>
      <c r="D91" s="206" t="s">
        <v>140</v>
      </c>
      <c r="E91" s="207" t="s">
        <v>863</v>
      </c>
      <c r="F91" s="208" t="s">
        <v>864</v>
      </c>
      <c r="G91" s="209" t="s">
        <v>232</v>
      </c>
      <c r="H91" s="210">
        <v>1</v>
      </c>
      <c r="I91" s="211"/>
      <c r="J91" s="212">
        <f>ROUND(I91*H91,2)</f>
        <v>0</v>
      </c>
      <c r="K91" s="208" t="s">
        <v>144</v>
      </c>
      <c r="L91" s="46"/>
      <c r="M91" s="213" t="s">
        <v>19</v>
      </c>
      <c r="N91" s="214" t="s">
        <v>44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145</v>
      </c>
      <c r="AT91" s="217" t="s">
        <v>140</v>
      </c>
      <c r="AU91" s="217" t="s">
        <v>83</v>
      </c>
      <c r="AY91" s="19" t="s">
        <v>137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81</v>
      </c>
      <c r="BK91" s="218">
        <f>ROUND(I91*H91,2)</f>
        <v>0</v>
      </c>
      <c r="BL91" s="19" t="s">
        <v>145</v>
      </c>
      <c r="BM91" s="217" t="s">
        <v>865</v>
      </c>
    </row>
    <row r="92" s="2" customFormat="1">
      <c r="A92" s="40"/>
      <c r="B92" s="41"/>
      <c r="C92" s="42"/>
      <c r="D92" s="219" t="s">
        <v>147</v>
      </c>
      <c r="E92" s="42"/>
      <c r="F92" s="220" t="s">
        <v>866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147</v>
      </c>
      <c r="AU92" s="19" t="s">
        <v>83</v>
      </c>
    </row>
    <row r="93" s="2" customFormat="1" ht="24.15" customHeight="1">
      <c r="A93" s="40"/>
      <c r="B93" s="41"/>
      <c r="C93" s="206" t="s">
        <v>166</v>
      </c>
      <c r="D93" s="206" t="s">
        <v>140</v>
      </c>
      <c r="E93" s="207" t="s">
        <v>867</v>
      </c>
      <c r="F93" s="208" t="s">
        <v>868</v>
      </c>
      <c r="G93" s="209" t="s">
        <v>232</v>
      </c>
      <c r="H93" s="210">
        <v>8</v>
      </c>
      <c r="I93" s="211"/>
      <c r="J93" s="212">
        <f>ROUND(I93*H93,2)</f>
        <v>0</v>
      </c>
      <c r="K93" s="208" t="s">
        <v>144</v>
      </c>
      <c r="L93" s="46"/>
      <c r="M93" s="213" t="s">
        <v>19</v>
      </c>
      <c r="N93" s="214" t="s">
        <v>44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145</v>
      </c>
      <c r="AT93" s="217" t="s">
        <v>140</v>
      </c>
      <c r="AU93" s="217" t="s">
        <v>83</v>
      </c>
      <c r="AY93" s="19" t="s">
        <v>137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81</v>
      </c>
      <c r="BK93" s="218">
        <f>ROUND(I93*H93,2)</f>
        <v>0</v>
      </c>
      <c r="BL93" s="19" t="s">
        <v>145</v>
      </c>
      <c r="BM93" s="217" t="s">
        <v>869</v>
      </c>
    </row>
    <row r="94" s="2" customFormat="1">
      <c r="A94" s="40"/>
      <c r="B94" s="41"/>
      <c r="C94" s="42"/>
      <c r="D94" s="219" t="s">
        <v>147</v>
      </c>
      <c r="E94" s="42"/>
      <c r="F94" s="220" t="s">
        <v>870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147</v>
      </c>
      <c r="AU94" s="19" t="s">
        <v>83</v>
      </c>
    </row>
    <row r="95" s="2" customFormat="1" ht="33" customHeight="1">
      <c r="A95" s="40"/>
      <c r="B95" s="41"/>
      <c r="C95" s="206" t="s">
        <v>172</v>
      </c>
      <c r="D95" s="206" t="s">
        <v>140</v>
      </c>
      <c r="E95" s="207" t="s">
        <v>871</v>
      </c>
      <c r="F95" s="208" t="s">
        <v>872</v>
      </c>
      <c r="G95" s="209" t="s">
        <v>232</v>
      </c>
      <c r="H95" s="210">
        <v>10</v>
      </c>
      <c r="I95" s="211"/>
      <c r="J95" s="212">
        <f>ROUND(I95*H95,2)</f>
        <v>0</v>
      </c>
      <c r="K95" s="208" t="s">
        <v>144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83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873</v>
      </c>
    </row>
    <row r="96" s="2" customFormat="1">
      <c r="A96" s="40"/>
      <c r="B96" s="41"/>
      <c r="C96" s="42"/>
      <c r="D96" s="219" t="s">
        <v>147</v>
      </c>
      <c r="E96" s="42"/>
      <c r="F96" s="220" t="s">
        <v>874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147</v>
      </c>
      <c r="AU96" s="19" t="s">
        <v>83</v>
      </c>
    </row>
    <row r="97" s="13" customFormat="1">
      <c r="A97" s="13"/>
      <c r="B97" s="224"/>
      <c r="C97" s="225"/>
      <c r="D97" s="226" t="s">
        <v>149</v>
      </c>
      <c r="E97" s="225"/>
      <c r="F97" s="228" t="s">
        <v>875</v>
      </c>
      <c r="G97" s="225"/>
      <c r="H97" s="229">
        <v>10</v>
      </c>
      <c r="I97" s="230"/>
      <c r="J97" s="225"/>
      <c r="K97" s="225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149</v>
      </c>
      <c r="AU97" s="235" t="s">
        <v>83</v>
      </c>
      <c r="AV97" s="13" t="s">
        <v>83</v>
      </c>
      <c r="AW97" s="13" t="s">
        <v>4</v>
      </c>
      <c r="AX97" s="13" t="s">
        <v>81</v>
      </c>
      <c r="AY97" s="235" t="s">
        <v>137</v>
      </c>
    </row>
    <row r="98" s="2" customFormat="1" ht="33" customHeight="1">
      <c r="A98" s="40"/>
      <c r="B98" s="41"/>
      <c r="C98" s="206" t="s">
        <v>177</v>
      </c>
      <c r="D98" s="206" t="s">
        <v>140</v>
      </c>
      <c r="E98" s="207" t="s">
        <v>876</v>
      </c>
      <c r="F98" s="208" t="s">
        <v>877</v>
      </c>
      <c r="G98" s="209" t="s">
        <v>232</v>
      </c>
      <c r="H98" s="210">
        <v>8</v>
      </c>
      <c r="I98" s="211"/>
      <c r="J98" s="212">
        <f>ROUND(I98*H98,2)</f>
        <v>0</v>
      </c>
      <c r="K98" s="208" t="s">
        <v>144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83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145</v>
      </c>
      <c r="BM98" s="217" t="s">
        <v>878</v>
      </c>
    </row>
    <row r="99" s="2" customFormat="1">
      <c r="A99" s="40"/>
      <c r="B99" s="41"/>
      <c r="C99" s="42"/>
      <c r="D99" s="219" t="s">
        <v>147</v>
      </c>
      <c r="E99" s="42"/>
      <c r="F99" s="220" t="s">
        <v>879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83</v>
      </c>
    </row>
    <row r="100" s="2" customFormat="1" ht="24.15" customHeight="1">
      <c r="A100" s="40"/>
      <c r="B100" s="41"/>
      <c r="C100" s="206" t="s">
        <v>186</v>
      </c>
      <c r="D100" s="206" t="s">
        <v>140</v>
      </c>
      <c r="E100" s="207" t="s">
        <v>880</v>
      </c>
      <c r="F100" s="208" t="s">
        <v>881</v>
      </c>
      <c r="G100" s="209" t="s">
        <v>232</v>
      </c>
      <c r="H100" s="210">
        <v>1</v>
      </c>
      <c r="I100" s="211"/>
      <c r="J100" s="212">
        <f>ROUND(I100*H100,2)</f>
        <v>0</v>
      </c>
      <c r="K100" s="208" t="s">
        <v>144</v>
      </c>
      <c r="L100" s="46"/>
      <c r="M100" s="213" t="s">
        <v>19</v>
      </c>
      <c r="N100" s="214" t="s">
        <v>44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83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145</v>
      </c>
      <c r="BM100" s="217" t="s">
        <v>882</v>
      </c>
    </row>
    <row r="101" s="2" customFormat="1">
      <c r="A101" s="40"/>
      <c r="B101" s="41"/>
      <c r="C101" s="42"/>
      <c r="D101" s="219" t="s">
        <v>147</v>
      </c>
      <c r="E101" s="42"/>
      <c r="F101" s="220" t="s">
        <v>883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83</v>
      </c>
    </row>
    <row r="102" s="2" customFormat="1" ht="24.15" customHeight="1">
      <c r="A102" s="40"/>
      <c r="B102" s="41"/>
      <c r="C102" s="206" t="s">
        <v>138</v>
      </c>
      <c r="D102" s="206" t="s">
        <v>140</v>
      </c>
      <c r="E102" s="207" t="s">
        <v>884</v>
      </c>
      <c r="F102" s="208" t="s">
        <v>885</v>
      </c>
      <c r="G102" s="209" t="s">
        <v>232</v>
      </c>
      <c r="H102" s="210">
        <v>8</v>
      </c>
      <c r="I102" s="211"/>
      <c r="J102" s="212">
        <f>ROUND(I102*H102,2)</f>
        <v>0</v>
      </c>
      <c r="K102" s="208" t="s">
        <v>144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145</v>
      </c>
      <c r="BM102" s="217" t="s">
        <v>886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887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83</v>
      </c>
    </row>
    <row r="104" s="2" customFormat="1" ht="24.15" customHeight="1">
      <c r="A104" s="40"/>
      <c r="B104" s="41"/>
      <c r="C104" s="206" t="s">
        <v>196</v>
      </c>
      <c r="D104" s="206" t="s">
        <v>140</v>
      </c>
      <c r="E104" s="207" t="s">
        <v>888</v>
      </c>
      <c r="F104" s="208" t="s">
        <v>889</v>
      </c>
      <c r="G104" s="209" t="s">
        <v>180</v>
      </c>
      <c r="H104" s="210">
        <v>450</v>
      </c>
      <c r="I104" s="211"/>
      <c r="J104" s="212">
        <f>ROUND(I104*H104,2)</f>
        <v>0</v>
      </c>
      <c r="K104" s="208" t="s">
        <v>144</v>
      </c>
      <c r="L104" s="46"/>
      <c r="M104" s="213" t="s">
        <v>19</v>
      </c>
      <c r="N104" s="214" t="s">
        <v>44</v>
      </c>
      <c r="O104" s="86"/>
      <c r="P104" s="215">
        <f>O104*H104</f>
        <v>0</v>
      </c>
      <c r="Q104" s="215">
        <v>0.00012999999999999999</v>
      </c>
      <c r="R104" s="215">
        <f>Q104*H104</f>
        <v>0.058499999999999996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145</v>
      </c>
      <c r="AT104" s="217" t="s">
        <v>140</v>
      </c>
      <c r="AU104" s="217" t="s">
        <v>83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81</v>
      </c>
      <c r="BK104" s="218">
        <f>ROUND(I104*H104,2)</f>
        <v>0</v>
      </c>
      <c r="BL104" s="19" t="s">
        <v>145</v>
      </c>
      <c r="BM104" s="217" t="s">
        <v>890</v>
      </c>
    </row>
    <row r="105" s="2" customFormat="1">
      <c r="A105" s="40"/>
      <c r="B105" s="41"/>
      <c r="C105" s="42"/>
      <c r="D105" s="219" t="s">
        <v>147</v>
      </c>
      <c r="E105" s="42"/>
      <c r="F105" s="220" t="s">
        <v>891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147</v>
      </c>
      <c r="AU105" s="19" t="s">
        <v>83</v>
      </c>
    </row>
    <row r="106" s="2" customFormat="1" ht="24.15" customHeight="1">
      <c r="A106" s="40"/>
      <c r="B106" s="41"/>
      <c r="C106" s="206" t="s">
        <v>202</v>
      </c>
      <c r="D106" s="206" t="s">
        <v>140</v>
      </c>
      <c r="E106" s="207" t="s">
        <v>892</v>
      </c>
      <c r="F106" s="208" t="s">
        <v>893</v>
      </c>
      <c r="G106" s="209" t="s">
        <v>180</v>
      </c>
      <c r="H106" s="210">
        <v>200</v>
      </c>
      <c r="I106" s="211"/>
      <c r="J106" s="212">
        <f>ROUND(I106*H106,2)</f>
        <v>0</v>
      </c>
      <c r="K106" s="208" t="s">
        <v>144</v>
      </c>
      <c r="L106" s="46"/>
      <c r="M106" s="213" t="s">
        <v>19</v>
      </c>
      <c r="N106" s="214" t="s">
        <v>44</v>
      </c>
      <c r="O106" s="86"/>
      <c r="P106" s="215">
        <f>O106*H106</f>
        <v>0</v>
      </c>
      <c r="Q106" s="215">
        <v>0.00021000000000000001</v>
      </c>
      <c r="R106" s="215">
        <f>Q106*H106</f>
        <v>0.042000000000000003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83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145</v>
      </c>
      <c r="BM106" s="217" t="s">
        <v>894</v>
      </c>
    </row>
    <row r="107" s="2" customFormat="1">
      <c r="A107" s="40"/>
      <c r="B107" s="41"/>
      <c r="C107" s="42"/>
      <c r="D107" s="219" t="s">
        <v>147</v>
      </c>
      <c r="E107" s="42"/>
      <c r="F107" s="220" t="s">
        <v>895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147</v>
      </c>
      <c r="AU107" s="19" t="s">
        <v>83</v>
      </c>
    </row>
    <row r="108" s="2" customFormat="1" ht="16.5" customHeight="1">
      <c r="A108" s="40"/>
      <c r="B108" s="41"/>
      <c r="C108" s="206" t="s">
        <v>8</v>
      </c>
      <c r="D108" s="206" t="s">
        <v>140</v>
      </c>
      <c r="E108" s="207" t="s">
        <v>896</v>
      </c>
      <c r="F108" s="208" t="s">
        <v>897</v>
      </c>
      <c r="G108" s="209" t="s">
        <v>180</v>
      </c>
      <c r="H108" s="210">
        <v>270</v>
      </c>
      <c r="I108" s="211"/>
      <c r="J108" s="212">
        <f>ROUND(I108*H108,2)</f>
        <v>0</v>
      </c>
      <c r="K108" s="208" t="s">
        <v>144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145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145</v>
      </c>
      <c r="BM108" s="217" t="s">
        <v>898</v>
      </c>
    </row>
    <row r="109" s="2" customFormat="1">
      <c r="A109" s="40"/>
      <c r="B109" s="41"/>
      <c r="C109" s="42"/>
      <c r="D109" s="219" t="s">
        <v>147</v>
      </c>
      <c r="E109" s="42"/>
      <c r="F109" s="220" t="s">
        <v>899</v>
      </c>
      <c r="G109" s="42"/>
      <c r="H109" s="42"/>
      <c r="I109" s="221"/>
      <c r="J109" s="42"/>
      <c r="K109" s="42"/>
      <c r="L109" s="46"/>
      <c r="M109" s="257"/>
      <c r="N109" s="258"/>
      <c r="O109" s="259"/>
      <c r="P109" s="259"/>
      <c r="Q109" s="259"/>
      <c r="R109" s="259"/>
      <c r="S109" s="259"/>
      <c r="T109" s="26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147</v>
      </c>
      <c r="AU109" s="19" t="s">
        <v>83</v>
      </c>
    </row>
    <row r="110" s="2" customFormat="1" ht="6.96" customHeight="1">
      <c r="A110" s="40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46"/>
      <c r="M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</sheetData>
  <sheetProtection sheet="1" autoFilter="0" formatColumns="0" formatRows="0" objects="1" scenarios="1" spinCount="100000" saltValue="JSA8ktYUBWlpaeJGDswk0Cc7AaIvdRF62fXfE3VAzM1xRfeqcJnJuH+k/the2lNK1yeLt/81ynWxOlnYo2RFdA==" hashValue="1oOV215h1NyItS8waiJye11wUaVC8AOEjJedD4LbZsacTDwn/8XGDy1arqNcBTS+ehnIVNu5GhA6VOSbHXCYzQ==" algorithmName="SHA-512" password="CC35"/>
  <autoFilter ref="C80:K10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4_02/941111111"/>
    <hyperlink ref="F87" r:id="rId2" display="https://podminky.urs.cz/item/CS_URS_2024_02/941111211"/>
    <hyperlink ref="F90" r:id="rId3" display="https://podminky.urs.cz/item/CS_URS_2024_02/941111811"/>
    <hyperlink ref="F92" r:id="rId4" display="https://podminky.urs.cz/item/CS_URS_2024_02/946112113"/>
    <hyperlink ref="F94" r:id="rId5" display="https://podminky.urs.cz/item/CS_URS_2024_02/946112119"/>
    <hyperlink ref="F96" r:id="rId6" display="https://podminky.urs.cz/item/CS_URS_2024_02/946112213"/>
    <hyperlink ref="F99" r:id="rId7" display="https://podminky.urs.cz/item/CS_URS_2024_02/946112219"/>
    <hyperlink ref="F101" r:id="rId8" display="https://podminky.urs.cz/item/CS_URS_2024_02/946112813"/>
    <hyperlink ref="F103" r:id="rId9" display="https://podminky.urs.cz/item/CS_URS_2024_02/946112819"/>
    <hyperlink ref="F105" r:id="rId10" display="https://podminky.urs.cz/item/CS_URS_2024_02/949101111"/>
    <hyperlink ref="F107" r:id="rId11" display="https://podminky.urs.cz/item/CS_URS_2024_02/949101112"/>
    <hyperlink ref="F109" r:id="rId12" display="https://podminky.urs.cz/item/CS_URS_2024_02/99311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900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ROUND((SUM(BE81:BE127)),  2)</f>
        <v>0</v>
      </c>
      <c r="G33" s="40"/>
      <c r="H33" s="40"/>
      <c r="I33" s="150">
        <v>0.20999999999999999</v>
      </c>
      <c r="J33" s="149">
        <f>ROUND(((SUM(BE81:BE127))*I33),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ROUND((SUM(BF81:BF127)),  2)</f>
        <v>0</v>
      </c>
      <c r="G34" s="40"/>
      <c r="H34" s="40"/>
      <c r="I34" s="150">
        <v>0.12</v>
      </c>
      <c r="J34" s="149">
        <f>ROUND(((SUM(BF81:BF127))*I34),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ROUND((SUM(BG81:BG127)),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ROUND((SUM(BH81:BH127)),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ROUND((SUM(BI81:BI127)),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007 - Hromosvod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115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901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122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Výměna střešní krytiny na objektech MŠ Ladova, č.p.1676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106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007 - Hromosvod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 xml:space="preserve"> </v>
      </c>
      <c r="G75" s="42"/>
      <c r="H75" s="42"/>
      <c r="I75" s="34" t="s">
        <v>23</v>
      </c>
      <c r="J75" s="74" t="str">
        <f>IF(J12="","",J12)</f>
        <v>20. 8. 2024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40.05" customHeight="1">
      <c r="A77" s="40"/>
      <c r="B77" s="41"/>
      <c r="C77" s="34" t="s">
        <v>25</v>
      </c>
      <c r="D77" s="42"/>
      <c r="E77" s="42"/>
      <c r="F77" s="29" t="str">
        <f>E15</f>
        <v xml:space="preserve">Město Litvínov, náměstí Míru 11, 436 01  Litvínov </v>
      </c>
      <c r="G77" s="42"/>
      <c r="H77" s="42"/>
      <c r="I77" s="34" t="s">
        <v>32</v>
      </c>
      <c r="J77" s="38" t="str">
        <f>E21</f>
        <v xml:space="preserve">ENIMA PRO a.s. Bělohorská 193/149, 169 00 Praha 6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30</v>
      </c>
      <c r="D78" s="42"/>
      <c r="E78" s="42"/>
      <c r="F78" s="29" t="str">
        <f>IF(E18="","",E18)</f>
        <v>Vyplň údaj</v>
      </c>
      <c r="G78" s="42"/>
      <c r="H78" s="42"/>
      <c r="I78" s="34" t="s">
        <v>36</v>
      </c>
      <c r="J78" s="38" t="str">
        <f>E24</f>
        <v xml:space="preserve"> 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123</v>
      </c>
      <c r="D80" s="182" t="s">
        <v>58</v>
      </c>
      <c r="E80" s="182" t="s">
        <v>54</v>
      </c>
      <c r="F80" s="182" t="s">
        <v>55</v>
      </c>
      <c r="G80" s="182" t="s">
        <v>124</v>
      </c>
      <c r="H80" s="182" t="s">
        <v>125</v>
      </c>
      <c r="I80" s="182" t="s">
        <v>126</v>
      </c>
      <c r="J80" s="182" t="s">
        <v>110</v>
      </c>
      <c r="K80" s="183" t="s">
        <v>127</v>
      </c>
      <c r="L80" s="184"/>
      <c r="M80" s="94" t="s">
        <v>19</v>
      </c>
      <c r="N80" s="95" t="s">
        <v>43</v>
      </c>
      <c r="O80" s="95" t="s">
        <v>128</v>
      </c>
      <c r="P80" s="95" t="s">
        <v>129</v>
      </c>
      <c r="Q80" s="95" t="s">
        <v>130</v>
      </c>
      <c r="R80" s="95" t="s">
        <v>131</v>
      </c>
      <c r="S80" s="95" t="s">
        <v>132</v>
      </c>
      <c r="T80" s="96" t="s">
        <v>133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134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</f>
        <v>0</v>
      </c>
      <c r="Q81" s="98"/>
      <c r="R81" s="187">
        <f>R82</f>
        <v>0.12894</v>
      </c>
      <c r="S81" s="98"/>
      <c r="T81" s="188">
        <f>T82</f>
        <v>0.16976000000000002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72</v>
      </c>
      <c r="AU81" s="19" t="s">
        <v>111</v>
      </c>
      <c r="BK81" s="189">
        <f>BK82</f>
        <v>0</v>
      </c>
    </row>
    <row r="82" s="12" customFormat="1" ht="25.92" customHeight="1">
      <c r="A82" s="12"/>
      <c r="B82" s="190"/>
      <c r="C82" s="191"/>
      <c r="D82" s="192" t="s">
        <v>72</v>
      </c>
      <c r="E82" s="193" t="s">
        <v>225</v>
      </c>
      <c r="F82" s="193" t="s">
        <v>226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P83</f>
        <v>0</v>
      </c>
      <c r="Q82" s="198"/>
      <c r="R82" s="199">
        <f>R83</f>
        <v>0.12894</v>
      </c>
      <c r="S82" s="198"/>
      <c r="T82" s="200">
        <f>T83</f>
        <v>0.16976000000000002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83</v>
      </c>
      <c r="AT82" s="202" t="s">
        <v>72</v>
      </c>
      <c r="AU82" s="202" t="s">
        <v>73</v>
      </c>
      <c r="AY82" s="201" t="s">
        <v>137</v>
      </c>
      <c r="BK82" s="203">
        <f>BK83</f>
        <v>0</v>
      </c>
    </row>
    <row r="83" s="12" customFormat="1" ht="22.8" customHeight="1">
      <c r="A83" s="12"/>
      <c r="B83" s="190"/>
      <c r="C83" s="191"/>
      <c r="D83" s="192" t="s">
        <v>72</v>
      </c>
      <c r="E83" s="204" t="s">
        <v>902</v>
      </c>
      <c r="F83" s="204" t="s">
        <v>903</v>
      </c>
      <c r="G83" s="191"/>
      <c r="H83" s="191"/>
      <c r="I83" s="194"/>
      <c r="J83" s="205">
        <f>BK83</f>
        <v>0</v>
      </c>
      <c r="K83" s="191"/>
      <c r="L83" s="196"/>
      <c r="M83" s="197"/>
      <c r="N83" s="198"/>
      <c r="O83" s="198"/>
      <c r="P83" s="199">
        <f>SUM(P84:P127)</f>
        <v>0</v>
      </c>
      <c r="Q83" s="198"/>
      <c r="R83" s="199">
        <f>SUM(R84:R127)</f>
        <v>0.12894</v>
      </c>
      <c r="S83" s="198"/>
      <c r="T83" s="200">
        <f>SUM(T84:T127)</f>
        <v>0.16976000000000002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83</v>
      </c>
      <c r="AT83" s="202" t="s">
        <v>72</v>
      </c>
      <c r="AU83" s="202" t="s">
        <v>81</v>
      </c>
      <c r="AY83" s="201" t="s">
        <v>137</v>
      </c>
      <c r="BK83" s="203">
        <f>SUM(BK84:BK127)</f>
        <v>0</v>
      </c>
    </row>
    <row r="84" s="2" customFormat="1" ht="16.5" customHeight="1">
      <c r="A84" s="40"/>
      <c r="B84" s="41"/>
      <c r="C84" s="206" t="s">
        <v>81</v>
      </c>
      <c r="D84" s="206" t="s">
        <v>140</v>
      </c>
      <c r="E84" s="207" t="s">
        <v>904</v>
      </c>
      <c r="F84" s="208" t="s">
        <v>905</v>
      </c>
      <c r="G84" s="209" t="s">
        <v>271</v>
      </c>
      <c r="H84" s="210">
        <v>153</v>
      </c>
      <c r="I84" s="211"/>
      <c r="J84" s="212">
        <f>ROUND(I84*H84,2)</f>
        <v>0</v>
      </c>
      <c r="K84" s="208" t="s">
        <v>144</v>
      </c>
      <c r="L84" s="46"/>
      <c r="M84" s="213" t="s">
        <v>19</v>
      </c>
      <c r="N84" s="214" t="s">
        <v>44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229</v>
      </c>
      <c r="AT84" s="217" t="s">
        <v>140</v>
      </c>
      <c r="AU84" s="217" t="s">
        <v>83</v>
      </c>
      <c r="AY84" s="19" t="s">
        <v>137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81</v>
      </c>
      <c r="BK84" s="218">
        <f>ROUND(I84*H84,2)</f>
        <v>0</v>
      </c>
      <c r="BL84" s="19" t="s">
        <v>229</v>
      </c>
      <c r="BM84" s="217" t="s">
        <v>906</v>
      </c>
    </row>
    <row r="85" s="2" customFormat="1">
      <c r="A85" s="40"/>
      <c r="B85" s="41"/>
      <c r="C85" s="42"/>
      <c r="D85" s="219" t="s">
        <v>147</v>
      </c>
      <c r="E85" s="42"/>
      <c r="F85" s="220" t="s">
        <v>907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147</v>
      </c>
      <c r="AU85" s="19" t="s">
        <v>83</v>
      </c>
    </row>
    <row r="86" s="13" customFormat="1">
      <c r="A86" s="13"/>
      <c r="B86" s="224"/>
      <c r="C86" s="225"/>
      <c r="D86" s="226" t="s">
        <v>149</v>
      </c>
      <c r="E86" s="227" t="s">
        <v>19</v>
      </c>
      <c r="F86" s="228" t="s">
        <v>908</v>
      </c>
      <c r="G86" s="225"/>
      <c r="H86" s="229">
        <v>153</v>
      </c>
      <c r="I86" s="230"/>
      <c r="J86" s="225"/>
      <c r="K86" s="225"/>
      <c r="L86" s="231"/>
      <c r="M86" s="232"/>
      <c r="N86" s="233"/>
      <c r="O86" s="233"/>
      <c r="P86" s="233"/>
      <c r="Q86" s="233"/>
      <c r="R86" s="233"/>
      <c r="S86" s="233"/>
      <c r="T86" s="234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5" t="s">
        <v>149</v>
      </c>
      <c r="AU86" s="235" t="s">
        <v>83</v>
      </c>
      <c r="AV86" s="13" t="s">
        <v>83</v>
      </c>
      <c r="AW86" s="13" t="s">
        <v>35</v>
      </c>
      <c r="AX86" s="13" t="s">
        <v>81</v>
      </c>
      <c r="AY86" s="235" t="s">
        <v>137</v>
      </c>
    </row>
    <row r="87" s="2" customFormat="1" ht="16.5" customHeight="1">
      <c r="A87" s="40"/>
      <c r="B87" s="41"/>
      <c r="C87" s="261" t="s">
        <v>83</v>
      </c>
      <c r="D87" s="261" t="s">
        <v>389</v>
      </c>
      <c r="E87" s="262" t="s">
        <v>909</v>
      </c>
      <c r="F87" s="263" t="s">
        <v>910</v>
      </c>
      <c r="G87" s="264" t="s">
        <v>547</v>
      </c>
      <c r="H87" s="265">
        <v>22.949999999999999</v>
      </c>
      <c r="I87" s="266"/>
      <c r="J87" s="267">
        <f>ROUND(I87*H87,2)</f>
        <v>0</v>
      </c>
      <c r="K87" s="263" t="s">
        <v>144</v>
      </c>
      <c r="L87" s="268"/>
      <c r="M87" s="269" t="s">
        <v>19</v>
      </c>
      <c r="N87" s="270" t="s">
        <v>44</v>
      </c>
      <c r="O87" s="86"/>
      <c r="P87" s="215">
        <f>O87*H87</f>
        <v>0</v>
      </c>
      <c r="Q87" s="215">
        <v>0.001</v>
      </c>
      <c r="R87" s="215">
        <f>Q87*H87</f>
        <v>0.022949999999999998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326</v>
      </c>
      <c r="AT87" s="217" t="s">
        <v>389</v>
      </c>
      <c r="AU87" s="217" t="s">
        <v>83</v>
      </c>
      <c r="AY87" s="19" t="s">
        <v>137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81</v>
      </c>
      <c r="BK87" s="218">
        <f>ROUND(I87*H87,2)</f>
        <v>0</v>
      </c>
      <c r="BL87" s="19" t="s">
        <v>229</v>
      </c>
      <c r="BM87" s="217" t="s">
        <v>911</v>
      </c>
    </row>
    <row r="88" s="13" customFormat="1">
      <c r="A88" s="13"/>
      <c r="B88" s="224"/>
      <c r="C88" s="225"/>
      <c r="D88" s="226" t="s">
        <v>149</v>
      </c>
      <c r="E88" s="225"/>
      <c r="F88" s="228" t="s">
        <v>912</v>
      </c>
      <c r="G88" s="225"/>
      <c r="H88" s="229">
        <v>22.949999999999999</v>
      </c>
      <c r="I88" s="230"/>
      <c r="J88" s="225"/>
      <c r="K88" s="225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149</v>
      </c>
      <c r="AU88" s="235" t="s">
        <v>83</v>
      </c>
      <c r="AV88" s="13" t="s">
        <v>83</v>
      </c>
      <c r="AW88" s="13" t="s">
        <v>4</v>
      </c>
      <c r="AX88" s="13" t="s">
        <v>81</v>
      </c>
      <c r="AY88" s="235" t="s">
        <v>137</v>
      </c>
    </row>
    <row r="89" s="2" customFormat="1" ht="21.75" customHeight="1">
      <c r="A89" s="40"/>
      <c r="B89" s="41"/>
      <c r="C89" s="261" t="s">
        <v>155</v>
      </c>
      <c r="D89" s="261" t="s">
        <v>389</v>
      </c>
      <c r="E89" s="262" t="s">
        <v>913</v>
      </c>
      <c r="F89" s="263" t="s">
        <v>914</v>
      </c>
      <c r="G89" s="264" t="s">
        <v>232</v>
      </c>
      <c r="H89" s="265">
        <v>80</v>
      </c>
      <c r="I89" s="266"/>
      <c r="J89" s="267">
        <f>ROUND(I89*H89,2)</f>
        <v>0</v>
      </c>
      <c r="K89" s="263" t="s">
        <v>144</v>
      </c>
      <c r="L89" s="268"/>
      <c r="M89" s="269" t="s">
        <v>19</v>
      </c>
      <c r="N89" s="270" t="s">
        <v>44</v>
      </c>
      <c r="O89" s="86"/>
      <c r="P89" s="215">
        <f>O89*H89</f>
        <v>0</v>
      </c>
      <c r="Q89" s="215">
        <v>0.001</v>
      </c>
      <c r="R89" s="215">
        <f>Q89*H89</f>
        <v>0.080000000000000002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326</v>
      </c>
      <c r="AT89" s="217" t="s">
        <v>389</v>
      </c>
      <c r="AU89" s="217" t="s">
        <v>83</v>
      </c>
      <c r="AY89" s="19" t="s">
        <v>137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81</v>
      </c>
      <c r="BK89" s="218">
        <f>ROUND(I89*H89,2)</f>
        <v>0</v>
      </c>
      <c r="BL89" s="19" t="s">
        <v>229</v>
      </c>
      <c r="BM89" s="217" t="s">
        <v>915</v>
      </c>
    </row>
    <row r="90" s="2" customFormat="1" ht="16.5" customHeight="1">
      <c r="A90" s="40"/>
      <c r="B90" s="41"/>
      <c r="C90" s="261" t="s">
        <v>145</v>
      </c>
      <c r="D90" s="261" t="s">
        <v>389</v>
      </c>
      <c r="E90" s="262" t="s">
        <v>916</v>
      </c>
      <c r="F90" s="263" t="s">
        <v>917</v>
      </c>
      <c r="G90" s="264" t="s">
        <v>232</v>
      </c>
      <c r="H90" s="265">
        <v>80</v>
      </c>
      <c r="I90" s="266"/>
      <c r="J90" s="267">
        <f>ROUND(I90*H90,2)</f>
        <v>0</v>
      </c>
      <c r="K90" s="263" t="s">
        <v>144</v>
      </c>
      <c r="L90" s="268"/>
      <c r="M90" s="269" t="s">
        <v>19</v>
      </c>
      <c r="N90" s="270" t="s">
        <v>44</v>
      </c>
      <c r="O90" s="86"/>
      <c r="P90" s="215">
        <f>O90*H90</f>
        <v>0</v>
      </c>
      <c r="Q90" s="215">
        <v>0.00013999999999999999</v>
      </c>
      <c r="R90" s="215">
        <f>Q90*H90</f>
        <v>0.011199999999999998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326</v>
      </c>
      <c r="AT90" s="217" t="s">
        <v>389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229</v>
      </c>
      <c r="BM90" s="217" t="s">
        <v>918</v>
      </c>
    </row>
    <row r="91" s="2" customFormat="1" ht="16.5" customHeight="1">
      <c r="A91" s="40"/>
      <c r="B91" s="41"/>
      <c r="C91" s="206" t="s">
        <v>166</v>
      </c>
      <c r="D91" s="206" t="s">
        <v>140</v>
      </c>
      <c r="E91" s="207" t="s">
        <v>919</v>
      </c>
      <c r="F91" s="208" t="s">
        <v>920</v>
      </c>
      <c r="G91" s="209" t="s">
        <v>232</v>
      </c>
      <c r="H91" s="210">
        <v>10</v>
      </c>
      <c r="I91" s="211"/>
      <c r="J91" s="212">
        <f>ROUND(I91*H91,2)</f>
        <v>0</v>
      </c>
      <c r="K91" s="208" t="s">
        <v>144</v>
      </c>
      <c r="L91" s="46"/>
      <c r="M91" s="213" t="s">
        <v>19</v>
      </c>
      <c r="N91" s="214" t="s">
        <v>44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229</v>
      </c>
      <c r="AT91" s="217" t="s">
        <v>140</v>
      </c>
      <c r="AU91" s="217" t="s">
        <v>83</v>
      </c>
      <c r="AY91" s="19" t="s">
        <v>137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81</v>
      </c>
      <c r="BK91" s="218">
        <f>ROUND(I91*H91,2)</f>
        <v>0</v>
      </c>
      <c r="BL91" s="19" t="s">
        <v>229</v>
      </c>
      <c r="BM91" s="217" t="s">
        <v>921</v>
      </c>
    </row>
    <row r="92" s="2" customFormat="1">
      <c r="A92" s="40"/>
      <c r="B92" s="41"/>
      <c r="C92" s="42"/>
      <c r="D92" s="219" t="s">
        <v>147</v>
      </c>
      <c r="E92" s="42"/>
      <c r="F92" s="220" t="s">
        <v>922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147</v>
      </c>
      <c r="AU92" s="19" t="s">
        <v>83</v>
      </c>
    </row>
    <row r="93" s="2" customFormat="1" ht="16.5" customHeight="1">
      <c r="A93" s="40"/>
      <c r="B93" s="41"/>
      <c r="C93" s="261" t="s">
        <v>172</v>
      </c>
      <c r="D93" s="261" t="s">
        <v>389</v>
      </c>
      <c r="E93" s="262" t="s">
        <v>923</v>
      </c>
      <c r="F93" s="263" t="s">
        <v>924</v>
      </c>
      <c r="G93" s="264" t="s">
        <v>232</v>
      </c>
      <c r="H93" s="265">
        <v>10</v>
      </c>
      <c r="I93" s="266"/>
      <c r="J93" s="267">
        <f>ROUND(I93*H93,2)</f>
        <v>0</v>
      </c>
      <c r="K93" s="263" t="s">
        <v>144</v>
      </c>
      <c r="L93" s="268"/>
      <c r="M93" s="269" t="s">
        <v>19</v>
      </c>
      <c r="N93" s="270" t="s">
        <v>44</v>
      </c>
      <c r="O93" s="86"/>
      <c r="P93" s="215">
        <f>O93*H93</f>
        <v>0</v>
      </c>
      <c r="Q93" s="215">
        <v>6.9999999999999994E-05</v>
      </c>
      <c r="R93" s="215">
        <f>Q93*H93</f>
        <v>0.00069999999999999988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326</v>
      </c>
      <c r="AT93" s="217" t="s">
        <v>389</v>
      </c>
      <c r="AU93" s="217" t="s">
        <v>83</v>
      </c>
      <c r="AY93" s="19" t="s">
        <v>137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81</v>
      </c>
      <c r="BK93" s="218">
        <f>ROUND(I93*H93,2)</f>
        <v>0</v>
      </c>
      <c r="BL93" s="19" t="s">
        <v>229</v>
      </c>
      <c r="BM93" s="217" t="s">
        <v>925</v>
      </c>
    </row>
    <row r="94" s="2" customFormat="1" ht="16.5" customHeight="1">
      <c r="A94" s="40"/>
      <c r="B94" s="41"/>
      <c r="C94" s="206" t="s">
        <v>177</v>
      </c>
      <c r="D94" s="206" t="s">
        <v>140</v>
      </c>
      <c r="E94" s="207" t="s">
        <v>926</v>
      </c>
      <c r="F94" s="208" t="s">
        <v>927</v>
      </c>
      <c r="G94" s="209" t="s">
        <v>232</v>
      </c>
      <c r="H94" s="210">
        <v>10</v>
      </c>
      <c r="I94" s="211"/>
      <c r="J94" s="212">
        <f>ROUND(I94*H94,2)</f>
        <v>0</v>
      </c>
      <c r="K94" s="208" t="s">
        <v>144</v>
      </c>
      <c r="L94" s="46"/>
      <c r="M94" s="213" t="s">
        <v>19</v>
      </c>
      <c r="N94" s="214" t="s">
        <v>44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229</v>
      </c>
      <c r="AT94" s="217" t="s">
        <v>140</v>
      </c>
      <c r="AU94" s="217" t="s">
        <v>83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81</v>
      </c>
      <c r="BK94" s="218">
        <f>ROUND(I94*H94,2)</f>
        <v>0</v>
      </c>
      <c r="BL94" s="19" t="s">
        <v>229</v>
      </c>
      <c r="BM94" s="217" t="s">
        <v>928</v>
      </c>
    </row>
    <row r="95" s="2" customFormat="1">
      <c r="A95" s="40"/>
      <c r="B95" s="41"/>
      <c r="C95" s="42"/>
      <c r="D95" s="219" t="s">
        <v>147</v>
      </c>
      <c r="E95" s="42"/>
      <c r="F95" s="220" t="s">
        <v>929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147</v>
      </c>
      <c r="AU95" s="19" t="s">
        <v>83</v>
      </c>
    </row>
    <row r="96" s="2" customFormat="1" ht="16.5" customHeight="1">
      <c r="A96" s="40"/>
      <c r="B96" s="41"/>
      <c r="C96" s="261" t="s">
        <v>186</v>
      </c>
      <c r="D96" s="261" t="s">
        <v>389</v>
      </c>
      <c r="E96" s="262" t="s">
        <v>930</v>
      </c>
      <c r="F96" s="263" t="s">
        <v>931</v>
      </c>
      <c r="G96" s="264" t="s">
        <v>232</v>
      </c>
      <c r="H96" s="265">
        <v>8</v>
      </c>
      <c r="I96" s="266"/>
      <c r="J96" s="267">
        <f>ROUND(I96*H96,2)</f>
        <v>0</v>
      </c>
      <c r="K96" s="263" t="s">
        <v>144</v>
      </c>
      <c r="L96" s="268"/>
      <c r="M96" s="269" t="s">
        <v>19</v>
      </c>
      <c r="N96" s="270" t="s">
        <v>44</v>
      </c>
      <c r="O96" s="86"/>
      <c r="P96" s="215">
        <f>O96*H96</f>
        <v>0</v>
      </c>
      <c r="Q96" s="215">
        <v>0.00010000000000000001</v>
      </c>
      <c r="R96" s="215">
        <f>Q96*H96</f>
        <v>0.00080000000000000004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326</v>
      </c>
      <c r="AT96" s="217" t="s">
        <v>389</v>
      </c>
      <c r="AU96" s="217" t="s">
        <v>83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81</v>
      </c>
      <c r="BK96" s="218">
        <f>ROUND(I96*H96,2)</f>
        <v>0</v>
      </c>
      <c r="BL96" s="19" t="s">
        <v>229</v>
      </c>
      <c r="BM96" s="217" t="s">
        <v>932</v>
      </c>
    </row>
    <row r="97" s="2" customFormat="1" ht="16.5" customHeight="1">
      <c r="A97" s="40"/>
      <c r="B97" s="41"/>
      <c r="C97" s="261" t="s">
        <v>138</v>
      </c>
      <c r="D97" s="261" t="s">
        <v>389</v>
      </c>
      <c r="E97" s="262" t="s">
        <v>933</v>
      </c>
      <c r="F97" s="263" t="s">
        <v>934</v>
      </c>
      <c r="G97" s="264" t="s">
        <v>232</v>
      </c>
      <c r="H97" s="265">
        <v>2</v>
      </c>
      <c r="I97" s="266"/>
      <c r="J97" s="267">
        <f>ROUND(I97*H97,2)</f>
        <v>0</v>
      </c>
      <c r="K97" s="263" t="s">
        <v>144</v>
      </c>
      <c r="L97" s="268"/>
      <c r="M97" s="269" t="s">
        <v>19</v>
      </c>
      <c r="N97" s="270" t="s">
        <v>44</v>
      </c>
      <c r="O97" s="86"/>
      <c r="P97" s="215">
        <f>O97*H97</f>
        <v>0</v>
      </c>
      <c r="Q97" s="215">
        <v>0.00014999999999999999</v>
      </c>
      <c r="R97" s="215">
        <f>Q97*H97</f>
        <v>0.00029999999999999997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326</v>
      </c>
      <c r="AT97" s="217" t="s">
        <v>389</v>
      </c>
      <c r="AU97" s="217" t="s">
        <v>83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229</v>
      </c>
      <c r="BM97" s="217" t="s">
        <v>935</v>
      </c>
    </row>
    <row r="98" s="2" customFormat="1" ht="16.5" customHeight="1">
      <c r="A98" s="40"/>
      <c r="B98" s="41"/>
      <c r="C98" s="206" t="s">
        <v>196</v>
      </c>
      <c r="D98" s="206" t="s">
        <v>140</v>
      </c>
      <c r="E98" s="207" t="s">
        <v>936</v>
      </c>
      <c r="F98" s="208" t="s">
        <v>937</v>
      </c>
      <c r="G98" s="209" t="s">
        <v>232</v>
      </c>
      <c r="H98" s="210">
        <v>10</v>
      </c>
      <c r="I98" s="211"/>
      <c r="J98" s="212">
        <f>ROUND(I98*H98,2)</f>
        <v>0</v>
      </c>
      <c r="K98" s="208" t="s">
        <v>144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229</v>
      </c>
      <c r="AT98" s="217" t="s">
        <v>140</v>
      </c>
      <c r="AU98" s="217" t="s">
        <v>83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229</v>
      </c>
      <c r="BM98" s="217" t="s">
        <v>938</v>
      </c>
    </row>
    <row r="99" s="2" customFormat="1">
      <c r="A99" s="40"/>
      <c r="B99" s="41"/>
      <c r="C99" s="42"/>
      <c r="D99" s="219" t="s">
        <v>147</v>
      </c>
      <c r="E99" s="42"/>
      <c r="F99" s="220" t="s">
        <v>939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83</v>
      </c>
    </row>
    <row r="100" s="2" customFormat="1" ht="16.5" customHeight="1">
      <c r="A100" s="40"/>
      <c r="B100" s="41"/>
      <c r="C100" s="261" t="s">
        <v>202</v>
      </c>
      <c r="D100" s="261" t="s">
        <v>389</v>
      </c>
      <c r="E100" s="262" t="s">
        <v>940</v>
      </c>
      <c r="F100" s="263" t="s">
        <v>941</v>
      </c>
      <c r="G100" s="264" t="s">
        <v>232</v>
      </c>
      <c r="H100" s="265">
        <v>10</v>
      </c>
      <c r="I100" s="266"/>
      <c r="J100" s="267">
        <f>ROUND(I100*H100,2)</f>
        <v>0</v>
      </c>
      <c r="K100" s="263" t="s">
        <v>144</v>
      </c>
      <c r="L100" s="268"/>
      <c r="M100" s="269" t="s">
        <v>19</v>
      </c>
      <c r="N100" s="270" t="s">
        <v>44</v>
      </c>
      <c r="O100" s="86"/>
      <c r="P100" s="215">
        <f>O100*H100</f>
        <v>0</v>
      </c>
      <c r="Q100" s="215">
        <v>0.00010000000000000001</v>
      </c>
      <c r="R100" s="215">
        <f>Q100*H100</f>
        <v>0.001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326</v>
      </c>
      <c r="AT100" s="217" t="s">
        <v>389</v>
      </c>
      <c r="AU100" s="217" t="s">
        <v>83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229</v>
      </c>
      <c r="BM100" s="217" t="s">
        <v>942</v>
      </c>
    </row>
    <row r="101" s="2" customFormat="1" ht="24.15" customHeight="1">
      <c r="A101" s="40"/>
      <c r="B101" s="41"/>
      <c r="C101" s="206" t="s">
        <v>8</v>
      </c>
      <c r="D101" s="206" t="s">
        <v>140</v>
      </c>
      <c r="E101" s="207" t="s">
        <v>943</v>
      </c>
      <c r="F101" s="208" t="s">
        <v>944</v>
      </c>
      <c r="G101" s="209" t="s">
        <v>271</v>
      </c>
      <c r="H101" s="210">
        <v>76</v>
      </c>
      <c r="I101" s="211"/>
      <c r="J101" s="212">
        <f>ROUND(I101*H101,2)</f>
        <v>0</v>
      </c>
      <c r="K101" s="208" t="s">
        <v>144</v>
      </c>
      <c r="L101" s="46"/>
      <c r="M101" s="213" t="s">
        <v>19</v>
      </c>
      <c r="N101" s="214" t="s">
        <v>44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0.00062</v>
      </c>
      <c r="T101" s="216">
        <f>S101*H101</f>
        <v>0.047120000000000002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229</v>
      </c>
      <c r="AT101" s="217" t="s">
        <v>140</v>
      </c>
      <c r="AU101" s="217" t="s">
        <v>83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81</v>
      </c>
      <c r="BK101" s="218">
        <f>ROUND(I101*H101,2)</f>
        <v>0</v>
      </c>
      <c r="BL101" s="19" t="s">
        <v>229</v>
      </c>
      <c r="BM101" s="217" t="s">
        <v>945</v>
      </c>
    </row>
    <row r="102" s="2" customFormat="1">
      <c r="A102" s="40"/>
      <c r="B102" s="41"/>
      <c r="C102" s="42"/>
      <c r="D102" s="219" t="s">
        <v>147</v>
      </c>
      <c r="E102" s="42"/>
      <c r="F102" s="220" t="s">
        <v>946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147</v>
      </c>
      <c r="AU102" s="19" t="s">
        <v>83</v>
      </c>
    </row>
    <row r="103" s="13" customFormat="1">
      <c r="A103" s="13"/>
      <c r="B103" s="224"/>
      <c r="C103" s="225"/>
      <c r="D103" s="226" t="s">
        <v>149</v>
      </c>
      <c r="E103" s="227" t="s">
        <v>19</v>
      </c>
      <c r="F103" s="228" t="s">
        <v>947</v>
      </c>
      <c r="G103" s="225"/>
      <c r="H103" s="229">
        <v>76</v>
      </c>
      <c r="I103" s="230"/>
      <c r="J103" s="225"/>
      <c r="K103" s="225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149</v>
      </c>
      <c r="AU103" s="235" t="s">
        <v>83</v>
      </c>
      <c r="AV103" s="13" t="s">
        <v>83</v>
      </c>
      <c r="AW103" s="13" t="s">
        <v>35</v>
      </c>
      <c r="AX103" s="13" t="s">
        <v>81</v>
      </c>
      <c r="AY103" s="235" t="s">
        <v>137</v>
      </c>
    </row>
    <row r="104" s="2" customFormat="1" ht="24.15" customHeight="1">
      <c r="A104" s="40"/>
      <c r="B104" s="41"/>
      <c r="C104" s="206" t="s">
        <v>211</v>
      </c>
      <c r="D104" s="206" t="s">
        <v>140</v>
      </c>
      <c r="E104" s="207" t="s">
        <v>948</v>
      </c>
      <c r="F104" s="208" t="s">
        <v>949</v>
      </c>
      <c r="G104" s="209" t="s">
        <v>271</v>
      </c>
      <c r="H104" s="210">
        <v>77</v>
      </c>
      <c r="I104" s="211"/>
      <c r="J104" s="212">
        <f>ROUND(I104*H104,2)</f>
        <v>0</v>
      </c>
      <c r="K104" s="208" t="s">
        <v>144</v>
      </c>
      <c r="L104" s="46"/>
      <c r="M104" s="213" t="s">
        <v>19</v>
      </c>
      <c r="N104" s="214" t="s">
        <v>44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0.00062</v>
      </c>
      <c r="T104" s="216">
        <f>S104*H104</f>
        <v>0.047739999999999998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229</v>
      </c>
      <c r="AT104" s="217" t="s">
        <v>140</v>
      </c>
      <c r="AU104" s="217" t="s">
        <v>83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81</v>
      </c>
      <c r="BK104" s="218">
        <f>ROUND(I104*H104,2)</f>
        <v>0</v>
      </c>
      <c r="BL104" s="19" t="s">
        <v>229</v>
      </c>
      <c r="BM104" s="217" t="s">
        <v>950</v>
      </c>
    </row>
    <row r="105" s="2" customFormat="1">
      <c r="A105" s="40"/>
      <c r="B105" s="41"/>
      <c r="C105" s="42"/>
      <c r="D105" s="219" t="s">
        <v>147</v>
      </c>
      <c r="E105" s="42"/>
      <c r="F105" s="220" t="s">
        <v>951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147</v>
      </c>
      <c r="AU105" s="19" t="s">
        <v>83</v>
      </c>
    </row>
    <row r="106" s="13" customFormat="1">
      <c r="A106" s="13"/>
      <c r="B106" s="224"/>
      <c r="C106" s="225"/>
      <c r="D106" s="226" t="s">
        <v>149</v>
      </c>
      <c r="E106" s="227" t="s">
        <v>19</v>
      </c>
      <c r="F106" s="228" t="s">
        <v>952</v>
      </c>
      <c r="G106" s="225"/>
      <c r="H106" s="229">
        <v>77</v>
      </c>
      <c r="I106" s="230"/>
      <c r="J106" s="225"/>
      <c r="K106" s="225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149</v>
      </c>
      <c r="AU106" s="235" t="s">
        <v>83</v>
      </c>
      <c r="AV106" s="13" t="s">
        <v>83</v>
      </c>
      <c r="AW106" s="13" t="s">
        <v>35</v>
      </c>
      <c r="AX106" s="13" t="s">
        <v>81</v>
      </c>
      <c r="AY106" s="235" t="s">
        <v>137</v>
      </c>
    </row>
    <row r="107" s="2" customFormat="1" ht="16.5" customHeight="1">
      <c r="A107" s="40"/>
      <c r="B107" s="41"/>
      <c r="C107" s="206" t="s">
        <v>216</v>
      </c>
      <c r="D107" s="206" t="s">
        <v>140</v>
      </c>
      <c r="E107" s="207" t="s">
        <v>953</v>
      </c>
      <c r="F107" s="208" t="s">
        <v>954</v>
      </c>
      <c r="G107" s="209" t="s">
        <v>232</v>
      </c>
      <c r="H107" s="210">
        <v>10</v>
      </c>
      <c r="I107" s="211"/>
      <c r="J107" s="212">
        <f>ROUND(I107*H107,2)</f>
        <v>0</v>
      </c>
      <c r="K107" s="208" t="s">
        <v>144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0.00014999999999999999</v>
      </c>
      <c r="T107" s="216">
        <f>S107*H107</f>
        <v>0.0014999999999999998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229</v>
      </c>
      <c r="AT107" s="217" t="s">
        <v>140</v>
      </c>
      <c r="AU107" s="217" t="s">
        <v>83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229</v>
      </c>
      <c r="BM107" s="217" t="s">
        <v>955</v>
      </c>
    </row>
    <row r="108" s="2" customFormat="1">
      <c r="A108" s="40"/>
      <c r="B108" s="41"/>
      <c r="C108" s="42"/>
      <c r="D108" s="219" t="s">
        <v>147</v>
      </c>
      <c r="E108" s="42"/>
      <c r="F108" s="220" t="s">
        <v>956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83</v>
      </c>
    </row>
    <row r="109" s="2" customFormat="1" ht="16.5" customHeight="1">
      <c r="A109" s="40"/>
      <c r="B109" s="41"/>
      <c r="C109" s="206" t="s">
        <v>221</v>
      </c>
      <c r="D109" s="206" t="s">
        <v>140</v>
      </c>
      <c r="E109" s="207" t="s">
        <v>957</v>
      </c>
      <c r="F109" s="208" t="s">
        <v>958</v>
      </c>
      <c r="G109" s="209" t="s">
        <v>232</v>
      </c>
      <c r="H109" s="210">
        <v>10</v>
      </c>
      <c r="I109" s="211"/>
      <c r="J109" s="212">
        <f>ROUND(I109*H109,2)</f>
        <v>0</v>
      </c>
      <c r="K109" s="208" t="s">
        <v>144</v>
      </c>
      <c r="L109" s="46"/>
      <c r="M109" s="213" t="s">
        <v>19</v>
      </c>
      <c r="N109" s="214" t="s">
        <v>44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0.00025000000000000001</v>
      </c>
      <c r="T109" s="216">
        <f>S109*H109</f>
        <v>0.0025000000000000001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229</v>
      </c>
      <c r="AT109" s="217" t="s">
        <v>140</v>
      </c>
      <c r="AU109" s="217" t="s">
        <v>83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81</v>
      </c>
      <c r="BK109" s="218">
        <f>ROUND(I109*H109,2)</f>
        <v>0</v>
      </c>
      <c r="BL109" s="19" t="s">
        <v>229</v>
      </c>
      <c r="BM109" s="217" t="s">
        <v>959</v>
      </c>
    </row>
    <row r="110" s="2" customFormat="1">
      <c r="A110" s="40"/>
      <c r="B110" s="41"/>
      <c r="C110" s="42"/>
      <c r="D110" s="219" t="s">
        <v>147</v>
      </c>
      <c r="E110" s="42"/>
      <c r="F110" s="220" t="s">
        <v>960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147</v>
      </c>
      <c r="AU110" s="19" t="s">
        <v>83</v>
      </c>
    </row>
    <row r="111" s="2" customFormat="1" ht="16.5" customHeight="1">
      <c r="A111" s="40"/>
      <c r="B111" s="41"/>
      <c r="C111" s="206" t="s">
        <v>229</v>
      </c>
      <c r="D111" s="206" t="s">
        <v>140</v>
      </c>
      <c r="E111" s="207" t="s">
        <v>961</v>
      </c>
      <c r="F111" s="208" t="s">
        <v>962</v>
      </c>
      <c r="G111" s="209" t="s">
        <v>232</v>
      </c>
      <c r="H111" s="210">
        <v>10</v>
      </c>
      <c r="I111" s="211"/>
      <c r="J111" s="212">
        <f>ROUND(I111*H111,2)</f>
        <v>0</v>
      </c>
      <c r="K111" s="208" t="s">
        <v>144</v>
      </c>
      <c r="L111" s="46"/>
      <c r="M111" s="213" t="s">
        <v>19</v>
      </c>
      <c r="N111" s="214" t="s">
        <v>44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0.00044999999999999999</v>
      </c>
      <c r="T111" s="216">
        <f>S111*H111</f>
        <v>0.0044999999999999997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229</v>
      </c>
      <c r="AT111" s="217" t="s">
        <v>140</v>
      </c>
      <c r="AU111" s="217" t="s">
        <v>83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229</v>
      </c>
      <c r="BM111" s="217" t="s">
        <v>963</v>
      </c>
    </row>
    <row r="112" s="2" customFormat="1">
      <c r="A112" s="40"/>
      <c r="B112" s="41"/>
      <c r="C112" s="42"/>
      <c r="D112" s="219" t="s">
        <v>147</v>
      </c>
      <c r="E112" s="42"/>
      <c r="F112" s="220" t="s">
        <v>964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147</v>
      </c>
      <c r="AU112" s="19" t="s">
        <v>83</v>
      </c>
    </row>
    <row r="113" s="2" customFormat="1" ht="16.5" customHeight="1">
      <c r="A113" s="40"/>
      <c r="B113" s="41"/>
      <c r="C113" s="206" t="s">
        <v>235</v>
      </c>
      <c r="D113" s="206" t="s">
        <v>140</v>
      </c>
      <c r="E113" s="207" t="s">
        <v>965</v>
      </c>
      <c r="F113" s="208" t="s">
        <v>966</v>
      </c>
      <c r="G113" s="209" t="s">
        <v>232</v>
      </c>
      <c r="H113" s="210">
        <v>80</v>
      </c>
      <c r="I113" s="211"/>
      <c r="J113" s="212">
        <f>ROUND(I113*H113,2)</f>
        <v>0</v>
      </c>
      <c r="K113" s="208" t="s">
        <v>144</v>
      </c>
      <c r="L113" s="46"/>
      <c r="M113" s="213" t="s">
        <v>19</v>
      </c>
      <c r="N113" s="214" t="s">
        <v>44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0.00055000000000000003</v>
      </c>
      <c r="T113" s="216">
        <f>S113*H113</f>
        <v>0.044000000000000004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229</v>
      </c>
      <c r="AT113" s="217" t="s">
        <v>140</v>
      </c>
      <c r="AU113" s="217" t="s">
        <v>83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81</v>
      </c>
      <c r="BK113" s="218">
        <f>ROUND(I113*H113,2)</f>
        <v>0</v>
      </c>
      <c r="BL113" s="19" t="s">
        <v>229</v>
      </c>
      <c r="BM113" s="217" t="s">
        <v>967</v>
      </c>
    </row>
    <row r="114" s="2" customFormat="1">
      <c r="A114" s="40"/>
      <c r="B114" s="41"/>
      <c r="C114" s="42"/>
      <c r="D114" s="219" t="s">
        <v>147</v>
      </c>
      <c r="E114" s="42"/>
      <c r="F114" s="220" t="s">
        <v>968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147</v>
      </c>
      <c r="AU114" s="19" t="s">
        <v>83</v>
      </c>
    </row>
    <row r="115" s="2" customFormat="1" ht="16.5" customHeight="1">
      <c r="A115" s="40"/>
      <c r="B115" s="41"/>
      <c r="C115" s="206" t="s">
        <v>241</v>
      </c>
      <c r="D115" s="206" t="s">
        <v>140</v>
      </c>
      <c r="E115" s="207" t="s">
        <v>969</v>
      </c>
      <c r="F115" s="208" t="s">
        <v>970</v>
      </c>
      <c r="G115" s="209" t="s">
        <v>232</v>
      </c>
      <c r="H115" s="210">
        <v>80</v>
      </c>
      <c r="I115" s="211"/>
      <c r="J115" s="212">
        <f>ROUND(I115*H115,2)</f>
        <v>0</v>
      </c>
      <c r="K115" s="208" t="s">
        <v>144</v>
      </c>
      <c r="L115" s="46"/>
      <c r="M115" s="213" t="s">
        <v>19</v>
      </c>
      <c r="N115" s="214" t="s">
        <v>44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0.00027999999999999998</v>
      </c>
      <c r="T115" s="216">
        <f>S115*H115</f>
        <v>0.022399999999999996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229</v>
      </c>
      <c r="AT115" s="217" t="s">
        <v>140</v>
      </c>
      <c r="AU115" s="217" t="s">
        <v>83</v>
      </c>
      <c r="AY115" s="19" t="s">
        <v>137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81</v>
      </c>
      <c r="BK115" s="218">
        <f>ROUND(I115*H115,2)</f>
        <v>0</v>
      </c>
      <c r="BL115" s="19" t="s">
        <v>229</v>
      </c>
      <c r="BM115" s="217" t="s">
        <v>971</v>
      </c>
    </row>
    <row r="116" s="2" customFormat="1">
      <c r="A116" s="40"/>
      <c r="B116" s="41"/>
      <c r="C116" s="42"/>
      <c r="D116" s="219" t="s">
        <v>147</v>
      </c>
      <c r="E116" s="42"/>
      <c r="F116" s="220" t="s">
        <v>972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147</v>
      </c>
      <c r="AU116" s="19" t="s">
        <v>83</v>
      </c>
    </row>
    <row r="117" s="2" customFormat="1" ht="16.5" customHeight="1">
      <c r="A117" s="40"/>
      <c r="B117" s="41"/>
      <c r="C117" s="206" t="s">
        <v>247</v>
      </c>
      <c r="D117" s="206" t="s">
        <v>140</v>
      </c>
      <c r="E117" s="207" t="s">
        <v>973</v>
      </c>
      <c r="F117" s="208" t="s">
        <v>974</v>
      </c>
      <c r="G117" s="209" t="s">
        <v>232</v>
      </c>
      <c r="H117" s="210">
        <v>3</v>
      </c>
      <c r="I117" s="211"/>
      <c r="J117" s="212">
        <f>ROUND(I117*H117,2)</f>
        <v>0</v>
      </c>
      <c r="K117" s="208" t="s">
        <v>144</v>
      </c>
      <c r="L117" s="46"/>
      <c r="M117" s="213" t="s">
        <v>19</v>
      </c>
      <c r="N117" s="214" t="s">
        <v>44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229</v>
      </c>
      <c r="AT117" s="217" t="s">
        <v>140</v>
      </c>
      <c r="AU117" s="217" t="s">
        <v>83</v>
      </c>
      <c r="AY117" s="19" t="s">
        <v>137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81</v>
      </c>
      <c r="BK117" s="218">
        <f>ROUND(I117*H117,2)</f>
        <v>0</v>
      </c>
      <c r="BL117" s="19" t="s">
        <v>229</v>
      </c>
      <c r="BM117" s="217" t="s">
        <v>975</v>
      </c>
    </row>
    <row r="118" s="2" customFormat="1">
      <c r="A118" s="40"/>
      <c r="B118" s="41"/>
      <c r="C118" s="42"/>
      <c r="D118" s="219" t="s">
        <v>147</v>
      </c>
      <c r="E118" s="42"/>
      <c r="F118" s="220" t="s">
        <v>976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147</v>
      </c>
      <c r="AU118" s="19" t="s">
        <v>83</v>
      </c>
    </row>
    <row r="119" s="2" customFormat="1" ht="16.5" customHeight="1">
      <c r="A119" s="40"/>
      <c r="B119" s="41"/>
      <c r="C119" s="261" t="s">
        <v>252</v>
      </c>
      <c r="D119" s="261" t="s">
        <v>389</v>
      </c>
      <c r="E119" s="262" t="s">
        <v>977</v>
      </c>
      <c r="F119" s="263" t="s">
        <v>978</v>
      </c>
      <c r="G119" s="264" t="s">
        <v>232</v>
      </c>
      <c r="H119" s="265">
        <v>3</v>
      </c>
      <c r="I119" s="266"/>
      <c r="J119" s="267">
        <f>ROUND(I119*H119,2)</f>
        <v>0</v>
      </c>
      <c r="K119" s="263" t="s">
        <v>144</v>
      </c>
      <c r="L119" s="268"/>
      <c r="M119" s="269" t="s">
        <v>19</v>
      </c>
      <c r="N119" s="270" t="s">
        <v>44</v>
      </c>
      <c r="O119" s="86"/>
      <c r="P119" s="215">
        <f>O119*H119</f>
        <v>0</v>
      </c>
      <c r="Q119" s="215">
        <v>0.00091</v>
      </c>
      <c r="R119" s="215">
        <f>Q119*H119</f>
        <v>0.0027299999999999998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326</v>
      </c>
      <c r="AT119" s="217" t="s">
        <v>389</v>
      </c>
      <c r="AU119" s="217" t="s">
        <v>83</v>
      </c>
      <c r="AY119" s="19" t="s">
        <v>137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229</v>
      </c>
      <c r="BM119" s="217" t="s">
        <v>979</v>
      </c>
    </row>
    <row r="120" s="2" customFormat="1" ht="16.5" customHeight="1">
      <c r="A120" s="40"/>
      <c r="B120" s="41"/>
      <c r="C120" s="206" t="s">
        <v>7</v>
      </c>
      <c r="D120" s="206" t="s">
        <v>140</v>
      </c>
      <c r="E120" s="207" t="s">
        <v>980</v>
      </c>
      <c r="F120" s="208" t="s">
        <v>981</v>
      </c>
      <c r="G120" s="209" t="s">
        <v>232</v>
      </c>
      <c r="H120" s="210">
        <v>1</v>
      </c>
      <c r="I120" s="211"/>
      <c r="J120" s="212">
        <f>ROUND(I120*H120,2)</f>
        <v>0</v>
      </c>
      <c r="K120" s="208" t="s">
        <v>144</v>
      </c>
      <c r="L120" s="46"/>
      <c r="M120" s="213" t="s">
        <v>19</v>
      </c>
      <c r="N120" s="214" t="s">
        <v>44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229</v>
      </c>
      <c r="AT120" s="217" t="s">
        <v>140</v>
      </c>
      <c r="AU120" s="217" t="s">
        <v>83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81</v>
      </c>
      <c r="BK120" s="218">
        <f>ROUND(I120*H120,2)</f>
        <v>0</v>
      </c>
      <c r="BL120" s="19" t="s">
        <v>229</v>
      </c>
      <c r="BM120" s="217" t="s">
        <v>982</v>
      </c>
    </row>
    <row r="121" s="2" customFormat="1">
      <c r="A121" s="40"/>
      <c r="B121" s="41"/>
      <c r="C121" s="42"/>
      <c r="D121" s="219" t="s">
        <v>147</v>
      </c>
      <c r="E121" s="42"/>
      <c r="F121" s="220" t="s">
        <v>983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147</v>
      </c>
      <c r="AU121" s="19" t="s">
        <v>83</v>
      </c>
    </row>
    <row r="122" s="2" customFormat="1" ht="16.5" customHeight="1">
      <c r="A122" s="40"/>
      <c r="B122" s="41"/>
      <c r="C122" s="261" t="s">
        <v>268</v>
      </c>
      <c r="D122" s="261" t="s">
        <v>389</v>
      </c>
      <c r="E122" s="262" t="s">
        <v>984</v>
      </c>
      <c r="F122" s="263" t="s">
        <v>985</v>
      </c>
      <c r="G122" s="264" t="s">
        <v>232</v>
      </c>
      <c r="H122" s="265">
        <v>1</v>
      </c>
      <c r="I122" s="266"/>
      <c r="J122" s="267">
        <f>ROUND(I122*H122,2)</f>
        <v>0</v>
      </c>
      <c r="K122" s="263" t="s">
        <v>144</v>
      </c>
      <c r="L122" s="268"/>
      <c r="M122" s="269" t="s">
        <v>19</v>
      </c>
      <c r="N122" s="270" t="s">
        <v>44</v>
      </c>
      <c r="O122" s="86"/>
      <c r="P122" s="215">
        <f>O122*H122</f>
        <v>0</v>
      </c>
      <c r="Q122" s="215">
        <v>0.0012600000000000001</v>
      </c>
      <c r="R122" s="215">
        <f>Q122*H122</f>
        <v>0.0012600000000000001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326</v>
      </c>
      <c r="AT122" s="217" t="s">
        <v>389</v>
      </c>
      <c r="AU122" s="217" t="s">
        <v>83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229</v>
      </c>
      <c r="BM122" s="217" t="s">
        <v>986</v>
      </c>
    </row>
    <row r="123" s="2" customFormat="1" ht="16.5" customHeight="1">
      <c r="A123" s="40"/>
      <c r="B123" s="41"/>
      <c r="C123" s="261" t="s">
        <v>274</v>
      </c>
      <c r="D123" s="261" t="s">
        <v>389</v>
      </c>
      <c r="E123" s="262" t="s">
        <v>987</v>
      </c>
      <c r="F123" s="263" t="s">
        <v>988</v>
      </c>
      <c r="G123" s="264" t="s">
        <v>232</v>
      </c>
      <c r="H123" s="265">
        <v>1</v>
      </c>
      <c r="I123" s="266"/>
      <c r="J123" s="267">
        <f>ROUND(I123*H123,2)</f>
        <v>0</v>
      </c>
      <c r="K123" s="263" t="s">
        <v>144</v>
      </c>
      <c r="L123" s="268"/>
      <c r="M123" s="269" t="s">
        <v>19</v>
      </c>
      <c r="N123" s="270" t="s">
        <v>44</v>
      </c>
      <c r="O123" s="86"/>
      <c r="P123" s="215">
        <f>O123*H123</f>
        <v>0</v>
      </c>
      <c r="Q123" s="215">
        <v>0.0080000000000000002</v>
      </c>
      <c r="R123" s="215">
        <f>Q123*H123</f>
        <v>0.0080000000000000002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326</v>
      </c>
      <c r="AT123" s="217" t="s">
        <v>389</v>
      </c>
      <c r="AU123" s="217" t="s">
        <v>83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81</v>
      </c>
      <c r="BK123" s="218">
        <f>ROUND(I123*H123,2)</f>
        <v>0</v>
      </c>
      <c r="BL123" s="19" t="s">
        <v>229</v>
      </c>
      <c r="BM123" s="217" t="s">
        <v>989</v>
      </c>
    </row>
    <row r="124" s="2" customFormat="1" ht="24.15" customHeight="1">
      <c r="A124" s="40"/>
      <c r="B124" s="41"/>
      <c r="C124" s="206" t="s">
        <v>282</v>
      </c>
      <c r="D124" s="206" t="s">
        <v>140</v>
      </c>
      <c r="E124" s="207" t="s">
        <v>990</v>
      </c>
      <c r="F124" s="208" t="s">
        <v>991</v>
      </c>
      <c r="G124" s="209" t="s">
        <v>232</v>
      </c>
      <c r="H124" s="210">
        <v>1</v>
      </c>
      <c r="I124" s="211"/>
      <c r="J124" s="212">
        <f>ROUND(I124*H124,2)</f>
        <v>0</v>
      </c>
      <c r="K124" s="208" t="s">
        <v>144</v>
      </c>
      <c r="L124" s="46"/>
      <c r="M124" s="213" t="s">
        <v>19</v>
      </c>
      <c r="N124" s="214" t="s">
        <v>44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229</v>
      </c>
      <c r="AT124" s="217" t="s">
        <v>140</v>
      </c>
      <c r="AU124" s="217" t="s">
        <v>83</v>
      </c>
      <c r="AY124" s="19" t="s">
        <v>137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81</v>
      </c>
      <c r="BK124" s="218">
        <f>ROUND(I124*H124,2)</f>
        <v>0</v>
      </c>
      <c r="BL124" s="19" t="s">
        <v>229</v>
      </c>
      <c r="BM124" s="217" t="s">
        <v>992</v>
      </c>
    </row>
    <row r="125" s="2" customFormat="1">
      <c r="A125" s="40"/>
      <c r="B125" s="41"/>
      <c r="C125" s="42"/>
      <c r="D125" s="219" t="s">
        <v>147</v>
      </c>
      <c r="E125" s="42"/>
      <c r="F125" s="220" t="s">
        <v>993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147</v>
      </c>
      <c r="AU125" s="19" t="s">
        <v>83</v>
      </c>
    </row>
    <row r="126" s="2" customFormat="1" ht="24.15" customHeight="1">
      <c r="A126" s="40"/>
      <c r="B126" s="41"/>
      <c r="C126" s="206" t="s">
        <v>287</v>
      </c>
      <c r="D126" s="206" t="s">
        <v>140</v>
      </c>
      <c r="E126" s="207" t="s">
        <v>994</v>
      </c>
      <c r="F126" s="208" t="s">
        <v>995</v>
      </c>
      <c r="G126" s="209" t="s">
        <v>189</v>
      </c>
      <c r="H126" s="210">
        <v>0.129</v>
      </c>
      <c r="I126" s="211"/>
      <c r="J126" s="212">
        <f>ROUND(I126*H126,2)</f>
        <v>0</v>
      </c>
      <c r="K126" s="208" t="s">
        <v>144</v>
      </c>
      <c r="L126" s="46"/>
      <c r="M126" s="213" t="s">
        <v>19</v>
      </c>
      <c r="N126" s="214" t="s">
        <v>44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229</v>
      </c>
      <c r="AT126" s="217" t="s">
        <v>140</v>
      </c>
      <c r="AU126" s="217" t="s">
        <v>83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81</v>
      </c>
      <c r="BK126" s="218">
        <f>ROUND(I126*H126,2)</f>
        <v>0</v>
      </c>
      <c r="BL126" s="19" t="s">
        <v>229</v>
      </c>
      <c r="BM126" s="217" t="s">
        <v>996</v>
      </c>
    </row>
    <row r="127" s="2" customFormat="1">
      <c r="A127" s="40"/>
      <c r="B127" s="41"/>
      <c r="C127" s="42"/>
      <c r="D127" s="219" t="s">
        <v>147</v>
      </c>
      <c r="E127" s="42"/>
      <c r="F127" s="220" t="s">
        <v>997</v>
      </c>
      <c r="G127" s="42"/>
      <c r="H127" s="42"/>
      <c r="I127" s="221"/>
      <c r="J127" s="42"/>
      <c r="K127" s="42"/>
      <c r="L127" s="46"/>
      <c r="M127" s="257"/>
      <c r="N127" s="258"/>
      <c r="O127" s="259"/>
      <c r="P127" s="259"/>
      <c r="Q127" s="259"/>
      <c r="R127" s="259"/>
      <c r="S127" s="259"/>
      <c r="T127" s="26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147</v>
      </c>
      <c r="AU127" s="19" t="s">
        <v>83</v>
      </c>
    </row>
    <row r="128" s="2" customFormat="1" ht="6.96" customHeight="1">
      <c r="A128" s="40"/>
      <c r="B128" s="61"/>
      <c r="C128" s="62"/>
      <c r="D128" s="62"/>
      <c r="E128" s="62"/>
      <c r="F128" s="62"/>
      <c r="G128" s="62"/>
      <c r="H128" s="62"/>
      <c r="I128" s="62"/>
      <c r="J128" s="62"/>
      <c r="K128" s="62"/>
      <c r="L128" s="46"/>
      <c r="M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</sheetData>
  <sheetProtection sheet="1" autoFilter="0" formatColumns="0" formatRows="0" objects="1" scenarios="1" spinCount="100000" saltValue="nwVe+VpQ08PUK8/HgfY/0qEeG74KvcQHy/1AVysJZAas7dVn7yzSUedq8fCq4TFKeg/ytgLnBRVvUrNH9KjK7Q==" hashValue="Ou/5dpcZWr91zXj7MYedr2Zrdb6LokXEc1VGqUPEYQkBk5tXXHFpaPwUHdvWDLnxFqMcFY5j8h8Msz6G5RKSMw==" algorithmName="SHA-512" password="CC35"/>
  <autoFilter ref="C80:K127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4_02/741420001"/>
    <hyperlink ref="F92" r:id="rId2" display="https://podminky.urs.cz/item/CS_URS_2024_02/741420021"/>
    <hyperlink ref="F95" r:id="rId3" display="https://podminky.urs.cz/item/CS_URS_2024_02/741420022"/>
    <hyperlink ref="F99" r:id="rId4" display="https://podminky.urs.cz/item/CS_URS_2024_02/741420023"/>
    <hyperlink ref="F102" r:id="rId5" display="https://podminky.urs.cz/item/CS_URS_2024_02/741421823"/>
    <hyperlink ref="F105" r:id="rId6" display="https://podminky.urs.cz/item/CS_URS_2024_02/741421833"/>
    <hyperlink ref="F108" r:id="rId7" display="https://podminky.urs.cz/item/CS_URS_2024_02/741421841"/>
    <hyperlink ref="F110" r:id="rId8" display="https://podminky.urs.cz/item/CS_URS_2024_02/741421843"/>
    <hyperlink ref="F112" r:id="rId9" display="https://podminky.urs.cz/item/CS_URS_2024_02/741421845"/>
    <hyperlink ref="F114" r:id="rId10" display="https://podminky.urs.cz/item/CS_URS_2024_02/741421851"/>
    <hyperlink ref="F116" r:id="rId11" display="https://podminky.urs.cz/item/CS_URS_2024_02/741421855"/>
    <hyperlink ref="F118" r:id="rId12" display="https://podminky.urs.cz/item/CS_URS_2024_02/741430004"/>
    <hyperlink ref="F121" r:id="rId13" display="https://podminky.urs.cz/item/CS_URS_2024_02/741430005"/>
    <hyperlink ref="F125" r:id="rId14" display="https://podminky.urs.cz/item/CS_URS_2024_02/741810001"/>
    <hyperlink ref="F127" r:id="rId15" display="https://podminky.urs.cz/item/CS_URS_2024_02/99874112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6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105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Výměna střešní krytiny na objektech MŠ Ladova, č.p.1676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998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20. 8. 2024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">
        <v>33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34</v>
      </c>
      <c r="F21" s="40"/>
      <c r="G21" s="40"/>
      <c r="H21" s="40"/>
      <c r="I21" s="134" t="s">
        <v>29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ROUND((SUM(BE82:BE89)),  2)</f>
        <v>0</v>
      </c>
      <c r="G33" s="40"/>
      <c r="H33" s="40"/>
      <c r="I33" s="150">
        <v>0.20999999999999999</v>
      </c>
      <c r="J33" s="149">
        <f>ROUND(((SUM(BE82:BE89))*I33),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ROUND((SUM(BF82:BF89)),  2)</f>
        <v>0</v>
      </c>
      <c r="G34" s="40"/>
      <c r="H34" s="40"/>
      <c r="I34" s="150">
        <v>0.12</v>
      </c>
      <c r="J34" s="149">
        <f>ROUND(((SUM(BF82:BF89))*I34),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ROUND((SUM(BG82:BG89)),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ROUND((SUM(BH82:BH89)),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ROUND((SUM(BI82:BI89)),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střešní krytiny na objektech MŠ Ladova, č.p.1676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008 -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20. 8. 2024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Litvínov, náměstí Míru 11, 436 01  Litvínov </v>
      </c>
      <c r="G54" s="42"/>
      <c r="H54" s="42"/>
      <c r="I54" s="34" t="s">
        <v>32</v>
      </c>
      <c r="J54" s="38" t="str">
        <f>E21</f>
        <v xml:space="preserve">ENIMA PRO a.s. Bělohorská 193/149, 169 00 Praha 6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109</v>
      </c>
      <c r="D57" s="164"/>
      <c r="E57" s="164"/>
      <c r="F57" s="164"/>
      <c r="G57" s="164"/>
      <c r="H57" s="164"/>
      <c r="I57" s="164"/>
      <c r="J57" s="165" t="s">
        <v>110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67"/>
      <c r="C60" s="168"/>
      <c r="D60" s="169" t="s">
        <v>120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999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1000</v>
      </c>
      <c r="E62" s="176"/>
      <c r="F62" s="176"/>
      <c r="G62" s="176"/>
      <c r="H62" s="176"/>
      <c r="I62" s="176"/>
      <c r="J62" s="177">
        <f>J87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122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Výměna střešní krytiny na objektech MŠ Ladova, č.p.1676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106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008 - Vedlejší rozpočtové náklady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 xml:space="preserve"> </v>
      </c>
      <c r="G76" s="42"/>
      <c r="H76" s="42"/>
      <c r="I76" s="34" t="s">
        <v>23</v>
      </c>
      <c r="J76" s="74" t="str">
        <f>IF(J12="","",J12)</f>
        <v>20. 8. 2024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40.05" customHeight="1">
      <c r="A78" s="40"/>
      <c r="B78" s="41"/>
      <c r="C78" s="34" t="s">
        <v>25</v>
      </c>
      <c r="D78" s="42"/>
      <c r="E78" s="42"/>
      <c r="F78" s="29" t="str">
        <f>E15</f>
        <v xml:space="preserve">Město Litvínov, náměstí Míru 11, 436 01  Litvínov </v>
      </c>
      <c r="G78" s="42"/>
      <c r="H78" s="42"/>
      <c r="I78" s="34" t="s">
        <v>32</v>
      </c>
      <c r="J78" s="38" t="str">
        <f>E21</f>
        <v xml:space="preserve">ENIMA PRO a.s. Bělohorská 193/149, 169 00 Praha 6 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30</v>
      </c>
      <c r="D79" s="42"/>
      <c r="E79" s="42"/>
      <c r="F79" s="29" t="str">
        <f>IF(E18="","",E18)</f>
        <v>Vyplň údaj</v>
      </c>
      <c r="G79" s="42"/>
      <c r="H79" s="42"/>
      <c r="I79" s="34" t="s">
        <v>36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123</v>
      </c>
      <c r="D81" s="182" t="s">
        <v>58</v>
      </c>
      <c r="E81" s="182" t="s">
        <v>54</v>
      </c>
      <c r="F81" s="182" t="s">
        <v>55</v>
      </c>
      <c r="G81" s="182" t="s">
        <v>124</v>
      </c>
      <c r="H81" s="182" t="s">
        <v>125</v>
      </c>
      <c r="I81" s="182" t="s">
        <v>126</v>
      </c>
      <c r="J81" s="182" t="s">
        <v>110</v>
      </c>
      <c r="K81" s="183" t="s">
        <v>127</v>
      </c>
      <c r="L81" s="184"/>
      <c r="M81" s="94" t="s">
        <v>19</v>
      </c>
      <c r="N81" s="95" t="s">
        <v>43</v>
      </c>
      <c r="O81" s="95" t="s">
        <v>128</v>
      </c>
      <c r="P81" s="95" t="s">
        <v>129</v>
      </c>
      <c r="Q81" s="95" t="s">
        <v>130</v>
      </c>
      <c r="R81" s="95" t="s">
        <v>131</v>
      </c>
      <c r="S81" s="95" t="s">
        <v>132</v>
      </c>
      <c r="T81" s="96" t="s">
        <v>133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134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0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72</v>
      </c>
      <c r="AU82" s="19" t="s">
        <v>111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72</v>
      </c>
      <c r="E83" s="193" t="s">
        <v>360</v>
      </c>
      <c r="F83" s="193" t="s">
        <v>103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P84+P87</f>
        <v>0</v>
      </c>
      <c r="Q83" s="198"/>
      <c r="R83" s="199">
        <f>R84+R87</f>
        <v>0</v>
      </c>
      <c r="S83" s="198"/>
      <c r="T83" s="200">
        <f>T84+T87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166</v>
      </c>
      <c r="AT83" s="202" t="s">
        <v>72</v>
      </c>
      <c r="AU83" s="202" t="s">
        <v>73</v>
      </c>
      <c r="AY83" s="201" t="s">
        <v>137</v>
      </c>
      <c r="BK83" s="203">
        <f>BK84+BK87</f>
        <v>0</v>
      </c>
    </row>
    <row r="84" s="12" customFormat="1" ht="22.8" customHeight="1">
      <c r="A84" s="12"/>
      <c r="B84" s="190"/>
      <c r="C84" s="191"/>
      <c r="D84" s="192" t="s">
        <v>72</v>
      </c>
      <c r="E84" s="204" t="s">
        <v>1001</v>
      </c>
      <c r="F84" s="204" t="s">
        <v>1002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SUM(P85:P86)</f>
        <v>0</v>
      </c>
      <c r="Q84" s="198"/>
      <c r="R84" s="199">
        <f>SUM(R85:R86)</f>
        <v>0</v>
      </c>
      <c r="S84" s="198"/>
      <c r="T84" s="200">
        <f>SUM(T85:T86)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166</v>
      </c>
      <c r="AT84" s="202" t="s">
        <v>72</v>
      </c>
      <c r="AU84" s="202" t="s">
        <v>81</v>
      </c>
      <c r="AY84" s="201" t="s">
        <v>137</v>
      </c>
      <c r="BK84" s="203">
        <f>SUM(BK85:BK86)</f>
        <v>0</v>
      </c>
    </row>
    <row r="85" s="2" customFormat="1" ht="16.5" customHeight="1">
      <c r="A85" s="40"/>
      <c r="B85" s="41"/>
      <c r="C85" s="206" t="s">
        <v>81</v>
      </c>
      <c r="D85" s="206" t="s">
        <v>140</v>
      </c>
      <c r="E85" s="207" t="s">
        <v>1003</v>
      </c>
      <c r="F85" s="208" t="s">
        <v>1002</v>
      </c>
      <c r="G85" s="209" t="s">
        <v>366</v>
      </c>
      <c r="H85" s="210">
        <v>1</v>
      </c>
      <c r="I85" s="211"/>
      <c r="J85" s="212">
        <f>ROUND(I85*H85,2)</f>
        <v>0</v>
      </c>
      <c r="K85" s="208" t="s">
        <v>144</v>
      </c>
      <c r="L85" s="46"/>
      <c r="M85" s="213" t="s">
        <v>19</v>
      </c>
      <c r="N85" s="214" t="s">
        <v>44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367</v>
      </c>
      <c r="AT85" s="217" t="s">
        <v>140</v>
      </c>
      <c r="AU85" s="217" t="s">
        <v>83</v>
      </c>
      <c r="AY85" s="19" t="s">
        <v>137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81</v>
      </c>
      <c r="BK85" s="218">
        <f>ROUND(I85*H85,2)</f>
        <v>0</v>
      </c>
      <c r="BL85" s="19" t="s">
        <v>367</v>
      </c>
      <c r="BM85" s="217" t="s">
        <v>1004</v>
      </c>
    </row>
    <row r="86" s="2" customFormat="1">
      <c r="A86" s="40"/>
      <c r="B86" s="41"/>
      <c r="C86" s="42"/>
      <c r="D86" s="219" t="s">
        <v>147</v>
      </c>
      <c r="E86" s="42"/>
      <c r="F86" s="220" t="s">
        <v>1005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147</v>
      </c>
      <c r="AU86" s="19" t="s">
        <v>83</v>
      </c>
    </row>
    <row r="87" s="12" customFormat="1" ht="22.8" customHeight="1">
      <c r="A87" s="12"/>
      <c r="B87" s="190"/>
      <c r="C87" s="191"/>
      <c r="D87" s="192" t="s">
        <v>72</v>
      </c>
      <c r="E87" s="204" t="s">
        <v>1006</v>
      </c>
      <c r="F87" s="204" t="s">
        <v>1007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SUM(P88:P89)</f>
        <v>0</v>
      </c>
      <c r="Q87" s="198"/>
      <c r="R87" s="199">
        <f>SUM(R88:R89)</f>
        <v>0</v>
      </c>
      <c r="S87" s="198"/>
      <c r="T87" s="200">
        <f>SUM(T88:T89)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166</v>
      </c>
      <c r="AT87" s="202" t="s">
        <v>72</v>
      </c>
      <c r="AU87" s="202" t="s">
        <v>81</v>
      </c>
      <c r="AY87" s="201" t="s">
        <v>137</v>
      </c>
      <c r="BK87" s="203">
        <f>SUM(BK88:BK89)</f>
        <v>0</v>
      </c>
    </row>
    <row r="88" s="2" customFormat="1" ht="16.5" customHeight="1">
      <c r="A88" s="40"/>
      <c r="B88" s="41"/>
      <c r="C88" s="206" t="s">
        <v>83</v>
      </c>
      <c r="D88" s="206" t="s">
        <v>140</v>
      </c>
      <c r="E88" s="207" t="s">
        <v>1008</v>
      </c>
      <c r="F88" s="208" t="s">
        <v>1009</v>
      </c>
      <c r="G88" s="209" t="s">
        <v>366</v>
      </c>
      <c r="H88" s="210">
        <v>1</v>
      </c>
      <c r="I88" s="211"/>
      <c r="J88" s="212">
        <f>ROUND(I88*H88,2)</f>
        <v>0</v>
      </c>
      <c r="K88" s="208" t="s">
        <v>144</v>
      </c>
      <c r="L88" s="46"/>
      <c r="M88" s="213" t="s">
        <v>19</v>
      </c>
      <c r="N88" s="214" t="s">
        <v>44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367</v>
      </c>
      <c r="AT88" s="217" t="s">
        <v>140</v>
      </c>
      <c r="AU88" s="217" t="s">
        <v>83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81</v>
      </c>
      <c r="BK88" s="218">
        <f>ROUND(I88*H88,2)</f>
        <v>0</v>
      </c>
      <c r="BL88" s="19" t="s">
        <v>367</v>
      </c>
      <c r="BM88" s="217" t="s">
        <v>1010</v>
      </c>
    </row>
    <row r="89" s="2" customFormat="1">
      <c r="A89" s="40"/>
      <c r="B89" s="41"/>
      <c r="C89" s="42"/>
      <c r="D89" s="219" t="s">
        <v>147</v>
      </c>
      <c r="E89" s="42"/>
      <c r="F89" s="220" t="s">
        <v>1011</v>
      </c>
      <c r="G89" s="42"/>
      <c r="H89" s="42"/>
      <c r="I89" s="221"/>
      <c r="J89" s="42"/>
      <c r="K89" s="42"/>
      <c r="L89" s="46"/>
      <c r="M89" s="257"/>
      <c r="N89" s="258"/>
      <c r="O89" s="259"/>
      <c r="P89" s="259"/>
      <c r="Q89" s="259"/>
      <c r="R89" s="259"/>
      <c r="S89" s="259"/>
      <c r="T89" s="26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147</v>
      </c>
      <c r="AU89" s="19" t="s">
        <v>83</v>
      </c>
    </row>
    <row r="90" s="2" customFormat="1" ht="6.96" customHeight="1">
      <c r="A90" s="40"/>
      <c r="B90" s="61"/>
      <c r="C90" s="62"/>
      <c r="D90" s="62"/>
      <c r="E90" s="62"/>
      <c r="F90" s="62"/>
      <c r="G90" s="62"/>
      <c r="H90" s="62"/>
      <c r="I90" s="62"/>
      <c r="J90" s="62"/>
      <c r="K90" s="62"/>
      <c r="L90" s="46"/>
      <c r="M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</sheetData>
  <sheetProtection sheet="1" autoFilter="0" formatColumns="0" formatRows="0" objects="1" scenarios="1" spinCount="100000" saltValue="BHumNtQEePXejOt7ghbfnYc+fj1wDoq3NcL5mg18nUwNz0/olmFK9R20PQz29l3o8G4pzVMiaKDdNGSzEdJuMA==" hashValue="6xy25fnlDQ0xesX9hQkihefB3VtIJK5L0NYCDA2Hv6/bILWswZyvW599R7AiQ0FgzqwfFFRngLKYUggcjC1AEg==" algorithmName="SHA-512" password="CC35"/>
  <autoFilter ref="C81:K89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4_02/030001000"/>
    <hyperlink ref="F89" r:id="rId2" display="https://podminky.urs.cz/item/CS_URS_2024_02/0414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Sailer</dc:creator>
  <cp:lastModifiedBy>Jiří Sailer</cp:lastModifiedBy>
  <dcterms:created xsi:type="dcterms:W3CDTF">2024-08-22T10:02:49Z</dcterms:created>
  <dcterms:modified xsi:type="dcterms:W3CDTF">2024-08-22T10:02:53Z</dcterms:modified>
</cp:coreProperties>
</file>