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 Krajovsky\Desktop\rozpočtář\"/>
    </mc:Choice>
  </mc:AlternateContent>
  <bookViews>
    <workbookView xWindow="0" yWindow="0" windowWidth="0" windowHeight="0"/>
  </bookViews>
  <sheets>
    <sheet name="Rekapitulace stavby" sheetId="1" r:id="rId1"/>
    <sheet name="TOMAS202301b - Rekonstru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'TOMAS202301b - Rekonstruk...'!$C$124:$K$211</definedName>
    <definedName name="_xlnm.Print_Area" localSheetId="1">'TOMAS202301b - Rekonstruk...'!$C$4:$J$76,'TOMAS202301b - Rekonstruk...'!$C$82:$J$108,'TOMAS202301b - Rekonstruk...'!$C$114:$J$211</definedName>
    <definedName name="_xlnm.Print_Titles" localSheetId="1">'TOMAS202301b - Rekonstruk...'!$124:$124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199"/>
  <c r="BH199"/>
  <c r="BG199"/>
  <c r="BF199"/>
  <c r="T199"/>
  <c r="R199"/>
  <c r="P199"/>
  <c r="BI190"/>
  <c r="BH190"/>
  <c r="BG190"/>
  <c r="BF190"/>
  <c r="T190"/>
  <c r="T189"/>
  <c r="R190"/>
  <c r="R189"/>
  <c r="P190"/>
  <c r="P189"/>
  <c r="BI186"/>
  <c r="BH186"/>
  <c r="BG186"/>
  <c r="BF186"/>
  <c r="T186"/>
  <c r="T185"/>
  <c r="R186"/>
  <c r="R185"/>
  <c r="P186"/>
  <c r="P185"/>
  <c r="BI172"/>
  <c r="BH172"/>
  <c r="BG172"/>
  <c r="BF172"/>
  <c r="T172"/>
  <c r="T171"/>
  <c r="R172"/>
  <c r="R171"/>
  <c r="P172"/>
  <c r="P171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R157"/>
  <c r="P159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2"/>
  <c r="J121"/>
  <c r="F119"/>
  <c r="E117"/>
  <c r="J90"/>
  <c r="J89"/>
  <c r="F87"/>
  <c r="E85"/>
  <c r="J16"/>
  <c r="E16"/>
  <c r="F122"/>
  <c r="J15"/>
  <c r="J13"/>
  <c r="E13"/>
  <c r="F121"/>
  <c r="J12"/>
  <c r="J10"/>
  <c r="J119"/>
  <c i="1" r="L90"/>
  <c r="AM90"/>
  <c r="AM89"/>
  <c r="L89"/>
  <c r="AM87"/>
  <c r="L87"/>
  <c r="L85"/>
  <c r="L84"/>
  <c i="2" r="BK206"/>
  <c r="BK151"/>
  <c r="BK147"/>
  <c r="J144"/>
  <c r="BK137"/>
  <c r="J131"/>
  <c r="BK127"/>
  <c r="J206"/>
  <c r="BK186"/>
  <c r="J172"/>
  <c r="BK159"/>
  <c r="BK190"/>
  <c r="J159"/>
  <c r="J151"/>
  <c r="BK144"/>
  <c r="J141"/>
  <c r="BK133"/>
  <c r="BK131"/>
  <c r="J129"/>
  <c r="J202"/>
  <c r="J199"/>
  <c r="BK172"/>
  <c r="J163"/>
  <c r="J190"/>
  <c r="BK154"/>
  <c r="J154"/>
  <c r="J147"/>
  <c r="BK141"/>
  <c r="J137"/>
  <c r="J133"/>
  <c r="BK129"/>
  <c r="J127"/>
  <c r="BK202"/>
  <c r="BK199"/>
  <c r="J186"/>
  <c r="BK163"/>
  <c i="1" r="AS94"/>
  <c i="2" l="1" r="T157"/>
  <c r="R140"/>
  <c r="R135"/>
  <c r="BK198"/>
  <c r="J198"/>
  <c r="J106"/>
  <c r="R126"/>
  <c r="T140"/>
  <c r="T135"/>
  <c r="T198"/>
  <c r="T197"/>
  <c r="P126"/>
  <c r="P140"/>
  <c r="P135"/>
  <c r="R198"/>
  <c r="R197"/>
  <c r="BK126"/>
  <c r="J126"/>
  <c r="J95"/>
  <c r="T126"/>
  <c r="BK140"/>
  <c r="J140"/>
  <c r="J98"/>
  <c r="P198"/>
  <c r="P197"/>
  <c r="BK162"/>
  <c r="J162"/>
  <c r="J101"/>
  <c r="BK158"/>
  <c r="BK171"/>
  <c r="J171"/>
  <c r="J102"/>
  <c r="BK185"/>
  <c r="J185"/>
  <c r="J103"/>
  <c r="BK189"/>
  <c r="J189"/>
  <c r="J104"/>
  <c r="BK136"/>
  <c r="J136"/>
  <c r="J97"/>
  <c r="BK205"/>
  <c r="J205"/>
  <c r="J107"/>
  <c r="BE154"/>
  <c r="BE163"/>
  <c r="BE172"/>
  <c r="BE190"/>
  <c r="BE199"/>
  <c r="BE202"/>
  <c r="BE206"/>
  <c r="J87"/>
  <c r="F89"/>
  <c r="F90"/>
  <c r="BE127"/>
  <c r="BE129"/>
  <c r="BE131"/>
  <c r="BE133"/>
  <c r="BE137"/>
  <c r="BE141"/>
  <c r="BE144"/>
  <c r="BE147"/>
  <c r="BE151"/>
  <c r="BE186"/>
  <c r="BE159"/>
  <c r="F32"/>
  <c i="1" r="BA95"/>
  <c r="BA94"/>
  <c r="AW94"/>
  <c r="AK30"/>
  <c i="2" r="F35"/>
  <c i="1" r="BD95"/>
  <c r="BD94"/>
  <c r="W33"/>
  <c i="2" r="F33"/>
  <c i="1" r="BB95"/>
  <c r="BB94"/>
  <c r="AX94"/>
  <c i="2" r="F34"/>
  <c i="1" r="BC95"/>
  <c r="BC94"/>
  <c r="AY94"/>
  <c i="2" r="J32"/>
  <c i="1" r="AW95"/>
  <c i="2" l="1" r="R125"/>
  <c r="BK157"/>
  <c r="J157"/>
  <c r="J99"/>
  <c r="T125"/>
  <c r="P125"/>
  <c i="1" r="AU95"/>
  <c i="2" r="J158"/>
  <c r="J100"/>
  <c r="BK135"/>
  <c r="J135"/>
  <c r="J96"/>
  <c r="BK197"/>
  <c r="J197"/>
  <c r="J105"/>
  <c i="1" r="AU94"/>
  <c r="W31"/>
  <c i="2" r="F31"/>
  <c i="1" r="AZ95"/>
  <c r="AZ94"/>
  <c r="W29"/>
  <c r="W32"/>
  <c i="2" r="J31"/>
  <c i="1" r="AV95"/>
  <c r="AT95"/>
  <c r="W30"/>
  <c i="2" l="1" r="BK125"/>
  <c r="J125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<sst xmlns="http://schemas.openxmlformats.org/spreadsheetml/2006/main">
  <si>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</si>
  <si>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</si>
  <si>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</si>
  <si>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</si>
  <si>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</si>
  <si>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{846efdfb-3508-432f-a31f-d8a1f5211d6f}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</si>
  <si>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</si>
  <si>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</si>
  <si>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</si>
  <si>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</si>
  <si>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</si>
  <si>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</si>
  <si>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</si>
  <si>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</si>
  <si>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TOMAS202301b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</si>
  <si>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</si>
  <si>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</si>
  <si>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šaten fotbalový klub Litvínov- dodatek</t>
  </si>
  <si>
    <t>KSO:</t>
  </si>
  <si>
    <t>CC-CZ:</t>
  </si>
  <si>
    <t>Místo:</t>
  </si>
  <si>
    <t>Litvínov</t>
  </si>
  <si>
    <t>Datum:</t>
  </si>
  <si>
    <t>9. 1. 2025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</si>
  <si>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</si>
  <si>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</si>
  <si>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</si>
  <si>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</si>
  <si>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</si>
  <si>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</si>
  <si>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</si>
  <si>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A3 Detail s.r.o.</t>
  </si>
  <si>
    <t>True</t>
  </si>
  <si>
    <t>Zpracovatel:</t>
  </si>
  <si>
    <t>Krajovský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</si>
  <si>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</si>
  <si>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</si>
  <si>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</si>
  <si>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</si>
  <si>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</si>
  <si>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</si>
  <si>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</si>
  <si>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</si>
  <si>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</si>
  <si>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</si>
  <si>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</si>
  <si>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</si>
  <si>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</si>
  <si>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</si>
  <si>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</si>
  <si>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</si>
  <si>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</si>
  <si>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</si>
  <si>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</si>
  <si>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</si>
  <si>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</si>
  <si>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</si>
  <si>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</si>
  <si>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</si>
  <si>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</si>
  <si>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</si>
  <si>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</si>
  <si>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</si>
  <si>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</si>
  <si>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</si>
  <si>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</si>
  <si>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</si>
  <si>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</si>
  <si>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</si>
  <si>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</si>
  <si>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</si>
  <si>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</si>
  <si>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</si>
  <si>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</si>
  <si>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</si>
  <si>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</si>
  <si>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</si>
  <si>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</si>
  <si>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</si>
  <si>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</si>
  <si>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</si>
  <si>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</si>
  <si>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</si>
  <si>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</si>
  <si>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</si>
  <si>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</si>
  <si>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</si>
  <si>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</si>
  <si>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</si>
  <si>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</si>
  <si>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D7 - Hromosvod a uzemnění</t>
  </si>
  <si>
    <t>HSV - Práce a dodávky HSV</t>
  </si>
  <si>
    <t xml:space="preserve">    6 - Úpravy povrchů, podlahy a osazování výplní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</si>
  <si>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</si>
  <si>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</si>
  <si>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</si>
  <si>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</si>
  <si>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</si>
  <si>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</si>
  <si>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</si>
  <si>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</si>
  <si>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</si>
  <si>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</si>
  <si>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</si>
  <si>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</si>
  <si>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</si>
  <si>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</si>
  <si>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</si>
  <si>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</si>
  <si>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</si>
  <si>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</si>
  <si>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</si>
  <si>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</si>
  <si>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</si>
  <si>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</si>
  <si>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</si>
  <si>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</si>
  <si>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Hromosvod a uzemnění</t>
  </si>
  <si>
    <t>ROZPOCET</t>
  </si>
  <si>
    <t>K</t>
  </si>
  <si>
    <t>Pol40b</t>
  </si>
  <si>
    <t>Drát 8 AlMgSi T/4 drát ø 8mm AlMgSi T/4 (0,135kg/m) měkký, pevně</t>
  </si>
  <si>
    <t>kg</t>
  </si>
  <si>
    <t>4</t>
  </si>
  <si>
    <t>910408833</t>
  </si>
  <si>
    <t>PP</t>
  </si>
  <si>
    <t>Pol40</t>
  </si>
  <si>
    <t>m</t>
  </si>
  <si>
    <t>-977576836</t>
  </si>
  <si>
    <t>3</t>
  </si>
  <si>
    <t>Pol41b</t>
  </si>
  <si>
    <t>Drát 10 drát ø 10mm(0,62kg/m), pevně</t>
  </si>
  <si>
    <t>-1174917189</t>
  </si>
  <si>
    <t>Pol41</t>
  </si>
  <si>
    <t>2024255495</t>
  </si>
  <si>
    <t>HSV</t>
  </si>
  <si>
    <t>Práce a dodávky HSV</t>
  </si>
  <si>
    <t>6</t>
  </si>
  <si>
    <t>Úpravy povrchů, podlahy a osazování výplní</t>
  </si>
  <si>
    <t>5</t>
  </si>
  <si>
    <t>612135101</t>
  </si>
  <si>
    <t>Hrubá výplň rýh ve stěnách maltou jakékoli šířky rýhy</t>
  </si>
  <si>
    <t>m2</t>
  </si>
  <si>
    <t>1974174515</t>
  </si>
  <si>
    <t>Hrubá výplň rýh maltou jakékoli šířky rýhy ve stěnách</t>
  </si>
  <si>
    <t>Online PSC</t>
  </si>
  <si>
    <t>https://podminky.urs.cz/item/CS_URS_2025_01/612135101</t>
  </si>
  <si>
    <t>997</t>
  </si>
  <si>
    <t>Přesun sutě</t>
  </si>
  <si>
    <t>997013211</t>
  </si>
  <si>
    <t>Vnitrostaveništní doprava suti a vybouraných hmot pro budovy v do 6 m ručně</t>
  </si>
  <si>
    <t>t</t>
  </si>
  <si>
    <t>-387714539</t>
  </si>
  <si>
    <t>Vnitrostaveništní doprava suti a vybouraných hmot vodorovně do 50 m s naložením ručně pro budovy a haly výšky do 6 m</t>
  </si>
  <si>
    <t>https://podminky.urs.cz/item/CS_URS_2025_01/997013211</t>
  </si>
  <si>
    <t>7</t>
  </si>
  <si>
    <t>997013501</t>
  </si>
  <si>
    <t>Odvoz suti a vybouraných hmot na skládku nebo meziskládku do 1 km se složením</t>
  </si>
  <si>
    <t>-1448399393</t>
  </si>
  <si>
    <t>Odvoz suti a vybouraných hmot na skládku nebo meziskládku se složením, na vzdálenost do 1 km</t>
  </si>
  <si>
    <t>https://podminky.urs.cz/item/CS_URS_2025_01/997013501</t>
  </si>
  <si>
    <t>8</t>
  </si>
  <si>
    <t>997013509</t>
  </si>
  <si>
    <t>Příplatek k odvozu suti a vybouraných hmot na skládku ZKD 1 km přes 1 km</t>
  </si>
  <si>
    <t>1575553000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</si>
  <si>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</si>
  <si>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</si>
  <si>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VV</t>
  </si>
  <si>
    <t>0,227*20 'Přepočtené koeficientem množství</t>
  </si>
  <si>
    <t>9</t>
  </si>
  <si>
    <t>997013631</t>
  </si>
  <si>
    <t>Poplatek za uložení na skládce (skládkovné) stavebního odpadu směsného kód odpadu 17 09 04</t>
  </si>
  <si>
    <t>-643016890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</si>
  <si>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</si>
  <si>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</si>
  <si>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10</t>
  </si>
  <si>
    <t>737765441</t>
  </si>
  <si>
    <t>PSV</t>
  </si>
  <si>
    <t>Práce a dodávky PSV</t>
  </si>
  <si>
    <t>725</t>
  </si>
  <si>
    <t>Zdravotechnika - zařizovací předměty</t>
  </si>
  <si>
    <t>11</t>
  </si>
  <si>
    <t>998725121</t>
  </si>
  <si>
    <t>Přesun hmot tonážní pro zařizovací předměty ruční v objektech v do 6 m</t>
  </si>
  <si>
    <t>16</t>
  </si>
  <si>
    <t>1533988284</t>
  </si>
  <si>
    <t>Přesun hmot pro zařizovací předměty stanovený z hmotnosti přesunovaného materiálu vodorovná dopravní vzdálenost do 50 m ruční (bez užití mechanizace) v objektech výšky do 6 m</t>
  </si>
  <si>
    <t>https://podminky.urs.cz/item/CS_URS_2025_01/998725121</t>
  </si>
  <si>
    <t>764</t>
  </si>
  <si>
    <t>Konstrukce klempířské</t>
  </si>
  <si>
    <t>764002851</t>
  </si>
  <si>
    <t>Demontáž oplechování parapetů do suti</t>
  </si>
  <si>
    <t>671560842</t>
  </si>
  <si>
    <t>Demontáž klempířských konstrukcí oplechování parapetů do suti</t>
  </si>
  <si>
    <t>https://podminky.urs.cz/item/CS_URS_2025_01/764002851</t>
  </si>
  <si>
    <t xml:space="preserve">Demontáž vnějších parapetů pozinkovaných   1800 x 200 mm – 2 ks</t>
  </si>
  <si>
    <t xml:space="preserve">  900 x 200 mm – 8 ks</t>
  </si>
  <si>
    <t xml:space="preserve">    1,8*2                                                                               </t>
  </si>
  <si>
    <t>0,9*8</t>
  </si>
  <si>
    <t>Součet</t>
  </si>
  <si>
    <t>766</t>
  </si>
  <si>
    <t>Konstrukce truhlářské</t>
  </si>
  <si>
    <t>13</t>
  </si>
  <si>
    <t>766691811</t>
  </si>
  <si>
    <t>Demontáž parapetních desek dřevěných nebo plastových šířky do 300 mm</t>
  </si>
  <si>
    <t>256492067</t>
  </si>
  <si>
    <t>Demontáž parapetních desek šířky do 300 mm</t>
  </si>
  <si>
    <t>https://podminky.urs.cz/item/CS_URS_2025_01/766691811</t>
  </si>
  <si>
    <t xml:space="preserve">Demontáž vnitřních parapetů z desek dřevotřískových s fólií </t>
  </si>
  <si>
    <t>1800 x 250 mm – 1 ks</t>
  </si>
  <si>
    <t xml:space="preserve"> 900 x 250 mm - 4 ks                                                                                                            </t>
  </si>
  <si>
    <t>1,8+(4*0,9)</t>
  </si>
  <si>
    <t xml:space="preserve">Demontáž vnějších parapetů plastových          2100 x 200 mm – 3 ks</t>
  </si>
  <si>
    <t>2100 x 200 mm – 3 ks</t>
  </si>
  <si>
    <t xml:space="preserve"> 1800 x 200 mm – 4 ks</t>
  </si>
  <si>
    <t>900 x 200 mm – 24 ks</t>
  </si>
  <si>
    <t xml:space="preserve">(2,1*3)+(1,8*4)+(0,9*24)                                                                                   </t>
  </si>
  <si>
    <t>767</t>
  </si>
  <si>
    <t>Konstrukce zámečnické</t>
  </si>
  <si>
    <t>14</t>
  </si>
  <si>
    <t>998767121</t>
  </si>
  <si>
    <t>Přesun hmot tonážní pro zámečnické konstrukce ruční v objektech v do 6 m</t>
  </si>
  <si>
    <t>472164592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</si>
  <si>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</si>
  <si>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https://podminky.urs.cz/item/CS_URS_2025_01/998767121</t>
  </si>
  <si>
    <t>782</t>
  </si>
  <si>
    <t>Dokončovací práce - obklady z kamene</t>
  </si>
  <si>
    <t>15</t>
  </si>
  <si>
    <t>782632812</t>
  </si>
  <si>
    <t>Demontáž obkladů parapetů z kamene do suti z tvrdých kamenů kladených do lepidla</t>
  </si>
  <si>
    <t>-564432600</t>
  </si>
  <si>
    <t>Demontáž obkladů parapetů z kamene do suti z tvrdých kamenů lepených</t>
  </si>
  <si>
    <t>https://podminky.urs.cz/item/CS_URS_2025_01/782632812</t>
  </si>
  <si>
    <t xml:space="preserve">Demontáž vnitřních parapetů z desek teraso   </t>
  </si>
  <si>
    <t xml:space="preserve"> 1,800 * 0,250 </t>
  </si>
  <si>
    <t xml:space="preserve">  4*(0,900 *0,250   )                                                                                   </t>
  </si>
  <si>
    <t>M</t>
  </si>
  <si>
    <t>Práce a dodávky M</t>
  </si>
  <si>
    <t>46-M</t>
  </si>
  <si>
    <t>Zemní práce při extr.mont.pracích</t>
  </si>
  <si>
    <t>468094111</t>
  </si>
  <si>
    <t>Vyvrtání otvorů pro elektroinstalační krabice ve stěnách z cihel hloubky do 6 cm</t>
  </si>
  <si>
    <t>kus</t>
  </si>
  <si>
    <t>64</t>
  </si>
  <si>
    <t>1092274537</t>
  </si>
  <si>
    <t>Vyvrtání otvorů pro elektroinstalační krabice ve stěnách z cihel, hloubky do 6 cm</t>
  </si>
  <si>
    <t>https://podminky.urs.cz/item/CS_URS_2025_01/468094111</t>
  </si>
  <si>
    <t>17</t>
  </si>
  <si>
    <t>468101413</t>
  </si>
  <si>
    <t>Vysekání rýh pro montáž trubek a kabelů v cihelných zdech hl do 3 cm a š přes 5 do 7 cm</t>
  </si>
  <si>
    <t>-498437365</t>
  </si>
  <si>
    <t>Vysekání rýh pro montáž trubek a kabelů v cihelných zdech hloubky do 3 cm a šířky přes 5 do 7 cm</t>
  </si>
  <si>
    <t>https://podminky.urs.cz/item/CS_URS_2025_01/468101413</t>
  </si>
  <si>
    <t>HZS</t>
  </si>
  <si>
    <t>Hodinové zúčtovací sazby</t>
  </si>
  <si>
    <t>18</t>
  </si>
  <si>
    <t>HZS3131</t>
  </si>
  <si>
    <t>Hodinová zúčtovací sazba elektromontér VN a VVN</t>
  </si>
  <si>
    <t>hod</t>
  </si>
  <si>
    <t>512</t>
  </si>
  <si>
    <t>-285059497</t>
  </si>
  <si>
    <t>Hodinové zúčtovací sazby montáží technologických zařízení při externích montážích elektromontér VN a VVN</t>
  </si>
  <si>
    <t>https://podminky.urs.cz/item/CS_URS_2025_01/HZS3131</t>
  </si>
  <si>
    <t>Demontaz stavajiciho zarizeni - hromosvod</t>
  </si>
  <si>
    <t>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</si>
</sst>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135101" TargetMode="External" /><Relationship Id="rId2" Type="http://schemas.openxmlformats.org/officeDocument/2006/relationships/hyperlink" Target="https://podminky.urs.cz/item/CS_URS_2025_01/997013211" TargetMode="External" /><Relationship Id="rId3" Type="http://schemas.openxmlformats.org/officeDocument/2006/relationships/hyperlink" Target="https://podminky.urs.cz/item/CS_URS_2025_01/997013501" TargetMode="External" /><Relationship Id="rId4" Type="http://schemas.openxmlformats.org/officeDocument/2006/relationships/hyperlink" Target="https://podminky.urs.cz/item/CS_URS_2025_01/997013509" TargetMode="External" /><Relationship Id="rId5" Type="http://schemas.openxmlformats.org/officeDocument/2006/relationships/hyperlink" Target="https://podminky.urs.cz/item/CS_URS_2025_01/997013631" TargetMode="External" /><Relationship Id="rId6" Type="http://schemas.openxmlformats.org/officeDocument/2006/relationships/hyperlink" Target="https://podminky.urs.cz/item/CS_URS_2025_01/997013631" TargetMode="External" /><Relationship Id="rId7" Type="http://schemas.openxmlformats.org/officeDocument/2006/relationships/hyperlink" Target="https://podminky.urs.cz/item/CS_URS_2025_01/998725121" TargetMode="External" /><Relationship Id="rId8" Type="http://schemas.openxmlformats.org/officeDocument/2006/relationships/hyperlink" Target="https://podminky.urs.cz/item/CS_URS_2025_01/764002851" TargetMode="External" /><Relationship Id="rId9" Type="http://schemas.openxmlformats.org/officeDocument/2006/relationships/hyperlink" Target="https://podminky.urs.cz/item/CS_URS_2025_01/766691811" TargetMode="External" /><Relationship Id="rId10" Type="http://schemas.openxmlformats.org/officeDocument/2006/relationships/hyperlink" Target="https://podminky.urs.cz/item/CS_URS_2025_01/998767121" TargetMode="External" /><Relationship Id="rId11" Type="http://schemas.openxmlformats.org/officeDocument/2006/relationships/hyperlink" Target="https://podminky.urs.cz/item/CS_URS_2025_01/782632812" TargetMode="External" /><Relationship Id="rId12" Type="http://schemas.openxmlformats.org/officeDocument/2006/relationships/hyperlink" Target="https://podminky.urs.cz/item/CS_URS_2025_01/468094111" TargetMode="External" /><Relationship Id="rId13" Type="http://schemas.openxmlformats.org/officeDocument/2006/relationships/hyperlink" Target="https://podminky.urs.cz/item/CS_URS_2025_01/468101413" TargetMode="External" /><Relationship Id="rId14" Type="http://schemas.openxmlformats.org/officeDocument/2006/relationships/hyperlink" Target="https://podminky.urs.cz/item/CS_URS_2025_01/HZS3131" TargetMode="External" /><Relationship Id="rId15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TOMAS202301b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šaten fotbalový klub Litvínov- dodatek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9. 1. 2025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A3 Detail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Krajovský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'TOMAS202301b - Rekonstruk...'!J28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'TOMAS202301b - Rekonstruk...'!P125</f>
        <v>0</v>
      </c>
      <c r="AV95" s="127">
        <f>'TOMAS202301b - Rekonstruk...'!J31</f>
        <v>0</v>
      </c>
      <c r="AW95" s="127">
        <f>'TOMAS202301b - Rekonstruk...'!J32</f>
        <v>0</v>
      </c>
      <c r="AX95" s="127">
        <f>'TOMAS202301b - Rekonstruk...'!J33</f>
        <v>0</v>
      </c>
      <c r="AY95" s="127">
        <f>'TOMAS202301b - Rekonstruk...'!J34</f>
        <v>0</v>
      </c>
      <c r="AZ95" s="127">
        <f>'TOMAS202301b - Rekonstruk...'!F31</f>
        <v>0</v>
      </c>
      <c r="BA95" s="127">
        <f>'TOMAS202301b - Rekonstruk...'!F32</f>
        <v>0</v>
      </c>
      <c r="BB95" s="127">
        <f>'TOMAS202301b - Rekonstruk...'!F33</f>
        <v>0</v>
      </c>
      <c r="BC95" s="127">
        <f>'TOMAS202301b - Rekonstruk...'!F34</f>
        <v>0</v>
      </c>
      <c r="BD95" s="129">
        <f>'TOMAS202301b - Rekonstruk...'!F35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7GGMHtEQ/CzIMua+TESvnsjTMSzajYKKq+78XnfSFdQUaRjw3TZneOYvUYKMasD2CKEmMfdMpbrU5r1ybUOj2g==" hashValue="5XID9gHgu8QOcdiAUjmas17+OhvmyqFBiJqMc7/JF45ScB6SErSwo0PkYPGwiETI42Aqbiq18w8Layo+ZPnGJ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TOMAS202301b - Rekonstru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9. 1. 2025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5" t="s">
        <v>27</v>
      </c>
      <c r="J13" s="137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ROUND(J125,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ROUND((SUM(BE125:BE211)),  2)</f>
        <v>0</v>
      </c>
      <c r="G31" s="38"/>
      <c r="H31" s="38"/>
      <c r="I31" s="149">
        <v>0.20999999999999999</v>
      </c>
      <c r="J31" s="148">
        <f>ROUND(((SUM(BE125:BE211))*I31),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ROUND((SUM(BF125:BF211)),  2)</f>
        <v>0</v>
      </c>
      <c r="G32" s="38"/>
      <c r="H32" s="38"/>
      <c r="I32" s="149">
        <v>0.12</v>
      </c>
      <c r="J32" s="148">
        <f>ROUND(((SUM(BF125:BF211))*I32),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ROUND((SUM(BG125:BG211)),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ROUND((SUM(BH125:BH211)),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ROUND((SUM(BI125:BI211)),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Rekonstrukce šaten fotbalový klub Litvínov- dodatek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Litvínov</v>
      </c>
      <c r="G87" s="40"/>
      <c r="H87" s="40"/>
      <c r="I87" s="32" t="s">
        <v>22</v>
      </c>
      <c r="J87" s="79" t="str">
        <f>IF(J10="","",J10)</f>
        <v>9. 1. 2025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30</v>
      </c>
      <c r="J89" s="36" t="str">
        <f>E19</f>
        <v>A3 Detail s.r.o.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Krajovský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J125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J126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72"/>
      <c r="C96" s="173"/>
      <c r="D96" s="174" t="s">
        <v>91</v>
      </c>
      <c r="E96" s="175"/>
      <c r="F96" s="175"/>
      <c r="G96" s="175"/>
      <c r="H96" s="175"/>
      <c r="I96" s="175"/>
      <c r="J96" s="176">
        <f>J135</f>
        <v>0</v>
      </c>
      <c r="K96" s="173"/>
      <c r="L96" s="17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J136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J140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2"/>
      <c r="C99" s="173"/>
      <c r="D99" s="174" t="s">
        <v>94</v>
      </c>
      <c r="E99" s="175"/>
      <c r="F99" s="175"/>
      <c r="G99" s="175"/>
      <c r="H99" s="175"/>
      <c r="I99" s="175"/>
      <c r="J99" s="176">
        <f>J157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J158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J162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J171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J185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J189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2"/>
      <c r="C105" s="173"/>
      <c r="D105" s="174" t="s">
        <v>100</v>
      </c>
      <c r="E105" s="175"/>
      <c r="F105" s="175"/>
      <c r="G105" s="175"/>
      <c r="H105" s="175"/>
      <c r="I105" s="175"/>
      <c r="J105" s="176">
        <f>J197</f>
        <v>0</v>
      </c>
      <c r="K105" s="173"/>
      <c r="L105" s="17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J198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2"/>
      <c r="C107" s="173"/>
      <c r="D107" s="174" t="s">
        <v>102</v>
      </c>
      <c r="E107" s="175"/>
      <c r="F107" s="175"/>
      <c r="G107" s="175"/>
      <c r="H107" s="175"/>
      <c r="I107" s="175"/>
      <c r="J107" s="176">
        <f>J205</f>
        <v>0</v>
      </c>
      <c r="K107" s="173"/>
      <c r="L107" s="17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E7</f>
        <v>Rekonstrukce šaten fotbalový klub Litvínov- dodatek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F10</f>
        <v>Litvínov</v>
      </c>
      <c r="G119" s="40"/>
      <c r="H119" s="40"/>
      <c r="I119" s="32" t="s">
        <v>22</v>
      </c>
      <c r="J119" s="79" t="str">
        <f>IF(J10="","",J10)</f>
        <v>9. 1. 2025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E13</f>
        <v xml:space="preserve"> </v>
      </c>
      <c r="G121" s="40"/>
      <c r="H121" s="40"/>
      <c r="I121" s="32" t="s">
        <v>30</v>
      </c>
      <c r="J121" s="36" t="str">
        <f>E19</f>
        <v>A3 Detail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IF(E16="","",E16)</f>
        <v>Vyplň údaj</v>
      </c>
      <c r="G122" s="40"/>
      <c r="H122" s="40"/>
      <c r="I122" s="32" t="s">
        <v>33</v>
      </c>
      <c r="J122" s="36" t="str">
        <f>E22</f>
        <v>Krajovský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84"/>
      <c r="B124" s="185"/>
      <c r="C124" s="186" t="s">
        <v>104</v>
      </c>
      <c r="D124" s="187" t="s">
        <v>61</v>
      </c>
      <c r="E124" s="187" t="s">
        <v>57</v>
      </c>
      <c r="F124" s="187" t="s">
        <v>58</v>
      </c>
      <c r="G124" s="187" t="s">
        <v>105</v>
      </c>
      <c r="H124" s="187" t="s">
        <v>106</v>
      </c>
      <c r="I124" s="187" t="s">
        <v>107</v>
      </c>
      <c r="J124" s="188" t="s">
        <v>87</v>
      </c>
      <c r="K124" s="189" t="s">
        <v>108</v>
      </c>
      <c r="L124" s="190"/>
      <c r="M124" s="100" t="s">
        <v>1</v>
      </c>
      <c r="N124" s="101" t="s">
        <v>40</v>
      </c>
      <c r="O124" s="101" t="s">
        <v>109</v>
      </c>
      <c r="P124" s="101" t="s">
        <v>110</v>
      </c>
      <c r="Q124" s="101" t="s">
        <v>111</v>
      </c>
      <c r="R124" s="101" t="s">
        <v>112</v>
      </c>
      <c r="S124" s="101" t="s">
        <v>113</v>
      </c>
      <c r="T124" s="102" t="s">
        <v>114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38"/>
      <c r="B125" s="39"/>
      <c r="C125" s="107" t="s">
        <v>115</v>
      </c>
      <c r="D125" s="40"/>
      <c r="E125" s="40"/>
      <c r="F125" s="40"/>
      <c r="G125" s="40"/>
      <c r="H125" s="40"/>
      <c r="I125" s="40"/>
      <c r="J125" s="191">
        <f>BK125</f>
        <v>0</v>
      </c>
      <c r="K125" s="40"/>
      <c r="L125" s="44"/>
      <c r="M125" s="103"/>
      <c r="N125" s="192"/>
      <c r="O125" s="104"/>
      <c r="P125" s="193">
        <f>P126+P135+P157+P197+P205</f>
        <v>0</v>
      </c>
      <c r="Q125" s="104"/>
      <c r="R125" s="193">
        <f>R126+R135+R157+R197+R205</f>
        <v>0.72799999999999998</v>
      </c>
      <c r="S125" s="104"/>
      <c r="T125" s="194">
        <f>T126+T135+T157+T197+T205</f>
        <v>0.982626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89</v>
      </c>
      <c r="BK125" s="195">
        <f>BK126+BK135+BK157+BK197+BK205</f>
        <v>0</v>
      </c>
    </row>
    <row r="126" s="12" customFormat="1" ht="25.92" customHeight="1">
      <c r="A126" s="12"/>
      <c r="B126" s="196"/>
      <c r="C126" s="197"/>
      <c r="D126" s="198" t="s">
        <v>75</v>
      </c>
      <c r="E126" s="199" t="s">
        <v>116</v>
      </c>
      <c r="F126" s="199" t="s">
        <v>117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SUM(P127:P134)</f>
        <v>0</v>
      </c>
      <c r="Q126" s="204"/>
      <c r="R126" s="205">
        <f>SUM(R127:R134)</f>
        <v>0</v>
      </c>
      <c r="S126" s="204"/>
      <c r="T126" s="206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81</v>
      </c>
      <c r="AT126" s="208" t="s">
        <v>75</v>
      </c>
      <c r="AU126" s="208" t="s">
        <v>76</v>
      </c>
      <c r="AY126" s="207" t="s">
        <v>118</v>
      </c>
      <c r="BK126" s="209">
        <f>SUM(BK127:BK134)</f>
        <v>0</v>
      </c>
    </row>
    <row r="127" s="2" customFormat="1" ht="24.15" customHeight="1">
      <c r="A127" s="38"/>
      <c r="B127" s="39"/>
      <c r="C127" s="210" t="s">
        <v>81</v>
      </c>
      <c r="D127" s="210" t="s">
        <v>119</v>
      </c>
      <c r="E127" s="211" t="s">
        <v>120</v>
      </c>
      <c r="F127" s="212" t="s">
        <v>121</v>
      </c>
      <c r="G127" s="213" t="s">
        <v>122</v>
      </c>
      <c r="H127" s="214">
        <v>24.300000000000001</v>
      </c>
      <c r="I127" s="215"/>
      <c r="J127" s="216">
        <f>ROUND(I127*H127,2)</f>
        <v>0</v>
      </c>
      <c r="K127" s="217"/>
      <c r="L127" s="44"/>
      <c r="M127" s="218" t="s">
        <v>1</v>
      </c>
      <c r="N127" s="219" t="s">
        <v>41</v>
      </c>
      <c r="O127" s="91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2" t="s">
        <v>123</v>
      </c>
      <c r="AT127" s="222" t="s">
        <v>119</v>
      </c>
      <c r="AU127" s="222" t="s">
        <v>81</v>
      </c>
      <c r="AY127" s="17" t="s">
        <v>118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7" t="s">
        <v>81</v>
      </c>
      <c r="BK127" s="223">
        <f>ROUND(I127*H127,2)</f>
        <v>0</v>
      </c>
      <c r="BL127" s="17" t="s">
        <v>123</v>
      </c>
      <c r="BM127" s="222" t="s">
        <v>124</v>
      </c>
    </row>
    <row r="128" s="2" customFormat="1">
      <c r="A128" s="38"/>
      <c r="B128" s="39"/>
      <c r="C128" s="40"/>
      <c r="D128" s="224" t="s">
        <v>125</v>
      </c>
      <c r="E128" s="40"/>
      <c r="F128" s="225" t="s">
        <v>121</v>
      </c>
      <c r="G128" s="40"/>
      <c r="H128" s="40"/>
      <c r="I128" s="226"/>
      <c r="J128" s="40"/>
      <c r="K128" s="40"/>
      <c r="L128" s="44"/>
      <c r="M128" s="227"/>
      <c r="N128" s="228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125</v>
      </c>
      <c r="AU128" s="17" t="s">
        <v>81</v>
      </c>
    </row>
    <row r="129" s="2" customFormat="1" ht="24.15" customHeight="1">
      <c r="A129" s="38"/>
      <c r="B129" s="39"/>
      <c r="C129" s="210" t="s">
        <v>83</v>
      </c>
      <c r="D129" s="210" t="s">
        <v>119</v>
      </c>
      <c r="E129" s="211" t="s">
        <v>126</v>
      </c>
      <c r="F129" s="212" t="s">
        <v>121</v>
      </c>
      <c r="G129" s="213" t="s">
        <v>127</v>
      </c>
      <c r="H129" s="214">
        <v>-180</v>
      </c>
      <c r="I129" s="215"/>
      <c r="J129" s="216">
        <f>ROUND(I129*H129,2)</f>
        <v>0</v>
      </c>
      <c r="K129" s="217"/>
      <c r="L129" s="44"/>
      <c r="M129" s="218" t="s">
        <v>1</v>
      </c>
      <c r="N129" s="219" t="s">
        <v>41</v>
      </c>
      <c r="O129" s="91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2" t="s">
        <v>123</v>
      </c>
      <c r="AT129" s="222" t="s">
        <v>119</v>
      </c>
      <c r="AU129" s="222" t="s">
        <v>81</v>
      </c>
      <c r="AY129" s="17" t="s">
        <v>118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7" t="s">
        <v>81</v>
      </c>
      <c r="BK129" s="223">
        <f>ROUND(I129*H129,2)</f>
        <v>0</v>
      </c>
      <c r="BL129" s="17" t="s">
        <v>123</v>
      </c>
      <c r="BM129" s="222" t="s">
        <v>128</v>
      </c>
    </row>
    <row r="130" s="2" customFormat="1">
      <c r="A130" s="38"/>
      <c r="B130" s="39"/>
      <c r="C130" s="40"/>
      <c r="D130" s="224" t="s">
        <v>125</v>
      </c>
      <c r="E130" s="40"/>
      <c r="F130" s="225" t="s">
        <v>121</v>
      </c>
      <c r="G130" s="40"/>
      <c r="H130" s="40"/>
      <c r="I130" s="226"/>
      <c r="J130" s="40"/>
      <c r="K130" s="40"/>
      <c r="L130" s="44"/>
      <c r="M130" s="227"/>
      <c r="N130" s="228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125</v>
      </c>
      <c r="AU130" s="17" t="s">
        <v>81</v>
      </c>
    </row>
    <row r="131" s="2" customFormat="1" ht="16.5" customHeight="1">
      <c r="A131" s="38"/>
      <c r="B131" s="39"/>
      <c r="C131" s="210" t="s">
        <v>129</v>
      </c>
      <c r="D131" s="210" t="s">
        <v>119</v>
      </c>
      <c r="E131" s="211" t="s">
        <v>130</v>
      </c>
      <c r="F131" s="212" t="s">
        <v>131</v>
      </c>
      <c r="G131" s="213" t="s">
        <v>122</v>
      </c>
      <c r="H131" s="214">
        <v>11.5</v>
      </c>
      <c r="I131" s="215"/>
      <c r="J131" s="216">
        <f>ROUND(I131*H131,2)</f>
        <v>0</v>
      </c>
      <c r="K131" s="217"/>
      <c r="L131" s="44"/>
      <c r="M131" s="218" t="s">
        <v>1</v>
      </c>
      <c r="N131" s="219" t="s">
        <v>41</v>
      </c>
      <c r="O131" s="91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2" t="s">
        <v>123</v>
      </c>
      <c r="AT131" s="222" t="s">
        <v>119</v>
      </c>
      <c r="AU131" s="222" t="s">
        <v>81</v>
      </c>
      <c r="AY131" s="17" t="s">
        <v>118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7" t="s">
        <v>81</v>
      </c>
      <c r="BK131" s="223">
        <f>ROUND(I131*H131,2)</f>
        <v>0</v>
      </c>
      <c r="BL131" s="17" t="s">
        <v>123</v>
      </c>
      <c r="BM131" s="222" t="s">
        <v>132</v>
      </c>
    </row>
    <row r="132" s="2" customFormat="1">
      <c r="A132" s="38"/>
      <c r="B132" s="39"/>
      <c r="C132" s="40"/>
      <c r="D132" s="224" t="s">
        <v>125</v>
      </c>
      <c r="E132" s="40"/>
      <c r="F132" s="225" t="s">
        <v>131</v>
      </c>
      <c r="G132" s="40"/>
      <c r="H132" s="40"/>
      <c r="I132" s="226"/>
      <c r="J132" s="40"/>
      <c r="K132" s="40"/>
      <c r="L132" s="44"/>
      <c r="M132" s="227"/>
      <c r="N132" s="228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125</v>
      </c>
      <c r="AU132" s="17" t="s">
        <v>81</v>
      </c>
    </row>
    <row r="133" s="2" customFormat="1" ht="16.5" customHeight="1">
      <c r="A133" s="38"/>
      <c r="B133" s="39"/>
      <c r="C133" s="210" t="s">
        <v>123</v>
      </c>
      <c r="D133" s="210" t="s">
        <v>119</v>
      </c>
      <c r="E133" s="211" t="s">
        <v>133</v>
      </c>
      <c r="F133" s="212" t="s">
        <v>131</v>
      </c>
      <c r="G133" s="213" t="s">
        <v>127</v>
      </c>
      <c r="H133" s="214">
        <v>-18</v>
      </c>
      <c r="I133" s="215"/>
      <c r="J133" s="216">
        <f>ROUND(I133*H133,2)</f>
        <v>0</v>
      </c>
      <c r="K133" s="217"/>
      <c r="L133" s="44"/>
      <c r="M133" s="218" t="s">
        <v>1</v>
      </c>
      <c r="N133" s="219" t="s">
        <v>41</v>
      </c>
      <c r="O133" s="91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2" t="s">
        <v>123</v>
      </c>
      <c r="AT133" s="222" t="s">
        <v>119</v>
      </c>
      <c r="AU133" s="222" t="s">
        <v>81</v>
      </c>
      <c r="AY133" s="17" t="s">
        <v>118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7" t="s">
        <v>81</v>
      </c>
      <c r="BK133" s="223">
        <f>ROUND(I133*H133,2)</f>
        <v>0</v>
      </c>
      <c r="BL133" s="17" t="s">
        <v>123</v>
      </c>
      <c r="BM133" s="222" t="s">
        <v>134</v>
      </c>
    </row>
    <row r="134" s="2" customFormat="1">
      <c r="A134" s="38"/>
      <c r="B134" s="39"/>
      <c r="C134" s="40"/>
      <c r="D134" s="224" t="s">
        <v>125</v>
      </c>
      <c r="E134" s="40"/>
      <c r="F134" s="225" t="s">
        <v>131</v>
      </c>
      <c r="G134" s="40"/>
      <c r="H134" s="40"/>
      <c r="I134" s="226"/>
      <c r="J134" s="40"/>
      <c r="K134" s="40"/>
      <c r="L134" s="44"/>
      <c r="M134" s="227"/>
      <c r="N134" s="228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125</v>
      </c>
      <c r="AU134" s="17" t="s">
        <v>81</v>
      </c>
    </row>
    <row r="135" s="12" customFormat="1" ht="25.92" customHeight="1">
      <c r="A135" s="12"/>
      <c r="B135" s="196"/>
      <c r="C135" s="197"/>
      <c r="D135" s="198" t="s">
        <v>75</v>
      </c>
      <c r="E135" s="199" t="s">
        <v>135</v>
      </c>
      <c r="F135" s="199" t="s">
        <v>136</v>
      </c>
      <c r="G135" s="197"/>
      <c r="H135" s="197"/>
      <c r="I135" s="200"/>
      <c r="J135" s="201">
        <f>BK135</f>
        <v>0</v>
      </c>
      <c r="K135" s="197"/>
      <c r="L135" s="202"/>
      <c r="M135" s="203"/>
      <c r="N135" s="204"/>
      <c r="O135" s="204"/>
      <c r="P135" s="205">
        <f>P136+P140</f>
        <v>0</v>
      </c>
      <c r="Q135" s="204"/>
      <c r="R135" s="205">
        <f>R136+R140</f>
        <v>0.72799999999999998</v>
      </c>
      <c r="S135" s="204"/>
      <c r="T135" s="206">
        <f>T136+T140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81</v>
      </c>
      <c r="AT135" s="208" t="s">
        <v>75</v>
      </c>
      <c r="AU135" s="208" t="s">
        <v>76</v>
      </c>
      <c r="AY135" s="207" t="s">
        <v>118</v>
      </c>
      <c r="BK135" s="209">
        <f>BK136+BK140</f>
        <v>0</v>
      </c>
    </row>
    <row r="136" s="12" customFormat="1" ht="22.8" customHeight="1">
      <c r="A136" s="12"/>
      <c r="B136" s="196"/>
      <c r="C136" s="197"/>
      <c r="D136" s="198" t="s">
        <v>75</v>
      </c>
      <c r="E136" s="229" t="s">
        <v>137</v>
      </c>
      <c r="F136" s="229" t="s">
        <v>138</v>
      </c>
      <c r="G136" s="197"/>
      <c r="H136" s="197"/>
      <c r="I136" s="200"/>
      <c r="J136" s="230">
        <f>BK136</f>
        <v>0</v>
      </c>
      <c r="K136" s="197"/>
      <c r="L136" s="202"/>
      <c r="M136" s="203"/>
      <c r="N136" s="204"/>
      <c r="O136" s="204"/>
      <c r="P136" s="205">
        <f>SUM(P137:P139)</f>
        <v>0</v>
      </c>
      <c r="Q136" s="204"/>
      <c r="R136" s="205">
        <f>SUM(R137:R139)</f>
        <v>0.72799999999999998</v>
      </c>
      <c r="S136" s="204"/>
      <c r="T136" s="206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81</v>
      </c>
      <c r="AT136" s="208" t="s">
        <v>75</v>
      </c>
      <c r="AU136" s="208" t="s">
        <v>81</v>
      </c>
      <c r="AY136" s="207" t="s">
        <v>118</v>
      </c>
      <c r="BK136" s="209">
        <f>SUM(BK137:BK139)</f>
        <v>0</v>
      </c>
    </row>
    <row r="137" s="2" customFormat="1" ht="21.75" customHeight="1">
      <c r="A137" s="38"/>
      <c r="B137" s="39"/>
      <c r="C137" s="210" t="s">
        <v>139</v>
      </c>
      <c r="D137" s="210" t="s">
        <v>119</v>
      </c>
      <c r="E137" s="211" t="s">
        <v>140</v>
      </c>
      <c r="F137" s="212" t="s">
        <v>141</v>
      </c>
      <c r="G137" s="213" t="s">
        <v>142</v>
      </c>
      <c r="H137" s="214">
        <v>13</v>
      </c>
      <c r="I137" s="215"/>
      <c r="J137" s="216">
        <f>ROUND(I137*H137,2)</f>
        <v>0</v>
      </c>
      <c r="K137" s="217"/>
      <c r="L137" s="44"/>
      <c r="M137" s="218" t="s">
        <v>1</v>
      </c>
      <c r="N137" s="219" t="s">
        <v>41</v>
      </c>
      <c r="O137" s="91"/>
      <c r="P137" s="220">
        <f>O137*H137</f>
        <v>0</v>
      </c>
      <c r="Q137" s="220">
        <v>0.056000000000000001</v>
      </c>
      <c r="R137" s="220">
        <f>Q137*H137</f>
        <v>0.72799999999999998</v>
      </c>
      <c r="S137" s="220">
        <v>0</v>
      </c>
      <c r="T137" s="22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2" t="s">
        <v>123</v>
      </c>
      <c r="AT137" s="222" t="s">
        <v>119</v>
      </c>
      <c r="AU137" s="222" t="s">
        <v>83</v>
      </c>
      <c r="AY137" s="17" t="s">
        <v>118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7" t="s">
        <v>81</v>
      </c>
      <c r="BK137" s="223">
        <f>ROUND(I137*H137,2)</f>
        <v>0</v>
      </c>
      <c r="BL137" s="17" t="s">
        <v>123</v>
      </c>
      <c r="BM137" s="222" t="s">
        <v>143</v>
      </c>
    </row>
    <row r="138" s="2" customFormat="1">
      <c r="A138" s="38"/>
      <c r="B138" s="39"/>
      <c r="C138" s="40"/>
      <c r="D138" s="224" t="s">
        <v>125</v>
      </c>
      <c r="E138" s="40"/>
      <c r="F138" s="225" t="s">
        <v>144</v>
      </c>
      <c r="G138" s="40"/>
      <c r="H138" s="40"/>
      <c r="I138" s="226"/>
      <c r="J138" s="40"/>
      <c r="K138" s="40"/>
      <c r="L138" s="44"/>
      <c r="M138" s="227"/>
      <c r="N138" s="228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125</v>
      </c>
      <c r="AU138" s="17" t="s">
        <v>83</v>
      </c>
    </row>
    <row r="139" s="2" customFormat="1">
      <c r="A139" s="38"/>
      <c r="B139" s="39"/>
      <c r="C139" s="40"/>
      <c r="D139" s="231" t="s">
        <v>145</v>
      </c>
      <c r="E139" s="40"/>
      <c r="F139" s="232" t="s">
        <v>146</v>
      </c>
      <c r="G139" s="40"/>
      <c r="H139" s="40"/>
      <c r="I139" s="226"/>
      <c r="J139" s="40"/>
      <c r="K139" s="40"/>
      <c r="L139" s="44"/>
      <c r="M139" s="227"/>
      <c r="N139" s="228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83</v>
      </c>
    </row>
    <row r="140" s="12" customFormat="1" ht="22.8" customHeight="1">
      <c r="A140" s="12"/>
      <c r="B140" s="196"/>
      <c r="C140" s="197"/>
      <c r="D140" s="198" t="s">
        <v>75</v>
      </c>
      <c r="E140" s="229" t="s">
        <v>147</v>
      </c>
      <c r="F140" s="229" t="s">
        <v>148</v>
      </c>
      <c r="G140" s="197"/>
      <c r="H140" s="197"/>
      <c r="I140" s="200"/>
      <c r="J140" s="230">
        <f>BK140</f>
        <v>0</v>
      </c>
      <c r="K140" s="197"/>
      <c r="L140" s="202"/>
      <c r="M140" s="203"/>
      <c r="N140" s="204"/>
      <c r="O140" s="204"/>
      <c r="P140" s="205">
        <f>SUM(P141:P156)</f>
        <v>0</v>
      </c>
      <c r="Q140" s="204"/>
      <c r="R140" s="205">
        <f>SUM(R141:R156)</f>
        <v>0</v>
      </c>
      <c r="S140" s="204"/>
      <c r="T140" s="206">
        <f>SUM(T141:T156)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81</v>
      </c>
      <c r="AT140" s="208" t="s">
        <v>75</v>
      </c>
      <c r="AU140" s="208" t="s">
        <v>81</v>
      </c>
      <c r="AY140" s="207" t="s">
        <v>118</v>
      </c>
      <c r="BK140" s="209">
        <f>SUM(BK141:BK156)</f>
        <v>0</v>
      </c>
    </row>
    <row r="141" s="2" customFormat="1" ht="24.15" customHeight="1">
      <c r="A141" s="38"/>
      <c r="B141" s="39"/>
      <c r="C141" s="210" t="s">
        <v>137</v>
      </c>
      <c r="D141" s="210" t="s">
        <v>119</v>
      </c>
      <c r="E141" s="211" t="s">
        <v>149</v>
      </c>
      <c r="F141" s="212" t="s">
        <v>150</v>
      </c>
      <c r="G141" s="213" t="s">
        <v>151</v>
      </c>
      <c r="H141" s="214">
        <v>0.22700000000000001</v>
      </c>
      <c r="I141" s="215"/>
      <c r="J141" s="216">
        <f>ROUND(I141*H141,2)</f>
        <v>0</v>
      </c>
      <c r="K141" s="217"/>
      <c r="L141" s="44"/>
      <c r="M141" s="218" t="s">
        <v>1</v>
      </c>
      <c r="N141" s="219" t="s">
        <v>41</v>
      </c>
      <c r="O141" s="91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2" t="s">
        <v>123</v>
      </c>
      <c r="AT141" s="222" t="s">
        <v>119</v>
      </c>
      <c r="AU141" s="222" t="s">
        <v>83</v>
      </c>
      <c r="AY141" s="17" t="s">
        <v>118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7" t="s">
        <v>81</v>
      </c>
      <c r="BK141" s="223">
        <f>ROUND(I141*H141,2)</f>
        <v>0</v>
      </c>
      <c r="BL141" s="17" t="s">
        <v>123</v>
      </c>
      <c r="BM141" s="222" t="s">
        <v>152</v>
      </c>
    </row>
    <row r="142" s="2" customFormat="1">
      <c r="A142" s="38"/>
      <c r="B142" s="39"/>
      <c r="C142" s="40"/>
      <c r="D142" s="224" t="s">
        <v>125</v>
      </c>
      <c r="E142" s="40"/>
      <c r="F142" s="225" t="s">
        <v>153</v>
      </c>
      <c r="G142" s="40"/>
      <c r="H142" s="40"/>
      <c r="I142" s="226"/>
      <c r="J142" s="40"/>
      <c r="K142" s="40"/>
      <c r="L142" s="44"/>
      <c r="M142" s="227"/>
      <c r="N142" s="228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125</v>
      </c>
      <c r="AU142" s="17" t="s">
        <v>83</v>
      </c>
    </row>
    <row r="143" s="2" customFormat="1">
      <c r="A143" s="38"/>
      <c r="B143" s="39"/>
      <c r="C143" s="40"/>
      <c r="D143" s="231" t="s">
        <v>145</v>
      </c>
      <c r="E143" s="40"/>
      <c r="F143" s="232" t="s">
        <v>154</v>
      </c>
      <c r="G143" s="40"/>
      <c r="H143" s="40"/>
      <c r="I143" s="226"/>
      <c r="J143" s="40"/>
      <c r="K143" s="40"/>
      <c r="L143" s="44"/>
      <c r="M143" s="227"/>
      <c r="N143" s="22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83</v>
      </c>
    </row>
    <row r="144" s="2" customFormat="1" ht="24.15" customHeight="1">
      <c r="A144" s="38"/>
      <c r="B144" s="39"/>
      <c r="C144" s="210" t="s">
        <v>155</v>
      </c>
      <c r="D144" s="210" t="s">
        <v>119</v>
      </c>
      <c r="E144" s="211" t="s">
        <v>156</v>
      </c>
      <c r="F144" s="212" t="s">
        <v>157</v>
      </c>
      <c r="G144" s="213" t="s">
        <v>151</v>
      </c>
      <c r="H144" s="214">
        <v>0.22700000000000001</v>
      </c>
      <c r="I144" s="215"/>
      <c r="J144" s="216">
        <f>ROUND(I144*H144,2)</f>
        <v>0</v>
      </c>
      <c r="K144" s="217"/>
      <c r="L144" s="44"/>
      <c r="M144" s="218" t="s">
        <v>1</v>
      </c>
      <c r="N144" s="219" t="s">
        <v>41</v>
      </c>
      <c r="O144" s="91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2" t="s">
        <v>123</v>
      </c>
      <c r="AT144" s="222" t="s">
        <v>119</v>
      </c>
      <c r="AU144" s="222" t="s">
        <v>83</v>
      </c>
      <c r="AY144" s="17" t="s">
        <v>118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81</v>
      </c>
      <c r="BK144" s="223">
        <f>ROUND(I144*H144,2)</f>
        <v>0</v>
      </c>
      <c r="BL144" s="17" t="s">
        <v>123</v>
      </c>
      <c r="BM144" s="222" t="s">
        <v>158</v>
      </c>
    </row>
    <row r="145" s="2" customFormat="1">
      <c r="A145" s="38"/>
      <c r="B145" s="39"/>
      <c r="C145" s="40"/>
      <c r="D145" s="224" t="s">
        <v>125</v>
      </c>
      <c r="E145" s="40"/>
      <c r="F145" s="225" t="s">
        <v>159</v>
      </c>
      <c r="G145" s="40"/>
      <c r="H145" s="40"/>
      <c r="I145" s="226"/>
      <c r="J145" s="40"/>
      <c r="K145" s="40"/>
      <c r="L145" s="44"/>
      <c r="M145" s="227"/>
      <c r="N145" s="228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125</v>
      </c>
      <c r="AU145" s="17" t="s">
        <v>83</v>
      </c>
    </row>
    <row r="146" s="2" customFormat="1">
      <c r="A146" s="38"/>
      <c r="B146" s="39"/>
      <c r="C146" s="40"/>
      <c r="D146" s="231" t="s">
        <v>145</v>
      </c>
      <c r="E146" s="40"/>
      <c r="F146" s="232" t="s">
        <v>160</v>
      </c>
      <c r="G146" s="40"/>
      <c r="H146" s="40"/>
      <c r="I146" s="226"/>
      <c r="J146" s="40"/>
      <c r="K146" s="40"/>
      <c r="L146" s="44"/>
      <c r="M146" s="227"/>
      <c r="N146" s="228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83</v>
      </c>
    </row>
    <row r="147" s="2" customFormat="1" ht="24.15" customHeight="1">
      <c r="A147" s="38"/>
      <c r="B147" s="39"/>
      <c r="C147" s="210" t="s">
        <v>161</v>
      </c>
      <c r="D147" s="210" t="s">
        <v>119</v>
      </c>
      <c r="E147" s="211" t="s">
        <v>162</v>
      </c>
      <c r="F147" s="212" t="s">
        <v>163</v>
      </c>
      <c r="G147" s="213" t="s">
        <v>151</v>
      </c>
      <c r="H147" s="214">
        <v>4.54</v>
      </c>
      <c r="I147" s="215"/>
      <c r="J147" s="216">
        <f>ROUND(I147*H147,2)</f>
        <v>0</v>
      </c>
      <c r="K147" s="217"/>
      <c r="L147" s="44"/>
      <c r="M147" s="218" t="s">
        <v>1</v>
      </c>
      <c r="N147" s="219" t="s">
        <v>41</v>
      </c>
      <c r="O147" s="91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2" t="s">
        <v>123</v>
      </c>
      <c r="AT147" s="222" t="s">
        <v>119</v>
      </c>
      <c r="AU147" s="222" t="s">
        <v>83</v>
      </c>
      <c r="AY147" s="17" t="s">
        <v>118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7" t="s">
        <v>81</v>
      </c>
      <c r="BK147" s="223">
        <f>ROUND(I147*H147,2)</f>
        <v>0</v>
      </c>
      <c r="BL147" s="17" t="s">
        <v>123</v>
      </c>
      <c r="BM147" s="222" t="s">
        <v>164</v>
      </c>
    </row>
    <row r="148" s="2" customFormat="1">
      <c r="A148" s="38"/>
      <c r="B148" s="39"/>
      <c r="C148" s="40"/>
      <c r="D148" s="224" t="s">
        <v>125</v>
      </c>
      <c r="E148" s="40"/>
      <c r="F148" s="225" t="s">
        <v>165</v>
      </c>
      <c r="G148" s="40"/>
      <c r="H148" s="40"/>
      <c r="I148" s="226"/>
      <c r="J148" s="40"/>
      <c r="K148" s="40"/>
      <c r="L148" s="44"/>
      <c r="M148" s="227"/>
      <c r="N148" s="228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125</v>
      </c>
      <c r="AU148" s="17" t="s">
        <v>83</v>
      </c>
    </row>
    <row r="149" s="2" customFormat="1">
      <c r="A149" s="38"/>
      <c r="B149" s="39"/>
      <c r="C149" s="40"/>
      <c r="D149" s="231" t="s">
        <v>145</v>
      </c>
      <c r="E149" s="40"/>
      <c r="F149" s="232" t="s">
        <v>166</v>
      </c>
      <c r="G149" s="40"/>
      <c r="H149" s="40"/>
      <c r="I149" s="226"/>
      <c r="J149" s="40"/>
      <c r="K149" s="40"/>
      <c r="L149" s="44"/>
      <c r="M149" s="227"/>
      <c r="N149" s="228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145</v>
      </c>
      <c r="AU149" s="17" t="s">
        <v>83</v>
      </c>
    </row>
    <row r="150" s="13" customFormat="1">
      <c r="A150" s="13"/>
      <c r="B150" s="233"/>
      <c r="C150" s="234"/>
      <c r="D150" s="224" t="s">
        <v>167</v>
      </c>
      <c r="E150" s="234"/>
      <c r="F150" s="235" t="s">
        <v>168</v>
      </c>
      <c r="G150" s="234"/>
      <c r="H150" s="236">
        <v>4.54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167</v>
      </c>
      <c r="AU150" s="242" t="s">
        <v>83</v>
      </c>
      <c r="AV150" s="13" t="s">
        <v>83</v>
      </c>
      <c r="AW150" s="13" t="s">
        <v>4</v>
      </c>
      <c r="AX150" s="13" t="s">
        <v>81</v>
      </c>
      <c r="AY150" s="242" t="s">
        <v>118</v>
      </c>
    </row>
    <row r="151" s="2" customFormat="1" ht="33" customHeight="1">
      <c r="A151" s="38"/>
      <c r="B151" s="39"/>
      <c r="C151" s="210" t="s">
        <v>169</v>
      </c>
      <c r="D151" s="210" t="s">
        <v>119</v>
      </c>
      <c r="E151" s="211" t="s">
        <v>170</v>
      </c>
      <c r="F151" s="212" t="s">
        <v>171</v>
      </c>
      <c r="G151" s="213" t="s">
        <v>151</v>
      </c>
      <c r="H151" s="214">
        <v>0.22700000000000001</v>
      </c>
      <c r="I151" s="215"/>
      <c r="J151" s="216">
        <f>ROUND(I151*H151,2)</f>
        <v>0</v>
      </c>
      <c r="K151" s="217"/>
      <c r="L151" s="44"/>
      <c r="M151" s="218" t="s">
        <v>1</v>
      </c>
      <c r="N151" s="219" t="s">
        <v>41</v>
      </c>
      <c r="O151" s="91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2" t="s">
        <v>123</v>
      </c>
      <c r="AT151" s="222" t="s">
        <v>119</v>
      </c>
      <c r="AU151" s="222" t="s">
        <v>83</v>
      </c>
      <c r="AY151" s="17" t="s">
        <v>118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7" t="s">
        <v>81</v>
      </c>
      <c r="BK151" s="223">
        <f>ROUND(I151*H151,2)</f>
        <v>0</v>
      </c>
      <c r="BL151" s="17" t="s">
        <v>123</v>
      </c>
      <c r="BM151" s="222" t="s">
        <v>172</v>
      </c>
    </row>
    <row r="152" s="2" customFormat="1">
      <c r="A152" s="38"/>
      <c r="B152" s="39"/>
      <c r="C152" s="40"/>
      <c r="D152" s="224" t="s">
        <v>125</v>
      </c>
      <c r="E152" s="40"/>
      <c r="F152" s="225" t="s">
        <v>173</v>
      </c>
      <c r="G152" s="40"/>
      <c r="H152" s="40"/>
      <c r="I152" s="226"/>
      <c r="J152" s="40"/>
      <c r="K152" s="40"/>
      <c r="L152" s="44"/>
      <c r="M152" s="227"/>
      <c r="N152" s="228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125</v>
      </c>
      <c r="AU152" s="17" t="s">
        <v>83</v>
      </c>
    </row>
    <row r="153" s="2" customFormat="1">
      <c r="A153" s="38"/>
      <c r="B153" s="39"/>
      <c r="C153" s="40"/>
      <c r="D153" s="231" t="s">
        <v>145</v>
      </c>
      <c r="E153" s="40"/>
      <c r="F153" s="232" t="s">
        <v>174</v>
      </c>
      <c r="G153" s="40"/>
      <c r="H153" s="40"/>
      <c r="I153" s="226"/>
      <c r="J153" s="40"/>
      <c r="K153" s="40"/>
      <c r="L153" s="44"/>
      <c r="M153" s="227"/>
      <c r="N153" s="228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145</v>
      </c>
      <c r="AU153" s="17" t="s">
        <v>83</v>
      </c>
    </row>
    <row r="154" s="2" customFormat="1" ht="33" customHeight="1">
      <c r="A154" s="38"/>
      <c r="B154" s="39"/>
      <c r="C154" s="210" t="s">
        <v>175</v>
      </c>
      <c r="D154" s="210" t="s">
        <v>119</v>
      </c>
      <c r="E154" s="211" t="s">
        <v>170</v>
      </c>
      <c r="F154" s="212" t="s">
        <v>171</v>
      </c>
      <c r="G154" s="213" t="s">
        <v>151</v>
      </c>
      <c r="H154" s="214">
        <v>99.831000000000003</v>
      </c>
      <c r="I154" s="215"/>
      <c r="J154" s="216">
        <f>ROUND(I154*H154,2)</f>
        <v>0</v>
      </c>
      <c r="K154" s="217"/>
      <c r="L154" s="44"/>
      <c r="M154" s="218" t="s">
        <v>1</v>
      </c>
      <c r="N154" s="219" t="s">
        <v>41</v>
      </c>
      <c r="O154" s="91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2" t="s">
        <v>123</v>
      </c>
      <c r="AT154" s="222" t="s">
        <v>119</v>
      </c>
      <c r="AU154" s="222" t="s">
        <v>83</v>
      </c>
      <c r="AY154" s="17" t="s">
        <v>118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7" t="s">
        <v>81</v>
      </c>
      <c r="BK154" s="223">
        <f>ROUND(I154*H154,2)</f>
        <v>0</v>
      </c>
      <c r="BL154" s="17" t="s">
        <v>123</v>
      </c>
      <c r="BM154" s="222" t="s">
        <v>176</v>
      </c>
    </row>
    <row r="155" s="2" customFormat="1">
      <c r="A155" s="38"/>
      <c r="B155" s="39"/>
      <c r="C155" s="40"/>
      <c r="D155" s="224" t="s">
        <v>125</v>
      </c>
      <c r="E155" s="40"/>
      <c r="F155" s="225" t="s">
        <v>173</v>
      </c>
      <c r="G155" s="40"/>
      <c r="H155" s="40"/>
      <c r="I155" s="226"/>
      <c r="J155" s="40"/>
      <c r="K155" s="40"/>
      <c r="L155" s="44"/>
      <c r="M155" s="227"/>
      <c r="N155" s="228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125</v>
      </c>
      <c r="AU155" s="17" t="s">
        <v>83</v>
      </c>
    </row>
    <row r="156" s="2" customFormat="1">
      <c r="A156" s="38"/>
      <c r="B156" s="39"/>
      <c r="C156" s="40"/>
      <c r="D156" s="231" t="s">
        <v>145</v>
      </c>
      <c r="E156" s="40"/>
      <c r="F156" s="232" t="s">
        <v>174</v>
      </c>
      <c r="G156" s="40"/>
      <c r="H156" s="40"/>
      <c r="I156" s="226"/>
      <c r="J156" s="40"/>
      <c r="K156" s="40"/>
      <c r="L156" s="44"/>
      <c r="M156" s="227"/>
      <c r="N156" s="228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83</v>
      </c>
    </row>
    <row r="157" s="12" customFormat="1" ht="25.92" customHeight="1">
      <c r="A157" s="12"/>
      <c r="B157" s="196"/>
      <c r="C157" s="197"/>
      <c r="D157" s="198" t="s">
        <v>75</v>
      </c>
      <c r="E157" s="199" t="s">
        <v>177</v>
      </c>
      <c r="F157" s="199" t="s">
        <v>178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P158+P162+P171+P185+P189</f>
        <v>0</v>
      </c>
      <c r="Q157" s="204"/>
      <c r="R157" s="205">
        <f>R158+R162+R171+R185+R189</f>
        <v>0</v>
      </c>
      <c r="S157" s="204"/>
      <c r="T157" s="206">
        <f>T158+T162+T171+T185+T189</f>
        <v>0.22728599999999999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83</v>
      </c>
      <c r="AT157" s="208" t="s">
        <v>75</v>
      </c>
      <c r="AU157" s="208" t="s">
        <v>76</v>
      </c>
      <c r="AY157" s="207" t="s">
        <v>118</v>
      </c>
      <c r="BK157" s="209">
        <f>BK158+BK162+BK171+BK185+BK189</f>
        <v>0</v>
      </c>
    </row>
    <row r="158" s="12" customFormat="1" ht="22.8" customHeight="1">
      <c r="A158" s="12"/>
      <c r="B158" s="196"/>
      <c r="C158" s="197"/>
      <c r="D158" s="198" t="s">
        <v>75</v>
      </c>
      <c r="E158" s="229" t="s">
        <v>179</v>
      </c>
      <c r="F158" s="229" t="s">
        <v>180</v>
      </c>
      <c r="G158" s="197"/>
      <c r="H158" s="197"/>
      <c r="I158" s="200"/>
      <c r="J158" s="230">
        <f>BK158</f>
        <v>0</v>
      </c>
      <c r="K158" s="197"/>
      <c r="L158" s="202"/>
      <c r="M158" s="203"/>
      <c r="N158" s="204"/>
      <c r="O158" s="204"/>
      <c r="P158" s="205">
        <f>SUM(P159:P161)</f>
        <v>0</v>
      </c>
      <c r="Q158" s="204"/>
      <c r="R158" s="205">
        <f>SUM(R159:R161)</f>
        <v>0</v>
      </c>
      <c r="S158" s="204"/>
      <c r="T158" s="206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83</v>
      </c>
      <c r="AT158" s="208" t="s">
        <v>75</v>
      </c>
      <c r="AU158" s="208" t="s">
        <v>81</v>
      </c>
      <c r="AY158" s="207" t="s">
        <v>118</v>
      </c>
      <c r="BK158" s="209">
        <f>SUM(BK159:BK161)</f>
        <v>0</v>
      </c>
    </row>
    <row r="159" s="2" customFormat="1" ht="24.15" customHeight="1">
      <c r="A159" s="38"/>
      <c r="B159" s="39"/>
      <c r="C159" s="210" t="s">
        <v>181</v>
      </c>
      <c r="D159" s="210" t="s">
        <v>119</v>
      </c>
      <c r="E159" s="211" t="s">
        <v>182</v>
      </c>
      <c r="F159" s="212" t="s">
        <v>183</v>
      </c>
      <c r="G159" s="213" t="s">
        <v>151</v>
      </c>
      <c r="H159" s="214">
        <v>0.049000000000000002</v>
      </c>
      <c r="I159" s="215"/>
      <c r="J159" s="216">
        <f>ROUND(I159*H159,2)</f>
        <v>0</v>
      </c>
      <c r="K159" s="217"/>
      <c r="L159" s="44"/>
      <c r="M159" s="218" t="s">
        <v>1</v>
      </c>
      <c r="N159" s="219" t="s">
        <v>41</v>
      </c>
      <c r="O159" s="91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2" t="s">
        <v>184</v>
      </c>
      <c r="AT159" s="222" t="s">
        <v>119</v>
      </c>
      <c r="AU159" s="222" t="s">
        <v>83</v>
      </c>
      <c r="AY159" s="17" t="s">
        <v>118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7" t="s">
        <v>81</v>
      </c>
      <c r="BK159" s="223">
        <f>ROUND(I159*H159,2)</f>
        <v>0</v>
      </c>
      <c r="BL159" s="17" t="s">
        <v>184</v>
      </c>
      <c r="BM159" s="222" t="s">
        <v>185</v>
      </c>
    </row>
    <row r="160" s="2" customFormat="1">
      <c r="A160" s="38"/>
      <c r="B160" s="39"/>
      <c r="C160" s="40"/>
      <c r="D160" s="224" t="s">
        <v>125</v>
      </c>
      <c r="E160" s="40"/>
      <c r="F160" s="225" t="s">
        <v>186</v>
      </c>
      <c r="G160" s="40"/>
      <c r="H160" s="40"/>
      <c r="I160" s="226"/>
      <c r="J160" s="40"/>
      <c r="K160" s="40"/>
      <c r="L160" s="44"/>
      <c r="M160" s="227"/>
      <c r="N160" s="228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125</v>
      </c>
      <c r="AU160" s="17" t="s">
        <v>83</v>
      </c>
    </row>
    <row r="161" s="2" customFormat="1">
      <c r="A161" s="38"/>
      <c r="B161" s="39"/>
      <c r="C161" s="40"/>
      <c r="D161" s="231" t="s">
        <v>145</v>
      </c>
      <c r="E161" s="40"/>
      <c r="F161" s="232" t="s">
        <v>187</v>
      </c>
      <c r="G161" s="40"/>
      <c r="H161" s="40"/>
      <c r="I161" s="226"/>
      <c r="J161" s="40"/>
      <c r="K161" s="40"/>
      <c r="L161" s="44"/>
      <c r="M161" s="227"/>
      <c r="N161" s="228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83</v>
      </c>
    </row>
    <row r="162" s="12" customFormat="1" ht="22.8" customHeight="1">
      <c r="A162" s="12"/>
      <c r="B162" s="196"/>
      <c r="C162" s="197"/>
      <c r="D162" s="198" t="s">
        <v>75</v>
      </c>
      <c r="E162" s="229" t="s">
        <v>188</v>
      </c>
      <c r="F162" s="229" t="s">
        <v>189</v>
      </c>
      <c r="G162" s="197"/>
      <c r="H162" s="197"/>
      <c r="I162" s="200"/>
      <c r="J162" s="230">
        <f>BK162</f>
        <v>0</v>
      </c>
      <c r="K162" s="197"/>
      <c r="L162" s="202"/>
      <c r="M162" s="203"/>
      <c r="N162" s="204"/>
      <c r="O162" s="204"/>
      <c r="P162" s="205">
        <f>SUM(P163:P170)</f>
        <v>0</v>
      </c>
      <c r="Q162" s="204"/>
      <c r="R162" s="205">
        <f>SUM(R163:R170)</f>
        <v>0</v>
      </c>
      <c r="S162" s="204"/>
      <c r="T162" s="206">
        <f>SUM(T163:T170)</f>
        <v>0.018036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83</v>
      </c>
      <c r="AT162" s="208" t="s">
        <v>75</v>
      </c>
      <c r="AU162" s="208" t="s">
        <v>81</v>
      </c>
      <c r="AY162" s="207" t="s">
        <v>118</v>
      </c>
      <c r="BK162" s="209">
        <f>SUM(BK163:BK170)</f>
        <v>0</v>
      </c>
    </row>
    <row r="163" s="2" customFormat="1" ht="16.5" customHeight="1">
      <c r="A163" s="38"/>
      <c r="B163" s="39"/>
      <c r="C163" s="210" t="s">
        <v>8</v>
      </c>
      <c r="D163" s="210" t="s">
        <v>119</v>
      </c>
      <c r="E163" s="211" t="s">
        <v>190</v>
      </c>
      <c r="F163" s="212" t="s">
        <v>191</v>
      </c>
      <c r="G163" s="213" t="s">
        <v>127</v>
      </c>
      <c r="H163" s="214">
        <v>10.800000000000001</v>
      </c>
      <c r="I163" s="215"/>
      <c r="J163" s="216">
        <f>ROUND(I163*H163,2)</f>
        <v>0</v>
      </c>
      <c r="K163" s="217"/>
      <c r="L163" s="44"/>
      <c r="M163" s="218" t="s">
        <v>1</v>
      </c>
      <c r="N163" s="219" t="s">
        <v>41</v>
      </c>
      <c r="O163" s="91"/>
      <c r="P163" s="220">
        <f>O163*H163</f>
        <v>0</v>
      </c>
      <c r="Q163" s="220">
        <v>0</v>
      </c>
      <c r="R163" s="220">
        <f>Q163*H163</f>
        <v>0</v>
      </c>
      <c r="S163" s="220">
        <v>0.00167</v>
      </c>
      <c r="T163" s="221">
        <f>S163*H163</f>
        <v>0.018036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2" t="s">
        <v>184</v>
      </c>
      <c r="AT163" s="222" t="s">
        <v>119</v>
      </c>
      <c r="AU163" s="222" t="s">
        <v>83</v>
      </c>
      <c r="AY163" s="17" t="s">
        <v>118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7" t="s">
        <v>81</v>
      </c>
      <c r="BK163" s="223">
        <f>ROUND(I163*H163,2)</f>
        <v>0</v>
      </c>
      <c r="BL163" s="17" t="s">
        <v>184</v>
      </c>
      <c r="BM163" s="222" t="s">
        <v>192</v>
      </c>
    </row>
    <row r="164" s="2" customFormat="1">
      <c r="A164" s="38"/>
      <c r="B164" s="39"/>
      <c r="C164" s="40"/>
      <c r="D164" s="224" t="s">
        <v>125</v>
      </c>
      <c r="E164" s="40"/>
      <c r="F164" s="225" t="s">
        <v>193</v>
      </c>
      <c r="G164" s="40"/>
      <c r="H164" s="40"/>
      <c r="I164" s="226"/>
      <c r="J164" s="40"/>
      <c r="K164" s="40"/>
      <c r="L164" s="44"/>
      <c r="M164" s="227"/>
      <c r="N164" s="228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125</v>
      </c>
      <c r="AU164" s="17" t="s">
        <v>83</v>
      </c>
    </row>
    <row r="165" s="2" customFormat="1">
      <c r="A165" s="38"/>
      <c r="B165" s="39"/>
      <c r="C165" s="40"/>
      <c r="D165" s="231" t="s">
        <v>145</v>
      </c>
      <c r="E165" s="40"/>
      <c r="F165" s="232" t="s">
        <v>194</v>
      </c>
      <c r="G165" s="40"/>
      <c r="H165" s="40"/>
      <c r="I165" s="226"/>
      <c r="J165" s="40"/>
      <c r="K165" s="40"/>
      <c r="L165" s="44"/>
      <c r="M165" s="227"/>
      <c r="N165" s="228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83</v>
      </c>
    </row>
    <row r="166" s="14" customFormat="1">
      <c r="A166" s="14"/>
      <c r="B166" s="243"/>
      <c r="C166" s="244"/>
      <c r="D166" s="224" t="s">
        <v>167</v>
      </c>
      <c r="E166" s="245" t="s">
        <v>1</v>
      </c>
      <c r="F166" s="246" t="s">
        <v>195</v>
      </c>
      <c r="G166" s="244"/>
      <c r="H166" s="245" t="s">
        <v>1</v>
      </c>
      <c r="I166" s="247"/>
      <c r="J166" s="244"/>
      <c r="K166" s="244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167</v>
      </c>
      <c r="AU166" s="252" t="s">
        <v>83</v>
      </c>
      <c r="AV166" s="14" t="s">
        <v>81</v>
      </c>
      <c r="AW166" s="14" t="s">
        <v>32</v>
      </c>
      <c r="AX166" s="14" t="s">
        <v>76</v>
      </c>
      <c r="AY166" s="252" t="s">
        <v>118</v>
      </c>
    </row>
    <row r="167" s="14" customFormat="1">
      <c r="A167" s="14"/>
      <c r="B167" s="243"/>
      <c r="C167" s="244"/>
      <c r="D167" s="224" t="s">
        <v>167</v>
      </c>
      <c r="E167" s="245" t="s">
        <v>1</v>
      </c>
      <c r="F167" s="246" t="s">
        <v>196</v>
      </c>
      <c r="G167" s="244"/>
      <c r="H167" s="245" t="s">
        <v>1</v>
      </c>
      <c r="I167" s="247"/>
      <c r="J167" s="244"/>
      <c r="K167" s="244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167</v>
      </c>
      <c r="AU167" s="252" t="s">
        <v>83</v>
      </c>
      <c r="AV167" s="14" t="s">
        <v>81</v>
      </c>
      <c r="AW167" s="14" t="s">
        <v>32</v>
      </c>
      <c r="AX167" s="14" t="s">
        <v>76</v>
      </c>
      <c r="AY167" s="252" t="s">
        <v>118</v>
      </c>
    </row>
    <row r="168" s="13" customFormat="1">
      <c r="A168" s="13"/>
      <c r="B168" s="233"/>
      <c r="C168" s="234"/>
      <c r="D168" s="224" t="s">
        <v>167</v>
      </c>
      <c r="E168" s="253" t="s">
        <v>1</v>
      </c>
      <c r="F168" s="235" t="s">
        <v>197</v>
      </c>
      <c r="G168" s="234"/>
      <c r="H168" s="236">
        <v>3.6000000000000001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167</v>
      </c>
      <c r="AU168" s="242" t="s">
        <v>83</v>
      </c>
      <c r="AV168" s="13" t="s">
        <v>83</v>
      </c>
      <c r="AW168" s="13" t="s">
        <v>32</v>
      </c>
      <c r="AX168" s="13" t="s">
        <v>76</v>
      </c>
      <c r="AY168" s="242" t="s">
        <v>118</v>
      </c>
    </row>
    <row r="169" s="13" customFormat="1">
      <c r="A169" s="13"/>
      <c r="B169" s="233"/>
      <c r="C169" s="234"/>
      <c r="D169" s="224" t="s">
        <v>167</v>
      </c>
      <c r="E169" s="253" t="s">
        <v>1</v>
      </c>
      <c r="F169" s="235" t="s">
        <v>198</v>
      </c>
      <c r="G169" s="234"/>
      <c r="H169" s="236">
        <v>7.2000000000000002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167</v>
      </c>
      <c r="AU169" s="242" t="s">
        <v>83</v>
      </c>
      <c r="AV169" s="13" t="s">
        <v>83</v>
      </c>
      <c r="AW169" s="13" t="s">
        <v>32</v>
      </c>
      <c r="AX169" s="13" t="s">
        <v>76</v>
      </c>
      <c r="AY169" s="242" t="s">
        <v>118</v>
      </c>
    </row>
    <row r="170" s="15" customFormat="1">
      <c r="A170" s="15"/>
      <c r="B170" s="254"/>
      <c r="C170" s="255"/>
      <c r="D170" s="224" t="s">
        <v>167</v>
      </c>
      <c r="E170" s="256" t="s">
        <v>1</v>
      </c>
      <c r="F170" s="257" t="s">
        <v>199</v>
      </c>
      <c r="G170" s="255"/>
      <c r="H170" s="258">
        <v>10.800000000000001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167</v>
      </c>
      <c r="AU170" s="264" t="s">
        <v>83</v>
      </c>
      <c r="AV170" s="15" t="s">
        <v>123</v>
      </c>
      <c r="AW170" s="15" t="s">
        <v>32</v>
      </c>
      <c r="AX170" s="15" t="s">
        <v>81</v>
      </c>
      <c r="AY170" s="264" t="s">
        <v>118</v>
      </c>
    </row>
    <row r="171" s="12" customFormat="1" ht="22.8" customHeight="1">
      <c r="A171" s="12"/>
      <c r="B171" s="196"/>
      <c r="C171" s="197"/>
      <c r="D171" s="198" t="s">
        <v>75</v>
      </c>
      <c r="E171" s="229" t="s">
        <v>200</v>
      </c>
      <c r="F171" s="229" t="s">
        <v>201</v>
      </c>
      <c r="G171" s="197"/>
      <c r="H171" s="197"/>
      <c r="I171" s="200"/>
      <c r="J171" s="230">
        <f>BK171</f>
        <v>0</v>
      </c>
      <c r="K171" s="197"/>
      <c r="L171" s="202"/>
      <c r="M171" s="203"/>
      <c r="N171" s="204"/>
      <c r="O171" s="204"/>
      <c r="P171" s="205">
        <f>SUM(P172:P184)</f>
        <v>0</v>
      </c>
      <c r="Q171" s="204"/>
      <c r="R171" s="205">
        <f>SUM(R172:R184)</f>
        <v>0</v>
      </c>
      <c r="S171" s="204"/>
      <c r="T171" s="206">
        <f>SUM(T172:T184)</f>
        <v>0.081000000000000003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83</v>
      </c>
      <c r="AT171" s="208" t="s">
        <v>75</v>
      </c>
      <c r="AU171" s="208" t="s">
        <v>81</v>
      </c>
      <c r="AY171" s="207" t="s">
        <v>118</v>
      </c>
      <c r="BK171" s="209">
        <f>SUM(BK172:BK184)</f>
        <v>0</v>
      </c>
    </row>
    <row r="172" s="2" customFormat="1" ht="24.15" customHeight="1">
      <c r="A172" s="38"/>
      <c r="B172" s="39"/>
      <c r="C172" s="210" t="s">
        <v>202</v>
      </c>
      <c r="D172" s="210" t="s">
        <v>119</v>
      </c>
      <c r="E172" s="211" t="s">
        <v>203</v>
      </c>
      <c r="F172" s="212" t="s">
        <v>204</v>
      </c>
      <c r="G172" s="213" t="s">
        <v>127</v>
      </c>
      <c r="H172" s="214">
        <v>40.5</v>
      </c>
      <c r="I172" s="215"/>
      <c r="J172" s="216">
        <f>ROUND(I172*H172,2)</f>
        <v>0</v>
      </c>
      <c r="K172" s="217"/>
      <c r="L172" s="44"/>
      <c r="M172" s="218" t="s">
        <v>1</v>
      </c>
      <c r="N172" s="219" t="s">
        <v>41</v>
      </c>
      <c r="O172" s="91"/>
      <c r="P172" s="220">
        <f>O172*H172</f>
        <v>0</v>
      </c>
      <c r="Q172" s="220">
        <v>0</v>
      </c>
      <c r="R172" s="220">
        <f>Q172*H172</f>
        <v>0</v>
      </c>
      <c r="S172" s="220">
        <v>0.002</v>
      </c>
      <c r="T172" s="221">
        <f>S172*H172</f>
        <v>0.081000000000000003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2" t="s">
        <v>184</v>
      </c>
      <c r="AT172" s="222" t="s">
        <v>119</v>
      </c>
      <c r="AU172" s="222" t="s">
        <v>83</v>
      </c>
      <c r="AY172" s="17" t="s">
        <v>118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7" t="s">
        <v>81</v>
      </c>
      <c r="BK172" s="223">
        <f>ROUND(I172*H172,2)</f>
        <v>0</v>
      </c>
      <c r="BL172" s="17" t="s">
        <v>184</v>
      </c>
      <c r="BM172" s="222" t="s">
        <v>205</v>
      </c>
    </row>
    <row r="173" s="2" customFormat="1">
      <c r="A173" s="38"/>
      <c r="B173" s="39"/>
      <c r="C173" s="40"/>
      <c r="D173" s="224" t="s">
        <v>125</v>
      </c>
      <c r="E173" s="40"/>
      <c r="F173" s="225" t="s">
        <v>206</v>
      </c>
      <c r="G173" s="40"/>
      <c r="H173" s="40"/>
      <c r="I173" s="226"/>
      <c r="J173" s="40"/>
      <c r="K173" s="40"/>
      <c r="L173" s="44"/>
      <c r="M173" s="227"/>
      <c r="N173" s="228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125</v>
      </c>
      <c r="AU173" s="17" t="s">
        <v>83</v>
      </c>
    </row>
    <row r="174" s="2" customFormat="1">
      <c r="A174" s="38"/>
      <c r="B174" s="39"/>
      <c r="C174" s="40"/>
      <c r="D174" s="231" t="s">
        <v>145</v>
      </c>
      <c r="E174" s="40"/>
      <c r="F174" s="232" t="s">
        <v>207</v>
      </c>
      <c r="G174" s="40"/>
      <c r="H174" s="40"/>
      <c r="I174" s="226"/>
      <c r="J174" s="40"/>
      <c r="K174" s="40"/>
      <c r="L174" s="44"/>
      <c r="M174" s="227"/>
      <c r="N174" s="228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83</v>
      </c>
    </row>
    <row r="175" s="14" customFormat="1">
      <c r="A175" s="14"/>
      <c r="B175" s="243"/>
      <c r="C175" s="244"/>
      <c r="D175" s="224" t="s">
        <v>167</v>
      </c>
      <c r="E175" s="245" t="s">
        <v>1</v>
      </c>
      <c r="F175" s="246" t="s">
        <v>208</v>
      </c>
      <c r="G175" s="244"/>
      <c r="H175" s="245" t="s">
        <v>1</v>
      </c>
      <c r="I175" s="247"/>
      <c r="J175" s="244"/>
      <c r="K175" s="244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167</v>
      </c>
      <c r="AU175" s="252" t="s">
        <v>83</v>
      </c>
      <c r="AV175" s="14" t="s">
        <v>81</v>
      </c>
      <c r="AW175" s="14" t="s">
        <v>32</v>
      </c>
      <c r="AX175" s="14" t="s">
        <v>76</v>
      </c>
      <c r="AY175" s="252" t="s">
        <v>118</v>
      </c>
    </row>
    <row r="176" s="14" customFormat="1">
      <c r="A176" s="14"/>
      <c r="B176" s="243"/>
      <c r="C176" s="244"/>
      <c r="D176" s="224" t="s">
        <v>167</v>
      </c>
      <c r="E176" s="245" t="s">
        <v>1</v>
      </c>
      <c r="F176" s="246" t="s">
        <v>209</v>
      </c>
      <c r="G176" s="244"/>
      <c r="H176" s="245" t="s">
        <v>1</v>
      </c>
      <c r="I176" s="247"/>
      <c r="J176" s="244"/>
      <c r="K176" s="244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167</v>
      </c>
      <c r="AU176" s="252" t="s">
        <v>83</v>
      </c>
      <c r="AV176" s="14" t="s">
        <v>81</v>
      </c>
      <c r="AW176" s="14" t="s">
        <v>32</v>
      </c>
      <c r="AX176" s="14" t="s">
        <v>76</v>
      </c>
      <c r="AY176" s="252" t="s">
        <v>118</v>
      </c>
    </row>
    <row r="177" s="14" customFormat="1">
      <c r="A177" s="14"/>
      <c r="B177" s="243"/>
      <c r="C177" s="244"/>
      <c r="D177" s="224" t="s">
        <v>167</v>
      </c>
      <c r="E177" s="245" t="s">
        <v>1</v>
      </c>
      <c r="F177" s="246" t="s">
        <v>210</v>
      </c>
      <c r="G177" s="244"/>
      <c r="H177" s="245" t="s">
        <v>1</v>
      </c>
      <c r="I177" s="247"/>
      <c r="J177" s="244"/>
      <c r="K177" s="244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167</v>
      </c>
      <c r="AU177" s="252" t="s">
        <v>83</v>
      </c>
      <c r="AV177" s="14" t="s">
        <v>81</v>
      </c>
      <c r="AW177" s="14" t="s">
        <v>32</v>
      </c>
      <c r="AX177" s="14" t="s">
        <v>76</v>
      </c>
      <c r="AY177" s="252" t="s">
        <v>118</v>
      </c>
    </row>
    <row r="178" s="13" customFormat="1">
      <c r="A178" s="13"/>
      <c r="B178" s="233"/>
      <c r="C178" s="234"/>
      <c r="D178" s="224" t="s">
        <v>167</v>
      </c>
      <c r="E178" s="253" t="s">
        <v>1</v>
      </c>
      <c r="F178" s="235" t="s">
        <v>211</v>
      </c>
      <c r="G178" s="234"/>
      <c r="H178" s="236">
        <v>5.4000000000000004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167</v>
      </c>
      <c r="AU178" s="242" t="s">
        <v>83</v>
      </c>
      <c r="AV178" s="13" t="s">
        <v>83</v>
      </c>
      <c r="AW178" s="13" t="s">
        <v>32</v>
      </c>
      <c r="AX178" s="13" t="s">
        <v>76</v>
      </c>
      <c r="AY178" s="242" t="s">
        <v>118</v>
      </c>
    </row>
    <row r="179" s="14" customFormat="1">
      <c r="A179" s="14"/>
      <c r="B179" s="243"/>
      <c r="C179" s="244"/>
      <c r="D179" s="224" t="s">
        <v>167</v>
      </c>
      <c r="E179" s="245" t="s">
        <v>1</v>
      </c>
      <c r="F179" s="246" t="s">
        <v>212</v>
      </c>
      <c r="G179" s="244"/>
      <c r="H179" s="245" t="s">
        <v>1</v>
      </c>
      <c r="I179" s="247"/>
      <c r="J179" s="244"/>
      <c r="K179" s="244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167</v>
      </c>
      <c r="AU179" s="252" t="s">
        <v>83</v>
      </c>
      <c r="AV179" s="14" t="s">
        <v>81</v>
      </c>
      <c r="AW179" s="14" t="s">
        <v>32</v>
      </c>
      <c r="AX179" s="14" t="s">
        <v>76</v>
      </c>
      <c r="AY179" s="252" t="s">
        <v>118</v>
      </c>
    </row>
    <row r="180" s="14" customFormat="1">
      <c r="A180" s="14"/>
      <c r="B180" s="243"/>
      <c r="C180" s="244"/>
      <c r="D180" s="224" t="s">
        <v>167</v>
      </c>
      <c r="E180" s="245" t="s">
        <v>1</v>
      </c>
      <c r="F180" s="246" t="s">
        <v>213</v>
      </c>
      <c r="G180" s="244"/>
      <c r="H180" s="245" t="s">
        <v>1</v>
      </c>
      <c r="I180" s="247"/>
      <c r="J180" s="244"/>
      <c r="K180" s="244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167</v>
      </c>
      <c r="AU180" s="252" t="s">
        <v>83</v>
      </c>
      <c r="AV180" s="14" t="s">
        <v>81</v>
      </c>
      <c r="AW180" s="14" t="s">
        <v>32</v>
      </c>
      <c r="AX180" s="14" t="s">
        <v>76</v>
      </c>
      <c r="AY180" s="252" t="s">
        <v>118</v>
      </c>
    </row>
    <row r="181" s="14" customFormat="1">
      <c r="A181" s="14"/>
      <c r="B181" s="243"/>
      <c r="C181" s="244"/>
      <c r="D181" s="224" t="s">
        <v>167</v>
      </c>
      <c r="E181" s="245" t="s">
        <v>1</v>
      </c>
      <c r="F181" s="246" t="s">
        <v>214</v>
      </c>
      <c r="G181" s="244"/>
      <c r="H181" s="245" t="s">
        <v>1</v>
      </c>
      <c r="I181" s="247"/>
      <c r="J181" s="244"/>
      <c r="K181" s="244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167</v>
      </c>
      <c r="AU181" s="252" t="s">
        <v>83</v>
      </c>
      <c r="AV181" s="14" t="s">
        <v>81</v>
      </c>
      <c r="AW181" s="14" t="s">
        <v>32</v>
      </c>
      <c r="AX181" s="14" t="s">
        <v>76</v>
      </c>
      <c r="AY181" s="252" t="s">
        <v>118</v>
      </c>
    </row>
    <row r="182" s="14" customFormat="1">
      <c r="A182" s="14"/>
      <c r="B182" s="243"/>
      <c r="C182" s="244"/>
      <c r="D182" s="224" t="s">
        <v>167</v>
      </c>
      <c r="E182" s="245" t="s">
        <v>1</v>
      </c>
      <c r="F182" s="246" t="s">
        <v>215</v>
      </c>
      <c r="G182" s="244"/>
      <c r="H182" s="245" t="s">
        <v>1</v>
      </c>
      <c r="I182" s="247"/>
      <c r="J182" s="244"/>
      <c r="K182" s="244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167</v>
      </c>
      <c r="AU182" s="252" t="s">
        <v>83</v>
      </c>
      <c r="AV182" s="14" t="s">
        <v>81</v>
      </c>
      <c r="AW182" s="14" t="s">
        <v>32</v>
      </c>
      <c r="AX182" s="14" t="s">
        <v>76</v>
      </c>
      <c r="AY182" s="252" t="s">
        <v>118</v>
      </c>
    </row>
    <row r="183" s="13" customFormat="1">
      <c r="A183" s="13"/>
      <c r="B183" s="233"/>
      <c r="C183" s="234"/>
      <c r="D183" s="224" t="s">
        <v>167</v>
      </c>
      <c r="E183" s="253" t="s">
        <v>1</v>
      </c>
      <c r="F183" s="235" t="s">
        <v>216</v>
      </c>
      <c r="G183" s="234"/>
      <c r="H183" s="236">
        <v>35.100000000000001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167</v>
      </c>
      <c r="AU183" s="242" t="s">
        <v>83</v>
      </c>
      <c r="AV183" s="13" t="s">
        <v>83</v>
      </c>
      <c r="AW183" s="13" t="s">
        <v>32</v>
      </c>
      <c r="AX183" s="13" t="s">
        <v>76</v>
      </c>
      <c r="AY183" s="242" t="s">
        <v>118</v>
      </c>
    </row>
    <row r="184" s="15" customFormat="1">
      <c r="A184" s="15"/>
      <c r="B184" s="254"/>
      <c r="C184" s="255"/>
      <c r="D184" s="224" t="s">
        <v>167</v>
      </c>
      <c r="E184" s="256" t="s">
        <v>1</v>
      </c>
      <c r="F184" s="257" t="s">
        <v>199</v>
      </c>
      <c r="G184" s="255"/>
      <c r="H184" s="258">
        <v>40.5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167</v>
      </c>
      <c r="AU184" s="264" t="s">
        <v>83</v>
      </c>
      <c r="AV184" s="15" t="s">
        <v>123</v>
      </c>
      <c r="AW184" s="15" t="s">
        <v>32</v>
      </c>
      <c r="AX184" s="15" t="s">
        <v>81</v>
      </c>
      <c r="AY184" s="264" t="s">
        <v>118</v>
      </c>
    </row>
    <row r="185" s="12" customFormat="1" ht="22.8" customHeight="1">
      <c r="A185" s="12"/>
      <c r="B185" s="196"/>
      <c r="C185" s="197"/>
      <c r="D185" s="198" t="s">
        <v>75</v>
      </c>
      <c r="E185" s="229" t="s">
        <v>217</v>
      </c>
      <c r="F185" s="229" t="s">
        <v>218</v>
      </c>
      <c r="G185" s="197"/>
      <c r="H185" s="197"/>
      <c r="I185" s="200"/>
      <c r="J185" s="230">
        <f>BK185</f>
        <v>0</v>
      </c>
      <c r="K185" s="197"/>
      <c r="L185" s="202"/>
      <c r="M185" s="203"/>
      <c r="N185" s="204"/>
      <c r="O185" s="204"/>
      <c r="P185" s="205">
        <f>SUM(P186:P188)</f>
        <v>0</v>
      </c>
      <c r="Q185" s="204"/>
      <c r="R185" s="205">
        <f>SUM(R186:R188)</f>
        <v>0</v>
      </c>
      <c r="S185" s="204"/>
      <c r="T185" s="206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7" t="s">
        <v>83</v>
      </c>
      <c r="AT185" s="208" t="s">
        <v>75</v>
      </c>
      <c r="AU185" s="208" t="s">
        <v>81</v>
      </c>
      <c r="AY185" s="207" t="s">
        <v>118</v>
      </c>
      <c r="BK185" s="209">
        <f>SUM(BK186:BK188)</f>
        <v>0</v>
      </c>
    </row>
    <row r="186" s="2" customFormat="1" ht="24.15" customHeight="1">
      <c r="A186" s="38"/>
      <c r="B186" s="39"/>
      <c r="C186" s="210" t="s">
        <v>219</v>
      </c>
      <c r="D186" s="210" t="s">
        <v>119</v>
      </c>
      <c r="E186" s="211" t="s">
        <v>220</v>
      </c>
      <c r="F186" s="212" t="s">
        <v>221</v>
      </c>
      <c r="G186" s="213" t="s">
        <v>151</v>
      </c>
      <c r="H186" s="214">
        <v>0.090999999999999998</v>
      </c>
      <c r="I186" s="215"/>
      <c r="J186" s="216">
        <f>ROUND(I186*H186,2)</f>
        <v>0</v>
      </c>
      <c r="K186" s="217"/>
      <c r="L186" s="44"/>
      <c r="M186" s="218" t="s">
        <v>1</v>
      </c>
      <c r="N186" s="219" t="s">
        <v>41</v>
      </c>
      <c r="O186" s="91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2" t="s">
        <v>184</v>
      </c>
      <c r="AT186" s="222" t="s">
        <v>119</v>
      </c>
      <c r="AU186" s="222" t="s">
        <v>83</v>
      </c>
      <c r="AY186" s="17" t="s">
        <v>118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7" t="s">
        <v>81</v>
      </c>
      <c r="BK186" s="223">
        <f>ROUND(I186*H186,2)</f>
        <v>0</v>
      </c>
      <c r="BL186" s="17" t="s">
        <v>184</v>
      </c>
      <c r="BM186" s="222" t="s">
        <v>222</v>
      </c>
    </row>
    <row r="187" s="2" customFormat="1">
      <c r="A187" s="38"/>
      <c r="B187" s="39"/>
      <c r="C187" s="40"/>
      <c r="D187" s="224" t="s">
        <v>125</v>
      </c>
      <c r="E187" s="40"/>
      <c r="F187" s="225" t="s">
        <v>223</v>
      </c>
      <c r="G187" s="40"/>
      <c r="H187" s="40"/>
      <c r="I187" s="226"/>
      <c r="J187" s="40"/>
      <c r="K187" s="40"/>
      <c r="L187" s="44"/>
      <c r="M187" s="227"/>
      <c r="N187" s="228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125</v>
      </c>
      <c r="AU187" s="17" t="s">
        <v>83</v>
      </c>
    </row>
    <row r="188" s="2" customFormat="1">
      <c r="A188" s="38"/>
      <c r="B188" s="39"/>
      <c r="C188" s="40"/>
      <c r="D188" s="231" t="s">
        <v>145</v>
      </c>
      <c r="E188" s="40"/>
      <c r="F188" s="232" t="s">
        <v>224</v>
      </c>
      <c r="G188" s="40"/>
      <c r="H188" s="40"/>
      <c r="I188" s="226"/>
      <c r="J188" s="40"/>
      <c r="K188" s="40"/>
      <c r="L188" s="44"/>
      <c r="M188" s="227"/>
      <c r="N188" s="228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83</v>
      </c>
    </row>
    <row r="189" s="12" customFormat="1" ht="22.8" customHeight="1">
      <c r="A189" s="12"/>
      <c r="B189" s="196"/>
      <c r="C189" s="197"/>
      <c r="D189" s="198" t="s">
        <v>75</v>
      </c>
      <c r="E189" s="229" t="s">
        <v>225</v>
      </c>
      <c r="F189" s="229" t="s">
        <v>226</v>
      </c>
      <c r="G189" s="197"/>
      <c r="H189" s="197"/>
      <c r="I189" s="200"/>
      <c r="J189" s="230">
        <f>BK189</f>
        <v>0</v>
      </c>
      <c r="K189" s="197"/>
      <c r="L189" s="202"/>
      <c r="M189" s="203"/>
      <c r="N189" s="204"/>
      <c r="O189" s="204"/>
      <c r="P189" s="205">
        <f>SUM(P190:P196)</f>
        <v>0</v>
      </c>
      <c r="Q189" s="204"/>
      <c r="R189" s="205">
        <f>SUM(R190:R196)</f>
        <v>0</v>
      </c>
      <c r="S189" s="204"/>
      <c r="T189" s="206">
        <f>SUM(T190:T196)</f>
        <v>0.12825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83</v>
      </c>
      <c r="AT189" s="208" t="s">
        <v>75</v>
      </c>
      <c r="AU189" s="208" t="s">
        <v>81</v>
      </c>
      <c r="AY189" s="207" t="s">
        <v>118</v>
      </c>
      <c r="BK189" s="209">
        <f>SUM(BK190:BK196)</f>
        <v>0</v>
      </c>
    </row>
    <row r="190" s="2" customFormat="1" ht="24.15" customHeight="1">
      <c r="A190" s="38"/>
      <c r="B190" s="39"/>
      <c r="C190" s="210" t="s">
        <v>227</v>
      </c>
      <c r="D190" s="210" t="s">
        <v>119</v>
      </c>
      <c r="E190" s="211" t="s">
        <v>228</v>
      </c>
      <c r="F190" s="212" t="s">
        <v>229</v>
      </c>
      <c r="G190" s="213" t="s">
        <v>142</v>
      </c>
      <c r="H190" s="214">
        <v>1.3500000000000001</v>
      </c>
      <c r="I190" s="215"/>
      <c r="J190" s="216">
        <f>ROUND(I190*H190,2)</f>
        <v>0</v>
      </c>
      <c r="K190" s="217"/>
      <c r="L190" s="44"/>
      <c r="M190" s="218" t="s">
        <v>1</v>
      </c>
      <c r="N190" s="219" t="s">
        <v>41</v>
      </c>
      <c r="O190" s="91"/>
      <c r="P190" s="220">
        <f>O190*H190</f>
        <v>0</v>
      </c>
      <c r="Q190" s="220">
        <v>0</v>
      </c>
      <c r="R190" s="220">
        <f>Q190*H190</f>
        <v>0</v>
      </c>
      <c r="S190" s="220">
        <v>0.095000000000000001</v>
      </c>
      <c r="T190" s="221">
        <f>S190*H190</f>
        <v>0.12825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2" t="s">
        <v>184</v>
      </c>
      <c r="AT190" s="222" t="s">
        <v>119</v>
      </c>
      <c r="AU190" s="222" t="s">
        <v>83</v>
      </c>
      <c r="AY190" s="17" t="s">
        <v>118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7" t="s">
        <v>81</v>
      </c>
      <c r="BK190" s="223">
        <f>ROUND(I190*H190,2)</f>
        <v>0</v>
      </c>
      <c r="BL190" s="17" t="s">
        <v>184</v>
      </c>
      <c r="BM190" s="222" t="s">
        <v>230</v>
      </c>
    </row>
    <row r="191" s="2" customFormat="1">
      <c r="A191" s="38"/>
      <c r="B191" s="39"/>
      <c r="C191" s="40"/>
      <c r="D191" s="224" t="s">
        <v>125</v>
      </c>
      <c r="E191" s="40"/>
      <c r="F191" s="225" t="s">
        <v>231</v>
      </c>
      <c r="G191" s="40"/>
      <c r="H191" s="40"/>
      <c r="I191" s="226"/>
      <c r="J191" s="40"/>
      <c r="K191" s="40"/>
      <c r="L191" s="44"/>
      <c r="M191" s="227"/>
      <c r="N191" s="228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125</v>
      </c>
      <c r="AU191" s="17" t="s">
        <v>83</v>
      </c>
    </row>
    <row r="192" s="2" customFormat="1">
      <c r="A192" s="38"/>
      <c r="B192" s="39"/>
      <c r="C192" s="40"/>
      <c r="D192" s="231" t="s">
        <v>145</v>
      </c>
      <c r="E192" s="40"/>
      <c r="F192" s="232" t="s">
        <v>232</v>
      </c>
      <c r="G192" s="40"/>
      <c r="H192" s="40"/>
      <c r="I192" s="226"/>
      <c r="J192" s="40"/>
      <c r="K192" s="40"/>
      <c r="L192" s="44"/>
      <c r="M192" s="227"/>
      <c r="N192" s="228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83</v>
      </c>
    </row>
    <row r="193" s="14" customFormat="1">
      <c r="A193" s="14"/>
      <c r="B193" s="243"/>
      <c r="C193" s="244"/>
      <c r="D193" s="224" t="s">
        <v>167</v>
      </c>
      <c r="E193" s="245" t="s">
        <v>1</v>
      </c>
      <c r="F193" s="246" t="s">
        <v>233</v>
      </c>
      <c r="G193" s="244"/>
      <c r="H193" s="245" t="s">
        <v>1</v>
      </c>
      <c r="I193" s="247"/>
      <c r="J193" s="244"/>
      <c r="K193" s="244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167</v>
      </c>
      <c r="AU193" s="252" t="s">
        <v>83</v>
      </c>
      <c r="AV193" s="14" t="s">
        <v>81</v>
      </c>
      <c r="AW193" s="14" t="s">
        <v>32</v>
      </c>
      <c r="AX193" s="14" t="s">
        <v>76</v>
      </c>
      <c r="AY193" s="252" t="s">
        <v>118</v>
      </c>
    </row>
    <row r="194" s="13" customFormat="1">
      <c r="A194" s="13"/>
      <c r="B194" s="233"/>
      <c r="C194" s="234"/>
      <c r="D194" s="224" t="s">
        <v>167</v>
      </c>
      <c r="E194" s="253" t="s">
        <v>1</v>
      </c>
      <c r="F194" s="235" t="s">
        <v>234</v>
      </c>
      <c r="G194" s="234"/>
      <c r="H194" s="236">
        <v>0.45000000000000001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167</v>
      </c>
      <c r="AU194" s="242" t="s">
        <v>83</v>
      </c>
      <c r="AV194" s="13" t="s">
        <v>83</v>
      </c>
      <c r="AW194" s="13" t="s">
        <v>32</v>
      </c>
      <c r="AX194" s="13" t="s">
        <v>76</v>
      </c>
      <c r="AY194" s="242" t="s">
        <v>118</v>
      </c>
    </row>
    <row r="195" s="13" customFormat="1">
      <c r="A195" s="13"/>
      <c r="B195" s="233"/>
      <c r="C195" s="234"/>
      <c r="D195" s="224" t="s">
        <v>167</v>
      </c>
      <c r="E195" s="253" t="s">
        <v>1</v>
      </c>
      <c r="F195" s="235" t="s">
        <v>235</v>
      </c>
      <c r="G195" s="234"/>
      <c r="H195" s="236">
        <v>0.90000000000000002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167</v>
      </c>
      <c r="AU195" s="242" t="s">
        <v>83</v>
      </c>
      <c r="AV195" s="13" t="s">
        <v>83</v>
      </c>
      <c r="AW195" s="13" t="s">
        <v>32</v>
      </c>
      <c r="AX195" s="13" t="s">
        <v>76</v>
      </c>
      <c r="AY195" s="242" t="s">
        <v>118</v>
      </c>
    </row>
    <row r="196" s="15" customFormat="1">
      <c r="A196" s="15"/>
      <c r="B196" s="254"/>
      <c r="C196" s="255"/>
      <c r="D196" s="224" t="s">
        <v>167</v>
      </c>
      <c r="E196" s="256" t="s">
        <v>1</v>
      </c>
      <c r="F196" s="257" t="s">
        <v>199</v>
      </c>
      <c r="G196" s="255"/>
      <c r="H196" s="258">
        <v>1.3500000000000001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167</v>
      </c>
      <c r="AU196" s="264" t="s">
        <v>83</v>
      </c>
      <c r="AV196" s="15" t="s">
        <v>123</v>
      </c>
      <c r="AW196" s="15" t="s">
        <v>32</v>
      </c>
      <c r="AX196" s="15" t="s">
        <v>81</v>
      </c>
      <c r="AY196" s="264" t="s">
        <v>118</v>
      </c>
    </row>
    <row r="197" s="12" customFormat="1" ht="25.92" customHeight="1">
      <c r="A197" s="12"/>
      <c r="B197" s="196"/>
      <c r="C197" s="197"/>
      <c r="D197" s="198" t="s">
        <v>75</v>
      </c>
      <c r="E197" s="199" t="s">
        <v>236</v>
      </c>
      <c r="F197" s="199" t="s">
        <v>237</v>
      </c>
      <c r="G197" s="197"/>
      <c r="H197" s="197"/>
      <c r="I197" s="200"/>
      <c r="J197" s="201">
        <f>BK197</f>
        <v>0</v>
      </c>
      <c r="K197" s="197"/>
      <c r="L197" s="202"/>
      <c r="M197" s="203"/>
      <c r="N197" s="204"/>
      <c r="O197" s="204"/>
      <c r="P197" s="205">
        <f>P198</f>
        <v>0</v>
      </c>
      <c r="Q197" s="204"/>
      <c r="R197" s="205">
        <f>R198</f>
        <v>0</v>
      </c>
      <c r="S197" s="204"/>
      <c r="T197" s="206">
        <f>T198</f>
        <v>0.75534000000000001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129</v>
      </c>
      <c r="AT197" s="208" t="s">
        <v>75</v>
      </c>
      <c r="AU197" s="208" t="s">
        <v>76</v>
      </c>
      <c r="AY197" s="207" t="s">
        <v>118</v>
      </c>
      <c r="BK197" s="209">
        <f>BK198</f>
        <v>0</v>
      </c>
    </row>
    <row r="198" s="12" customFormat="1" ht="22.8" customHeight="1">
      <c r="A198" s="12"/>
      <c r="B198" s="196"/>
      <c r="C198" s="197"/>
      <c r="D198" s="198" t="s">
        <v>75</v>
      </c>
      <c r="E198" s="229" t="s">
        <v>238</v>
      </c>
      <c r="F198" s="229" t="s">
        <v>239</v>
      </c>
      <c r="G198" s="197"/>
      <c r="H198" s="197"/>
      <c r="I198" s="200"/>
      <c r="J198" s="230">
        <f>BK198</f>
        <v>0</v>
      </c>
      <c r="K198" s="197"/>
      <c r="L198" s="202"/>
      <c r="M198" s="203"/>
      <c r="N198" s="204"/>
      <c r="O198" s="204"/>
      <c r="P198" s="205">
        <f>SUM(P199:P204)</f>
        <v>0</v>
      </c>
      <c r="Q198" s="204"/>
      <c r="R198" s="205">
        <f>SUM(R199:R204)</f>
        <v>0</v>
      </c>
      <c r="S198" s="204"/>
      <c r="T198" s="206">
        <f>SUM(T199:T204)</f>
        <v>0.75534000000000001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7" t="s">
        <v>129</v>
      </c>
      <c r="AT198" s="208" t="s">
        <v>75</v>
      </c>
      <c r="AU198" s="208" t="s">
        <v>81</v>
      </c>
      <c r="AY198" s="207" t="s">
        <v>118</v>
      </c>
      <c r="BK198" s="209">
        <f>SUM(BK199:BK204)</f>
        <v>0</v>
      </c>
    </row>
    <row r="199" s="2" customFormat="1" ht="24.15" customHeight="1">
      <c r="A199" s="38"/>
      <c r="B199" s="39"/>
      <c r="C199" s="210" t="s">
        <v>184</v>
      </c>
      <c r="D199" s="210" t="s">
        <v>119</v>
      </c>
      <c r="E199" s="211" t="s">
        <v>240</v>
      </c>
      <c r="F199" s="212" t="s">
        <v>241</v>
      </c>
      <c r="G199" s="213" t="s">
        <v>242</v>
      </c>
      <c r="H199" s="214">
        <v>62</v>
      </c>
      <c r="I199" s="215"/>
      <c r="J199" s="216">
        <f>ROUND(I199*H199,2)</f>
        <v>0</v>
      </c>
      <c r="K199" s="217"/>
      <c r="L199" s="44"/>
      <c r="M199" s="218" t="s">
        <v>1</v>
      </c>
      <c r="N199" s="219" t="s">
        <v>41</v>
      </c>
      <c r="O199" s="91"/>
      <c r="P199" s="220">
        <f>O199*H199</f>
        <v>0</v>
      </c>
      <c r="Q199" s="220">
        <v>0</v>
      </c>
      <c r="R199" s="220">
        <f>Q199*H199</f>
        <v>0</v>
      </c>
      <c r="S199" s="220">
        <v>0.00056999999999999998</v>
      </c>
      <c r="T199" s="221">
        <f>S199*H199</f>
        <v>0.035339999999999996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2" t="s">
        <v>243</v>
      </c>
      <c r="AT199" s="222" t="s">
        <v>119</v>
      </c>
      <c r="AU199" s="222" t="s">
        <v>83</v>
      </c>
      <c r="AY199" s="17" t="s">
        <v>118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81</v>
      </c>
      <c r="BK199" s="223">
        <f>ROUND(I199*H199,2)</f>
        <v>0</v>
      </c>
      <c r="BL199" s="17" t="s">
        <v>243</v>
      </c>
      <c r="BM199" s="222" t="s">
        <v>244</v>
      </c>
    </row>
    <row r="200" s="2" customFormat="1">
      <c r="A200" s="38"/>
      <c r="B200" s="39"/>
      <c r="C200" s="40"/>
      <c r="D200" s="224" t="s">
        <v>125</v>
      </c>
      <c r="E200" s="40"/>
      <c r="F200" s="225" t="s">
        <v>245</v>
      </c>
      <c r="G200" s="40"/>
      <c r="H200" s="40"/>
      <c r="I200" s="226"/>
      <c r="J200" s="40"/>
      <c r="K200" s="40"/>
      <c r="L200" s="44"/>
      <c r="M200" s="227"/>
      <c r="N200" s="228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125</v>
      </c>
      <c r="AU200" s="17" t="s">
        <v>83</v>
      </c>
    </row>
    <row r="201" s="2" customFormat="1">
      <c r="A201" s="38"/>
      <c r="B201" s="39"/>
      <c r="C201" s="40"/>
      <c r="D201" s="231" t="s">
        <v>145</v>
      </c>
      <c r="E201" s="40"/>
      <c r="F201" s="232" t="s">
        <v>246</v>
      </c>
      <c r="G201" s="40"/>
      <c r="H201" s="40"/>
      <c r="I201" s="226"/>
      <c r="J201" s="40"/>
      <c r="K201" s="40"/>
      <c r="L201" s="44"/>
      <c r="M201" s="227"/>
      <c r="N201" s="228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83</v>
      </c>
    </row>
    <row r="202" s="2" customFormat="1" ht="33" customHeight="1">
      <c r="A202" s="38"/>
      <c r="B202" s="39"/>
      <c r="C202" s="210" t="s">
        <v>247</v>
      </c>
      <c r="D202" s="210" t="s">
        <v>119</v>
      </c>
      <c r="E202" s="211" t="s">
        <v>248</v>
      </c>
      <c r="F202" s="212" t="s">
        <v>249</v>
      </c>
      <c r="G202" s="213" t="s">
        <v>127</v>
      </c>
      <c r="H202" s="214">
        <v>180</v>
      </c>
      <c r="I202" s="215"/>
      <c r="J202" s="216">
        <f>ROUND(I202*H202,2)</f>
        <v>0</v>
      </c>
      <c r="K202" s="217"/>
      <c r="L202" s="44"/>
      <c r="M202" s="218" t="s">
        <v>1</v>
      </c>
      <c r="N202" s="219" t="s">
        <v>41</v>
      </c>
      <c r="O202" s="91"/>
      <c r="P202" s="220">
        <f>O202*H202</f>
        <v>0</v>
      </c>
      <c r="Q202" s="220">
        <v>0</v>
      </c>
      <c r="R202" s="220">
        <f>Q202*H202</f>
        <v>0</v>
      </c>
      <c r="S202" s="220">
        <v>0.0040000000000000001</v>
      </c>
      <c r="T202" s="221">
        <f>S202*H202</f>
        <v>0.71999999999999997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2" t="s">
        <v>243</v>
      </c>
      <c r="AT202" s="222" t="s">
        <v>119</v>
      </c>
      <c r="AU202" s="222" t="s">
        <v>83</v>
      </c>
      <c r="AY202" s="17" t="s">
        <v>118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7" t="s">
        <v>81</v>
      </c>
      <c r="BK202" s="223">
        <f>ROUND(I202*H202,2)</f>
        <v>0</v>
      </c>
      <c r="BL202" s="17" t="s">
        <v>243</v>
      </c>
      <c r="BM202" s="222" t="s">
        <v>250</v>
      </c>
    </row>
    <row r="203" s="2" customFormat="1">
      <c r="A203" s="38"/>
      <c r="B203" s="39"/>
      <c r="C203" s="40"/>
      <c r="D203" s="224" t="s">
        <v>125</v>
      </c>
      <c r="E203" s="40"/>
      <c r="F203" s="225" t="s">
        <v>251</v>
      </c>
      <c r="G203" s="40"/>
      <c r="H203" s="40"/>
      <c r="I203" s="226"/>
      <c r="J203" s="40"/>
      <c r="K203" s="40"/>
      <c r="L203" s="44"/>
      <c r="M203" s="227"/>
      <c r="N203" s="228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125</v>
      </c>
      <c r="AU203" s="17" t="s">
        <v>83</v>
      </c>
    </row>
    <row r="204" s="2" customFormat="1">
      <c r="A204" s="38"/>
      <c r="B204" s="39"/>
      <c r="C204" s="40"/>
      <c r="D204" s="231" t="s">
        <v>145</v>
      </c>
      <c r="E204" s="40"/>
      <c r="F204" s="232" t="s">
        <v>252</v>
      </c>
      <c r="G204" s="40"/>
      <c r="H204" s="40"/>
      <c r="I204" s="226"/>
      <c r="J204" s="40"/>
      <c r="K204" s="40"/>
      <c r="L204" s="44"/>
      <c r="M204" s="227"/>
      <c r="N204" s="228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145</v>
      </c>
      <c r="AU204" s="17" t="s">
        <v>83</v>
      </c>
    </row>
    <row r="205" s="12" customFormat="1" ht="25.92" customHeight="1">
      <c r="A205" s="12"/>
      <c r="B205" s="196"/>
      <c r="C205" s="197"/>
      <c r="D205" s="198" t="s">
        <v>75</v>
      </c>
      <c r="E205" s="199" t="s">
        <v>253</v>
      </c>
      <c r="F205" s="199" t="s">
        <v>254</v>
      </c>
      <c r="G205" s="197"/>
      <c r="H205" s="197"/>
      <c r="I205" s="200"/>
      <c r="J205" s="201">
        <f>BK205</f>
        <v>0</v>
      </c>
      <c r="K205" s="197"/>
      <c r="L205" s="202"/>
      <c r="M205" s="203"/>
      <c r="N205" s="204"/>
      <c r="O205" s="204"/>
      <c r="P205" s="205">
        <f>SUM(P206:P211)</f>
        <v>0</v>
      </c>
      <c r="Q205" s="204"/>
      <c r="R205" s="205">
        <f>SUM(R206:R211)</f>
        <v>0</v>
      </c>
      <c r="S205" s="204"/>
      <c r="T205" s="206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123</v>
      </c>
      <c r="AT205" s="208" t="s">
        <v>75</v>
      </c>
      <c r="AU205" s="208" t="s">
        <v>76</v>
      </c>
      <c r="AY205" s="207" t="s">
        <v>118</v>
      </c>
      <c r="BK205" s="209">
        <f>SUM(BK206:BK211)</f>
        <v>0</v>
      </c>
    </row>
    <row r="206" s="2" customFormat="1" ht="21.75" customHeight="1">
      <c r="A206" s="38"/>
      <c r="B206" s="39"/>
      <c r="C206" s="210" t="s">
        <v>255</v>
      </c>
      <c r="D206" s="210" t="s">
        <v>119</v>
      </c>
      <c r="E206" s="211" t="s">
        <v>256</v>
      </c>
      <c r="F206" s="212" t="s">
        <v>257</v>
      </c>
      <c r="G206" s="213" t="s">
        <v>258</v>
      </c>
      <c r="H206" s="214">
        <v>20</v>
      </c>
      <c r="I206" s="215"/>
      <c r="J206" s="216">
        <f>ROUND(I206*H206,2)</f>
        <v>0</v>
      </c>
      <c r="K206" s="217"/>
      <c r="L206" s="44"/>
      <c r="M206" s="218" t="s">
        <v>1</v>
      </c>
      <c r="N206" s="219" t="s">
        <v>41</v>
      </c>
      <c r="O206" s="91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2" t="s">
        <v>259</v>
      </c>
      <c r="AT206" s="222" t="s">
        <v>119</v>
      </c>
      <c r="AU206" s="222" t="s">
        <v>81</v>
      </c>
      <c r="AY206" s="17" t="s">
        <v>118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7" t="s">
        <v>81</v>
      </c>
      <c r="BK206" s="223">
        <f>ROUND(I206*H206,2)</f>
        <v>0</v>
      </c>
      <c r="BL206" s="17" t="s">
        <v>259</v>
      </c>
      <c r="BM206" s="222" t="s">
        <v>260</v>
      </c>
    </row>
    <row r="207" s="2" customFormat="1">
      <c r="A207" s="38"/>
      <c r="B207" s="39"/>
      <c r="C207" s="40"/>
      <c r="D207" s="224" t="s">
        <v>125</v>
      </c>
      <c r="E207" s="40"/>
      <c r="F207" s="225" t="s">
        <v>261</v>
      </c>
      <c r="G207" s="40"/>
      <c r="H207" s="40"/>
      <c r="I207" s="226"/>
      <c r="J207" s="40"/>
      <c r="K207" s="40"/>
      <c r="L207" s="44"/>
      <c r="M207" s="227"/>
      <c r="N207" s="228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125</v>
      </c>
      <c r="AU207" s="17" t="s">
        <v>81</v>
      </c>
    </row>
    <row r="208" s="2" customFormat="1">
      <c r="A208" s="38"/>
      <c r="B208" s="39"/>
      <c r="C208" s="40"/>
      <c r="D208" s="231" t="s">
        <v>145</v>
      </c>
      <c r="E208" s="40"/>
      <c r="F208" s="232" t="s">
        <v>262</v>
      </c>
      <c r="G208" s="40"/>
      <c r="H208" s="40"/>
      <c r="I208" s="226"/>
      <c r="J208" s="40"/>
      <c r="K208" s="40"/>
      <c r="L208" s="44"/>
      <c r="M208" s="227"/>
      <c r="N208" s="228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145</v>
      </c>
      <c r="AU208" s="17" t="s">
        <v>81</v>
      </c>
    </row>
    <row r="209" s="14" customFormat="1">
      <c r="A209" s="14"/>
      <c r="B209" s="243"/>
      <c r="C209" s="244"/>
      <c r="D209" s="224" t="s">
        <v>167</v>
      </c>
      <c r="E209" s="245" t="s">
        <v>1</v>
      </c>
      <c r="F209" s="246" t="s">
        <v>263</v>
      </c>
      <c r="G209" s="244"/>
      <c r="H209" s="245" t="s">
        <v>1</v>
      </c>
      <c r="I209" s="247"/>
      <c r="J209" s="244"/>
      <c r="K209" s="244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167</v>
      </c>
      <c r="AU209" s="252" t="s">
        <v>81</v>
      </c>
      <c r="AV209" s="14" t="s">
        <v>81</v>
      </c>
      <c r="AW209" s="14" t="s">
        <v>32</v>
      </c>
      <c r="AX209" s="14" t="s">
        <v>76</v>
      </c>
      <c r="AY209" s="252" t="s">
        <v>118</v>
      </c>
    </row>
    <row r="210" s="13" customFormat="1">
      <c r="A210" s="13"/>
      <c r="B210" s="233"/>
      <c r="C210" s="234"/>
      <c r="D210" s="224" t="s">
        <v>167</v>
      </c>
      <c r="E210" s="253" t="s">
        <v>1</v>
      </c>
      <c r="F210" s="235" t="s">
        <v>264</v>
      </c>
      <c r="G210" s="234"/>
      <c r="H210" s="236">
        <v>20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167</v>
      </c>
      <c r="AU210" s="242" t="s">
        <v>81</v>
      </c>
      <c r="AV210" s="13" t="s">
        <v>83</v>
      </c>
      <c r="AW210" s="13" t="s">
        <v>32</v>
      </c>
      <c r="AX210" s="13" t="s">
        <v>76</v>
      </c>
      <c r="AY210" s="242" t="s">
        <v>118</v>
      </c>
    </row>
    <row r="211" s="15" customFormat="1">
      <c r="A211" s="15"/>
      <c r="B211" s="254"/>
      <c r="C211" s="255"/>
      <c r="D211" s="224" t="s">
        <v>167</v>
      </c>
      <c r="E211" s="256" t="s">
        <v>1</v>
      </c>
      <c r="F211" s="257" t="s">
        <v>199</v>
      </c>
      <c r="G211" s="255"/>
      <c r="H211" s="258">
        <v>20</v>
      </c>
      <c r="I211" s="259"/>
      <c r="J211" s="255"/>
      <c r="K211" s="255"/>
      <c r="L211" s="260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167</v>
      </c>
      <c r="AU211" s="264" t="s">
        <v>81</v>
      </c>
      <c r="AV211" s="15" t="s">
        <v>123</v>
      </c>
      <c r="AW211" s="15" t="s">
        <v>32</v>
      </c>
      <c r="AX211" s="15" t="s">
        <v>81</v>
      </c>
      <c r="AY211" s="264" t="s">
        <v>118</v>
      </c>
    </row>
    <row r="212" s="2" customFormat="1" ht="6.96" customHeight="1">
      <c r="A212" s="38"/>
      <c r="B212" s="66"/>
      <c r="C212" s="67"/>
      <c r="D212" s="67"/>
      <c r="E212" s="67"/>
      <c r="F212" s="67"/>
      <c r="G212" s="67"/>
      <c r="H212" s="67"/>
      <c r="I212" s="67"/>
      <c r="J212" s="67"/>
      <c r="K212" s="67"/>
      <c r="L212" s="44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NCGaC8vwhuKm29lnQwnL928hCFYdiNa2bhIbZmamDD4HUOgPlsYahXsQaxbAOWjNaYCBfjZY6doME0Q0+I1lqg==" hashValue="bUUd7b/w3PIhxEUWJ4PcCLoeSxkLR6HmiUiltiHR+sJUxZIISzULwdHjk6AoFB5kU13Wh5BVrjYQ854lzRnexg==" algorithmName="SHA-512" password="CC35"/>
  <autoFilter ref="C124:K211"/>
  <mergeCells count="6">
    <mergeCell ref="E7:H7"/>
    <mergeCell ref="E16:H16"/>
    <mergeCell ref="E25:H25"/>
    <mergeCell ref="E85:H85"/>
    <mergeCell ref="E117:H117"/>
    <mergeCell ref="L2:V2"/>
  </mergeCells>
  <hyperlinks>
    <hyperlink ref="F139" r:id="rId1" display="https://podminky.urs.cz/item/CS_URS_2025_01/612135101"/>
    <hyperlink ref="F143" r:id="rId2" display="https://podminky.urs.cz/item/CS_URS_2025_01/997013211"/>
    <hyperlink ref="F146" r:id="rId3" display="https://podminky.urs.cz/item/CS_URS_2025_01/997013501"/>
    <hyperlink ref="F149" r:id="rId4" display="https://podminky.urs.cz/item/CS_URS_2025_01/997013509"/>
    <hyperlink ref="F153" r:id="rId5" display="https://podminky.urs.cz/item/CS_URS_2025_01/997013631"/>
    <hyperlink ref="F156" r:id="rId6" display="https://podminky.urs.cz/item/CS_URS_2025_01/997013631"/>
    <hyperlink ref="F161" r:id="rId7" display="https://podminky.urs.cz/item/CS_URS_2025_01/998725121"/>
    <hyperlink ref="F165" r:id="rId8" display="https://podminky.urs.cz/item/CS_URS_2025_01/764002851"/>
    <hyperlink ref="F174" r:id="rId9" display="https://podminky.urs.cz/item/CS_URS_2025_01/766691811"/>
    <hyperlink ref="F188" r:id="rId10" display="https://podminky.urs.cz/item/CS_URS_2025_01/998767121"/>
    <hyperlink ref="F192" r:id="rId11" display="https://podminky.urs.cz/item/CS_URS_2025_01/782632812"/>
    <hyperlink ref="F201" r:id="rId12" display="https://podminky.urs.cz/item/CS_URS_2025_01/468094111"/>
    <hyperlink ref="F204" r:id="rId13" display="https://podminky.urs.cz/item/CS_URS_2025_01/468101413"/>
    <hyperlink ref="F208" r:id="rId14" display="https://podminky.urs.cz/item/CS_URS_2025_01/HZS3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DESKTOP-7OOU1CD\Pavel Krajovsky</dc:creator>
  <cp:lastModifiedBy>DESKTOP-7OOU1CD\Pavel Krajovsky</cp:lastModifiedBy>
  <dcterms:created xsi:type="dcterms:W3CDTF">2025-01-09T21:20:46Z</dcterms:created>
  <dcterms:modified xsi:type="dcterms:W3CDTF">2025-01-09T21:20:50Z</dcterms:modified>
</cp:coreProperties>
</file>