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24039 - 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'24039 - SO.01 - Komunikace'!$C$126:$K$199</definedName>
    <definedName name="_xlnm.Print_Area" localSheetId="1">'24039 - SO.01 - Komunikace'!$C$4:$J$39,'24039 - SO.01 - Komunikace'!$C$50:$J$76,'24039 - SO.01 - Komunikace'!$C$82:$J$108,'24039 - SO.01 - Komunikace'!$C$114:$K$199</definedName>
    <definedName name="_xlnm.Print_Titles" localSheetId="1">'24039 - SO.01 - Komunikace'!$126:$126</definedName>
  </definedNames>
  <calcPr/>
</workbook>
</file>

<file path=xl/calcChain.xml><?xml version="1.0" encoding="utf-8"?>
<calcChain xmlns="http://schemas.openxmlformats.org/spreadsheetml/2006/main">
  <c i="2" l="1" r="T196"/>
  <c r="T160"/>
  <c r="J37"/>
  <c r="J36"/>
  <c i="1" r="AY95"/>
  <c i="2" r="J35"/>
  <c i="1" r="AX95"/>
  <c i="2" r="BI197"/>
  <c r="BH197"/>
  <c r="BG197"/>
  <c r="BF197"/>
  <c r="T197"/>
  <c r="R197"/>
  <c r="R196"/>
  <c r="P197"/>
  <c r="P196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R160"/>
  <c r="P161"/>
  <c r="P160"/>
  <c r="BI157"/>
  <c r="BH157"/>
  <c r="BG157"/>
  <c r="BF157"/>
  <c r="T157"/>
  <c r="T156"/>
  <c r="R157"/>
  <c r="R156"/>
  <c r="P157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T129"/>
  <c r="R140"/>
  <c r="R129"/>
  <c r="P140"/>
  <c r="P129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BK191"/>
  <c r="J182"/>
  <c r="BK174"/>
  <c r="J170"/>
  <c r="J167"/>
  <c r="BK151"/>
  <c r="J146"/>
  <c r="BK135"/>
  <c i="1" r="AS94"/>
  <c i="2" r="F36"/>
  <c r="J34"/>
  <c r="F37"/>
  <c r="BK197"/>
  <c r="J191"/>
  <c r="BK188"/>
  <c r="BK182"/>
  <c r="BK178"/>
  <c r="BK170"/>
  <c r="BK167"/>
  <c r="BK161"/>
  <c r="J161"/>
  <c r="BK157"/>
  <c r="J151"/>
  <c r="BK140"/>
  <c r="J135"/>
  <c r="J130"/>
  <c r="F34"/>
  <c r="J197"/>
  <c r="J188"/>
  <c r="J178"/>
  <c r="J174"/>
  <c r="J157"/>
  <c r="BK146"/>
  <c r="J140"/>
  <c r="BK130"/>
  <c r="F35"/>
  <c l="1" r="T145"/>
  <c r="T128"/>
  <c r="P166"/>
  <c r="R187"/>
  <c r="R180"/>
  <c r="BK145"/>
  <c r="J145"/>
  <c r="J99"/>
  <c r="R166"/>
  <c r="BK187"/>
  <c r="J187"/>
  <c r="J106"/>
  <c r="R145"/>
  <c r="R128"/>
  <c r="BK166"/>
  <c r="J166"/>
  <c r="J102"/>
  <c r="T187"/>
  <c r="T180"/>
  <c r="P145"/>
  <c r="P128"/>
  <c r="T166"/>
  <c r="P187"/>
  <c r="P180"/>
  <c r="BK160"/>
  <c r="J160"/>
  <c r="J101"/>
  <c r="BK196"/>
  <c r="J196"/>
  <c r="J107"/>
  <c r="BK156"/>
  <c r="J156"/>
  <c r="J100"/>
  <c r="BK181"/>
  <c r="J181"/>
  <c r="J105"/>
  <c r="BK177"/>
  <c r="J177"/>
  <c r="J103"/>
  <c r="BK129"/>
  <c r="J129"/>
  <c r="J98"/>
  <c i="1" r="BB95"/>
  <c i="2" r="E85"/>
  <c r="J89"/>
  <c r="F92"/>
  <c r="BE130"/>
  <c r="BE135"/>
  <c r="BE140"/>
  <c r="BE146"/>
  <c r="BE151"/>
  <c r="BE157"/>
  <c r="BE161"/>
  <c r="BE167"/>
  <c r="BE170"/>
  <c r="BE174"/>
  <c r="BE178"/>
  <c r="BE182"/>
  <c r="BE188"/>
  <c r="BE191"/>
  <c r="BE197"/>
  <c i="1" r="BC95"/>
  <c r="BA95"/>
  <c r="AW95"/>
  <c r="BD95"/>
  <c r="BC94"/>
  <c r="W32"/>
  <c r="BA94"/>
  <c r="W30"/>
  <c r="BB94"/>
  <c r="W31"/>
  <c r="BD94"/>
  <c r="W33"/>
  <c i="2" l="1" r="P127"/>
  <c i="1" r="AU95"/>
  <c i="2" r="R127"/>
  <c r="T127"/>
  <c r="BK128"/>
  <c r="BK180"/>
  <c r="J180"/>
  <c r="J104"/>
  <c i="1" r="AU94"/>
  <c r="AW94"/>
  <c r="AK30"/>
  <c r="AX94"/>
  <c r="AY94"/>
  <c i="2" r="J33"/>
  <c i="1" r="AV95"/>
  <c r="AT95"/>
  <c i="2" r="F33"/>
  <c i="1" r="AZ95"/>
  <c r="AZ94"/>
  <c r="W29"/>
  <c i="2" l="1" r="BK127"/>
  <c r="J127"/>
  <c r="J96"/>
  <c r="J128"/>
  <c r="J97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<sst xmlns="http://schemas.openxmlformats.org/spreadsheetml/2006/main">
  <si>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</si>
  <si>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</si>
  <si>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</si>
  <si>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</si>
  <si>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</si>
  <si>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{baa68f37-53a8-4c6b-95a6-d4074934edf5}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</si>
  <si>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</si>
  <si>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</si>
  <si>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</si>
  <si>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</si>
  <si>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</si>
  <si>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</si>
  <si>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</si>
  <si>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</si>
  <si>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24039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</si>
  <si>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</si>
  <si>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</si>
  <si>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Předláždění povrchu komunikace ul. Mostecká před zámkem v Litvínově</t>
  </si>
  <si>
    <t>KSO:</t>
  </si>
  <si>
    <t>CC-CZ:</t>
  </si>
  <si>
    <t>Místo:</t>
  </si>
  <si>
    <t>Litvínov</t>
  </si>
  <si>
    <t>Datum:</t>
  </si>
  <si>
    <t>20. 9. 2024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</si>
  <si>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</si>
  <si>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</si>
  <si>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</si>
  <si>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</si>
  <si>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</si>
  <si>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</si>
  <si>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</si>
  <si>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</si>
  <si>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</si>
  <si>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</si>
  <si>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True</t>
  </si>
  <si>
    <t>Zpracovatel: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</si>
  <si>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</si>
  <si>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</si>
  <si>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</si>
  <si>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</si>
  <si>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</si>
  <si>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</si>
  <si>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</si>
  <si>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</si>
  <si>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</si>
  <si>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</si>
  <si>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</si>
  <si>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</si>
  <si>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</si>
  <si>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</si>
  <si>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</si>
  <si>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</si>
  <si>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</si>
  <si>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</si>
  <si>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</si>
  <si>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</si>
  <si>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</si>
  <si>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</si>
  <si>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</si>
  <si>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</si>
  <si>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</si>
  <si>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</si>
  <si>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</si>
  <si>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</si>
  <si>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</si>
  <si>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</si>
  <si>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</si>
  <si>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</si>
  <si>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</si>
  <si>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</si>
  <si>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</si>
  <si>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</si>
  <si>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</si>
  <si>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</si>
  <si>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</si>
  <si>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</si>
  <si>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</si>
  <si>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</si>
  <si>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</si>
  <si>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</si>
  <si>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</si>
  <si>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</si>
  <si>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</si>
  <si>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</si>
  <si>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</si>
  <si>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</si>
  <si>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{02057908-4f85-4561-b247-24d98319f342}</t>
  </si>
  <si>
    <t>2</t>
  </si>
  <si>
    <t>KRYCÍ LIST SOUPISU PRACÍ</t>
  </si>
  <si>
    <t>Objekt:</t>
  </si>
  <si>
    <t>24039 -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</si>
  <si>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</si>
  <si>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</si>
  <si>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</si>
  <si>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</si>
  <si>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</si>
  <si>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</si>
  <si>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</si>
  <si>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</si>
  <si>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</si>
  <si>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</si>
  <si>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</si>
  <si>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</si>
  <si>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</si>
  <si>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</si>
  <si>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</si>
  <si>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</si>
  <si>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</si>
  <si>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</si>
  <si>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</si>
  <si>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</si>
  <si>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</si>
  <si>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</si>
  <si>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</si>
  <si>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</si>
  <si>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</si>
  <si>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</si>
  <si>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</si>
  <si>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</si>
  <si>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</si>
  <si>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</si>
  <si>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</si>
  <si>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</si>
  <si>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</si>
  <si>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</si>
  <si>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</si>
  <si>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</si>
  <si>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</si>
  <si>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2024 02</t>
  </si>
  <si>
    <t>4</t>
  </si>
  <si>
    <t>-1890882620</t>
  </si>
  <si>
    <t>PP</t>
  </si>
  <si>
    <t>Rozebrání dlažeb vozovek a ploch s přemístěním hmot na skládku na vzdálenost do 3 m nebo s naložením na dopravní prostředek, s jakoukoliv výplní spár ručně z drobných kostek nebo odseků s ložem z kameniva</t>
  </si>
  <si>
    <t>VV</t>
  </si>
  <si>
    <t>Výkres C.4.b - zpětné použití</t>
  </si>
  <si>
    <t>550</t>
  </si>
  <si>
    <t>Součet</t>
  </si>
  <si>
    <t>3</t>
  </si>
  <si>
    <t>113107162</t>
  </si>
  <si>
    <t>Odstranění podkladu z kameniva drceného tl přes 100 do 200 mm strojně pl přes 50 do 200 m2</t>
  </si>
  <si>
    <t>-782206287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</si>
  <si>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</si>
  <si>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Výkres C.4.b</t>
  </si>
  <si>
    <t>"40% ploch pro vyrovnání" 550*0,4</t>
  </si>
  <si>
    <t>5</t>
  </si>
  <si>
    <t>181152302</t>
  </si>
  <si>
    <t>Úprava pláně pro silnice a dálnice v zářezech se zhutněním</t>
  </si>
  <si>
    <t>2048711399</t>
  </si>
  <si>
    <t>Úprava pláně na stavbách silnic a dálnic strojně v zářezech mimo skalních se zhutněním</t>
  </si>
  <si>
    <t>Přehutnění zbytku komunikace</t>
  </si>
  <si>
    <t>550*0,6</t>
  </si>
  <si>
    <t>Komunikace pozemní</t>
  </si>
  <si>
    <t>564851111</t>
  </si>
  <si>
    <t>Podklad ze štěrkodrtě ŠD plochy přes 100 m2 tl 150 mm</t>
  </si>
  <si>
    <t>1326573680</t>
  </si>
  <si>
    <t>Podklad ze štěrkodrti ŠD s rozprostřením a zhutněním plochy přes 100 m2, po zhutnění tl. 150 mm</t>
  </si>
  <si>
    <t>Výkres C.4.b, C.3</t>
  </si>
  <si>
    <t>"40% ploch - vyrovnání frakce 0/32" 550*0,4</t>
  </si>
  <si>
    <t>10</t>
  </si>
  <si>
    <t>591211111</t>
  </si>
  <si>
    <t>Kladení dlažby z kostek drobných z kamene do lože z kameniva těženého tl 50 mm</t>
  </si>
  <si>
    <t>1645200518</t>
  </si>
  <si>
    <t>Kladení dlažby z kostek s provedením lože do tl. 50 mm, s vyplněním spár, s dvojím beraněním a se smetením přebytečného materiálu na krajnici drobných z kamene, do lože z kameniva těženého</t>
  </si>
  <si>
    <t>Výkres C.3, kladeno do oblouků - zpětné použití</t>
  </si>
  <si>
    <t>8</t>
  </si>
  <si>
    <t>Trubní vedení</t>
  </si>
  <si>
    <t>15</t>
  </si>
  <si>
    <t>899331111</t>
  </si>
  <si>
    <t>Výšková úprava uličního vstupu nebo vpusti do 200 mm zvýšením poklopu</t>
  </si>
  <si>
    <t>kus</t>
  </si>
  <si>
    <t>CS ÚRS 2023 01</t>
  </si>
  <si>
    <t>-873552356</t>
  </si>
  <si>
    <t>9</t>
  </si>
  <si>
    <t>Ostatní konstrukce a práce, bourání</t>
  </si>
  <si>
    <t>979071121</t>
  </si>
  <si>
    <t>Očištění dlažebních kostek drobných s původním spárováním kamenivem těženým</t>
  </si>
  <si>
    <t>876017406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</si>
  <si>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</si>
  <si>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997</t>
  </si>
  <si>
    <t>Přesun sutě</t>
  </si>
  <si>
    <t>7</t>
  </si>
  <si>
    <t>997006512</t>
  </si>
  <si>
    <t>Vodorovné doprava suti s naložením a složením na skládku přes 100 m do 1 km</t>
  </si>
  <si>
    <t>t</t>
  </si>
  <si>
    <t>418580782</t>
  </si>
  <si>
    <t>Vodorovná doprava suti na skládku s naložením na dopravní prostředek a složením přes 100 m do 1 km</t>
  </si>
  <si>
    <t>63,8</t>
  </si>
  <si>
    <t>997006519</t>
  </si>
  <si>
    <t>Příplatek k vodorovnému přemístění suti na skládku ZKD 1 km přes 1 km</t>
  </si>
  <si>
    <t>-2015278312</t>
  </si>
  <si>
    <t>Vodorovná doprava suti na skládku Příplatek k ceně -6512 za každý další i započatý 1 km</t>
  </si>
  <si>
    <t>63,8*9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</si>
  <si>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</si>
  <si>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</si>
  <si>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274134440</t>
  </si>
  <si>
    <t>998</t>
  </si>
  <si>
    <t>Přesun hmot</t>
  </si>
  <si>
    <t>6</t>
  </si>
  <si>
    <t>998225111</t>
  </si>
  <si>
    <t>Přesun hmot pro pozemní komunikace s krytem z kamene, monolitickým betonovým nebo živičným</t>
  </si>
  <si>
    <t>-497679812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</si>
  <si>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</si>
  <si>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</si>
  <si>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</si>
  <si>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</si>
  <si>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</si>
  <si>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11</t>
  </si>
  <si>
    <t>013294000</t>
  </si>
  <si>
    <t>Ostatní dokumentace stavby</t>
  </si>
  <si>
    <t>kpl</t>
  </si>
  <si>
    <t>1024</t>
  </si>
  <si>
    <t>95253625</t>
  </si>
  <si>
    <t>DIO</t>
  </si>
  <si>
    <t>VRN3</t>
  </si>
  <si>
    <t>Zařízení staveniště</t>
  </si>
  <si>
    <t>030001000</t>
  </si>
  <si>
    <t>1548982221</t>
  </si>
  <si>
    <t>13</t>
  </si>
  <si>
    <t>034303000</t>
  </si>
  <si>
    <t>Dopravní značení na staveništi</t>
  </si>
  <si>
    <t>-2003083462</t>
  </si>
  <si>
    <t>VRN4</t>
  </si>
  <si>
    <t>Inženýrská činnost</t>
  </si>
  <si>
    <t>14</t>
  </si>
  <si>
    <t>043002000</t>
  </si>
  <si>
    <t>Zkoušky a ostatní měření</t>
  </si>
  <si>
    <t>469165894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</si>
</sst>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24039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Předláždění povrchu komunikace ul. Mostecká před zámkem v Litvínově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'24039 - 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'24039 - SO.01 - Komunikace'!P127</f>
        <v>0</v>
      </c>
      <c r="AV95" s="128">
        <f>'24039 - SO.01 - Komunikace'!J33</f>
        <v>0</v>
      </c>
      <c r="AW95" s="128">
        <f>'24039 - SO.01 - Komunikace'!J34</f>
        <v>0</v>
      </c>
      <c r="AX95" s="128">
        <f>'24039 - SO.01 - Komunikace'!J35</f>
        <v>0</v>
      </c>
      <c r="AY95" s="128">
        <f>'24039 - SO.01 - Komunikace'!J36</f>
        <v>0</v>
      </c>
      <c r="AZ95" s="128">
        <f>'24039 - SO.01 - Komunikace'!F33</f>
        <v>0</v>
      </c>
      <c r="BA95" s="128">
        <f>'24039 - SO.01 - Komunikace'!F34</f>
        <v>0</v>
      </c>
      <c r="BB95" s="128">
        <f>'24039 - SO.01 - Komunikace'!F35</f>
        <v>0</v>
      </c>
      <c r="BC95" s="128">
        <f>'24039 - SO.01 - Komunikace'!F36</f>
        <v>0</v>
      </c>
      <c r="BD95" s="130">
        <f>'24039 - SO.01 - Komunikace'!F37</f>
        <v>0</v>
      </c>
      <c r="BE95" s="7"/>
      <c r="BT95" s="131" t="s">
        <v>85</v>
      </c>
      <c r="BV95" s="131" t="s">
        <v>80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LHYvF/kMtEyHhtR9sBkAWQUPpGpqd9V23WnOldAckT1tuQv5/YG8lx3r/WjNMS3ybnjhQ2GEmvpoy5sW82lKA==" hashValue="fxhq0gKe9PUfQ4KYXlz7Agm/LS344Ux79GHk1+wlh514t/T4DbdFxXEjXGgBnCb/6yEEFsBVt+TrF0QFGih29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39 - 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87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Předláždění povrchu komunikace ul. Mostecká před zámkem v Litvínově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35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36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ROUND((SUM(BE127:BE199)),  2)</f>
        <v>0</v>
      </c>
      <c r="G33" s="38"/>
      <c r="H33" s="38"/>
      <c r="I33" s="151">
        <v>0.20999999999999999</v>
      </c>
      <c r="J33" s="150">
        <f>ROUND(((SUM(BE127:BE199))*I33),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ROUND((SUM(BF127:BF199)),  2)</f>
        <v>0</v>
      </c>
      <c r="G34" s="38"/>
      <c r="H34" s="38"/>
      <c r="I34" s="151">
        <v>0.12</v>
      </c>
      <c r="J34" s="150">
        <f>ROUND(((SUM(BF127:BF199))*I34),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ROUND((SUM(BG127:BG199)),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ROUND((SUM(BH127:BH199)),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ROUND((SUM(BI127:BI199)),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Předláždění povrchu komunikace ul. Mostecká před zámkem v Litvínově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24039 - 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20. 9. 2024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92</v>
      </c>
      <c r="D94" s="172"/>
      <c r="E94" s="172"/>
      <c r="F94" s="172"/>
      <c r="G94" s="172"/>
      <c r="H94" s="172"/>
      <c r="I94" s="172"/>
      <c r="J94" s="173" t="s">
        <v>93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94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5"/>
      <c r="C97" s="176"/>
      <c r="D97" s="177" t="s">
        <v>96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97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98</v>
      </c>
      <c r="E99" s="184"/>
      <c r="F99" s="184"/>
      <c r="G99" s="184"/>
      <c r="H99" s="184"/>
      <c r="I99" s="184"/>
      <c r="J99" s="185">
        <f>J145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99</v>
      </c>
      <c r="E100" s="184"/>
      <c r="F100" s="184"/>
      <c r="G100" s="184"/>
      <c r="H100" s="184"/>
      <c r="I100" s="184"/>
      <c r="J100" s="185">
        <f>J156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100</v>
      </c>
      <c r="E101" s="184"/>
      <c r="F101" s="184"/>
      <c r="G101" s="184"/>
      <c r="H101" s="184"/>
      <c r="I101" s="184"/>
      <c r="J101" s="185">
        <f>J160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101</v>
      </c>
      <c r="E102" s="184"/>
      <c r="F102" s="184"/>
      <c r="G102" s="184"/>
      <c r="H102" s="184"/>
      <c r="I102" s="184"/>
      <c r="J102" s="185">
        <f>J166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102</v>
      </c>
      <c r="E103" s="184"/>
      <c r="F103" s="184"/>
      <c r="G103" s="184"/>
      <c r="H103" s="184"/>
      <c r="I103" s="184"/>
      <c r="J103" s="185">
        <f>J177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103</v>
      </c>
      <c r="E104" s="178"/>
      <c r="F104" s="178"/>
      <c r="G104" s="178"/>
      <c r="H104" s="178"/>
      <c r="I104" s="178"/>
      <c r="J104" s="179">
        <f>J180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104</v>
      </c>
      <c r="E105" s="184"/>
      <c r="F105" s="184"/>
      <c r="G105" s="184"/>
      <c r="H105" s="184"/>
      <c r="I105" s="184"/>
      <c r="J105" s="185">
        <f>J181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105</v>
      </c>
      <c r="E106" s="184"/>
      <c r="F106" s="184"/>
      <c r="G106" s="184"/>
      <c r="H106" s="184"/>
      <c r="I106" s="184"/>
      <c r="J106" s="185">
        <f>J187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106</v>
      </c>
      <c r="E107" s="184"/>
      <c r="F107" s="184"/>
      <c r="G107" s="184"/>
      <c r="H107" s="184"/>
      <c r="I107" s="184"/>
      <c r="J107" s="185">
        <f>J196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Předláždění povrchu komunikace ul. Mostecká před zámkem v Litvínově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24039 - 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20. 9. 2024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35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108</v>
      </c>
      <c r="D126" s="190" t="s">
        <v>63</v>
      </c>
      <c r="E126" s="190" t="s">
        <v>59</v>
      </c>
      <c r="F126" s="190" t="s">
        <v>60</v>
      </c>
      <c r="G126" s="190" t="s">
        <v>109</v>
      </c>
      <c r="H126" s="190" t="s">
        <v>110</v>
      </c>
      <c r="I126" s="190" t="s">
        <v>111</v>
      </c>
      <c r="J126" s="190" t="s">
        <v>93</v>
      </c>
      <c r="K126" s="191" t="s">
        <v>112</v>
      </c>
      <c r="L126" s="192"/>
      <c r="M126" s="100" t="s">
        <v>1</v>
      </c>
      <c r="N126" s="101" t="s">
        <v>42</v>
      </c>
      <c r="O126" s="101" t="s">
        <v>113</v>
      </c>
      <c r="P126" s="101" t="s">
        <v>114</v>
      </c>
      <c r="Q126" s="101" t="s">
        <v>115</v>
      </c>
      <c r="R126" s="101" t="s">
        <v>116</v>
      </c>
      <c r="S126" s="101" t="s">
        <v>117</v>
      </c>
      <c r="T126" s="102" t="s">
        <v>118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119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P128+P180</f>
        <v>0</v>
      </c>
      <c r="Q127" s="104"/>
      <c r="R127" s="195">
        <f>R128+R180</f>
        <v>102.2974</v>
      </c>
      <c r="S127" s="104"/>
      <c r="T127" s="196">
        <f>T128+T180</f>
        <v>239.80000000000001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95</v>
      </c>
      <c r="BK127" s="197">
        <f>BK128+BK180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120</v>
      </c>
      <c r="F128" s="201" t="s">
        <v>121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P129+P145+P156+P160+P166+P177</f>
        <v>0</v>
      </c>
      <c r="Q128" s="206"/>
      <c r="R128" s="207">
        <f>R129+R145+R156+R160+R166+R177</f>
        <v>102.2974</v>
      </c>
      <c r="S128" s="206"/>
      <c r="T128" s="208">
        <f>T129+T145+T156+T160+T166+T177</f>
        <v>239.80000000000001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85</v>
      </c>
      <c r="AT128" s="210" t="s">
        <v>77</v>
      </c>
      <c r="AU128" s="210" t="s">
        <v>78</v>
      </c>
      <c r="AY128" s="209" t="s">
        <v>122</v>
      </c>
      <c r="BK128" s="211">
        <f>BK129+BK145+BK156+BK160+BK166+BK177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85</v>
      </c>
      <c r="F129" s="212" t="s">
        <v>123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SUM(P130:P144)</f>
        <v>0</v>
      </c>
      <c r="Q129" s="206"/>
      <c r="R129" s="207">
        <f>SUM(R130:R144)</f>
        <v>0</v>
      </c>
      <c r="S129" s="206"/>
      <c r="T129" s="208">
        <f>SUM(T130:T144)</f>
        <v>239.80000000000001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85</v>
      </c>
      <c r="AT129" s="210" t="s">
        <v>77</v>
      </c>
      <c r="AU129" s="210" t="s">
        <v>85</v>
      </c>
      <c r="AY129" s="209" t="s">
        <v>122</v>
      </c>
      <c r="BK129" s="211">
        <f>SUM(BK130:BK144)</f>
        <v>0</v>
      </c>
    </row>
    <row r="130" s="2" customFormat="1" ht="16.5" customHeight="1">
      <c r="A130" s="38"/>
      <c r="B130" s="39"/>
      <c r="C130" s="214" t="s">
        <v>85</v>
      </c>
      <c r="D130" s="214" t="s">
        <v>124</v>
      </c>
      <c r="E130" s="215" t="s">
        <v>125</v>
      </c>
      <c r="F130" s="216" t="s">
        <v>126</v>
      </c>
      <c r="G130" s="217" t="s">
        <v>127</v>
      </c>
      <c r="H130" s="218">
        <v>550</v>
      </c>
      <c r="I130" s="219"/>
      <c r="J130" s="220">
        <f>ROUND(I130*H130,2)</f>
        <v>0</v>
      </c>
      <c r="K130" s="216" t="s">
        <v>128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0.32000000000000001</v>
      </c>
      <c r="T130" s="224">
        <f>S130*H130</f>
        <v>176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129</v>
      </c>
      <c r="AT130" s="225" t="s">
        <v>124</v>
      </c>
      <c r="AU130" s="225" t="s">
        <v>87</v>
      </c>
      <c r="AY130" s="17" t="s">
        <v>122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85</v>
      </c>
      <c r="BK130" s="226">
        <f>ROUND(I130*H130,2)</f>
        <v>0</v>
      </c>
      <c r="BL130" s="17" t="s">
        <v>129</v>
      </c>
      <c r="BM130" s="225" t="s">
        <v>130</v>
      </c>
    </row>
    <row r="131" s="2" customFormat="1">
      <c r="A131" s="38"/>
      <c r="B131" s="39"/>
      <c r="C131" s="40"/>
      <c r="D131" s="227" t="s">
        <v>131</v>
      </c>
      <c r="E131" s="40"/>
      <c r="F131" s="228" t="s">
        <v>132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87</v>
      </c>
    </row>
    <row r="132" s="13" customFormat="1">
      <c r="A132" s="13"/>
      <c r="B132" s="232"/>
      <c r="C132" s="233"/>
      <c r="D132" s="227" t="s">
        <v>133</v>
      </c>
      <c r="E132" s="234" t="s">
        <v>1</v>
      </c>
      <c r="F132" s="235" t="s">
        <v>134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133</v>
      </c>
      <c r="AU132" s="241" t="s">
        <v>87</v>
      </c>
      <c r="AV132" s="13" t="s">
        <v>85</v>
      </c>
      <c r="AW132" s="13" t="s">
        <v>34</v>
      </c>
      <c r="AX132" s="13" t="s">
        <v>78</v>
      </c>
      <c r="AY132" s="241" t="s">
        <v>122</v>
      </c>
    </row>
    <row r="133" s="14" customFormat="1">
      <c r="A133" s="14"/>
      <c r="B133" s="242"/>
      <c r="C133" s="243"/>
      <c r="D133" s="227" t="s">
        <v>133</v>
      </c>
      <c r="E133" s="244" t="s">
        <v>1</v>
      </c>
      <c r="F133" s="245" t="s">
        <v>135</v>
      </c>
      <c r="G133" s="243"/>
      <c r="H133" s="246">
        <v>550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133</v>
      </c>
      <c r="AU133" s="252" t="s">
        <v>87</v>
      </c>
      <c r="AV133" s="14" t="s">
        <v>87</v>
      </c>
      <c r="AW133" s="14" t="s">
        <v>34</v>
      </c>
      <c r="AX133" s="14" t="s">
        <v>78</v>
      </c>
      <c r="AY133" s="252" t="s">
        <v>122</v>
      </c>
    </row>
    <row r="134" s="15" customFormat="1">
      <c r="A134" s="15"/>
      <c r="B134" s="253"/>
      <c r="C134" s="254"/>
      <c r="D134" s="227" t="s">
        <v>133</v>
      </c>
      <c r="E134" s="255" t="s">
        <v>1</v>
      </c>
      <c r="F134" s="256" t="s">
        <v>136</v>
      </c>
      <c r="G134" s="254"/>
      <c r="H134" s="257">
        <v>550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133</v>
      </c>
      <c r="AU134" s="263" t="s">
        <v>87</v>
      </c>
      <c r="AV134" s="15" t="s">
        <v>129</v>
      </c>
      <c r="AW134" s="15" t="s">
        <v>34</v>
      </c>
      <c r="AX134" s="15" t="s">
        <v>85</v>
      </c>
      <c r="AY134" s="263" t="s">
        <v>122</v>
      </c>
    </row>
    <row r="135" s="2" customFormat="1" ht="21.75" customHeight="1">
      <c r="A135" s="38"/>
      <c r="B135" s="39"/>
      <c r="C135" s="214" t="s">
        <v>137</v>
      </c>
      <c r="D135" s="214" t="s">
        <v>124</v>
      </c>
      <c r="E135" s="215" t="s">
        <v>138</v>
      </c>
      <c r="F135" s="216" t="s">
        <v>139</v>
      </c>
      <c r="G135" s="217" t="s">
        <v>127</v>
      </c>
      <c r="H135" s="218">
        <v>220</v>
      </c>
      <c r="I135" s="219"/>
      <c r="J135" s="220">
        <f>ROUND(I135*H135,2)</f>
        <v>0</v>
      </c>
      <c r="K135" s="216" t="s">
        <v>128</v>
      </c>
      <c r="L135" s="44"/>
      <c r="M135" s="221" t="s">
        <v>1</v>
      </c>
      <c r="N135" s="222" t="s">
        <v>43</v>
      </c>
      <c r="O135" s="91"/>
      <c r="P135" s="223">
        <f>O135*H135</f>
        <v>0</v>
      </c>
      <c r="Q135" s="223">
        <v>0</v>
      </c>
      <c r="R135" s="223">
        <f>Q135*H135</f>
        <v>0</v>
      </c>
      <c r="S135" s="223">
        <v>0.28999999999999998</v>
      </c>
      <c r="T135" s="224">
        <f>S135*H135</f>
        <v>63.799999999999997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129</v>
      </c>
      <c r="AT135" s="225" t="s">
        <v>124</v>
      </c>
      <c r="AU135" s="225" t="s">
        <v>87</v>
      </c>
      <c r="AY135" s="17" t="s">
        <v>122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85</v>
      </c>
      <c r="BK135" s="226">
        <f>ROUND(I135*H135,2)</f>
        <v>0</v>
      </c>
      <c r="BL135" s="17" t="s">
        <v>129</v>
      </c>
      <c r="BM135" s="225" t="s">
        <v>140</v>
      </c>
    </row>
    <row r="136" s="2" customFormat="1">
      <c r="A136" s="38"/>
      <c r="B136" s="39"/>
      <c r="C136" s="40"/>
      <c r="D136" s="227" t="s">
        <v>131</v>
      </c>
      <c r="E136" s="40"/>
      <c r="F136" s="228" t="s">
        <v>141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87</v>
      </c>
    </row>
    <row r="137" s="13" customFormat="1">
      <c r="A137" s="13"/>
      <c r="B137" s="232"/>
      <c r="C137" s="233"/>
      <c r="D137" s="227" t="s">
        <v>133</v>
      </c>
      <c r="E137" s="234" t="s">
        <v>1</v>
      </c>
      <c r="F137" s="235" t="s">
        <v>142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133</v>
      </c>
      <c r="AU137" s="241" t="s">
        <v>87</v>
      </c>
      <c r="AV137" s="13" t="s">
        <v>85</v>
      </c>
      <c r="AW137" s="13" t="s">
        <v>34</v>
      </c>
      <c r="AX137" s="13" t="s">
        <v>78</v>
      </c>
      <c r="AY137" s="241" t="s">
        <v>122</v>
      </c>
    </row>
    <row r="138" s="14" customFormat="1">
      <c r="A138" s="14"/>
      <c r="B138" s="242"/>
      <c r="C138" s="243"/>
      <c r="D138" s="227" t="s">
        <v>133</v>
      </c>
      <c r="E138" s="244" t="s">
        <v>1</v>
      </c>
      <c r="F138" s="245" t="s">
        <v>143</v>
      </c>
      <c r="G138" s="243"/>
      <c r="H138" s="246">
        <v>220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133</v>
      </c>
      <c r="AU138" s="252" t="s">
        <v>87</v>
      </c>
      <c r="AV138" s="14" t="s">
        <v>87</v>
      </c>
      <c r="AW138" s="14" t="s">
        <v>34</v>
      </c>
      <c r="AX138" s="14" t="s">
        <v>78</v>
      </c>
      <c r="AY138" s="252" t="s">
        <v>122</v>
      </c>
    </row>
    <row r="139" s="15" customFormat="1">
      <c r="A139" s="15"/>
      <c r="B139" s="253"/>
      <c r="C139" s="254"/>
      <c r="D139" s="227" t="s">
        <v>133</v>
      </c>
      <c r="E139" s="255" t="s">
        <v>1</v>
      </c>
      <c r="F139" s="256" t="s">
        <v>136</v>
      </c>
      <c r="G139" s="254"/>
      <c r="H139" s="257">
        <v>220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133</v>
      </c>
      <c r="AU139" s="263" t="s">
        <v>87</v>
      </c>
      <c r="AV139" s="15" t="s">
        <v>129</v>
      </c>
      <c r="AW139" s="15" t="s">
        <v>34</v>
      </c>
      <c r="AX139" s="15" t="s">
        <v>85</v>
      </c>
      <c r="AY139" s="263" t="s">
        <v>122</v>
      </c>
    </row>
    <row r="140" s="2" customFormat="1" ht="16.5" customHeight="1">
      <c r="A140" s="38"/>
      <c r="B140" s="39"/>
      <c r="C140" s="214" t="s">
        <v>144</v>
      </c>
      <c r="D140" s="214" t="s">
        <v>124</v>
      </c>
      <c r="E140" s="215" t="s">
        <v>145</v>
      </c>
      <c r="F140" s="216" t="s">
        <v>146</v>
      </c>
      <c r="G140" s="217" t="s">
        <v>127</v>
      </c>
      <c r="H140" s="218">
        <v>330</v>
      </c>
      <c r="I140" s="219"/>
      <c r="J140" s="220">
        <f>ROUND(I140*H140,2)</f>
        <v>0</v>
      </c>
      <c r="K140" s="216" t="s">
        <v>128</v>
      </c>
      <c r="L140" s="44"/>
      <c r="M140" s="221" t="s">
        <v>1</v>
      </c>
      <c r="N140" s="222" t="s">
        <v>43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129</v>
      </c>
      <c r="AT140" s="225" t="s">
        <v>124</v>
      </c>
      <c r="AU140" s="225" t="s">
        <v>87</v>
      </c>
      <c r="AY140" s="17" t="s">
        <v>122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85</v>
      </c>
      <c r="BK140" s="226">
        <f>ROUND(I140*H140,2)</f>
        <v>0</v>
      </c>
      <c r="BL140" s="17" t="s">
        <v>129</v>
      </c>
      <c r="BM140" s="225" t="s">
        <v>147</v>
      </c>
    </row>
    <row r="141" s="2" customFormat="1">
      <c r="A141" s="38"/>
      <c r="B141" s="39"/>
      <c r="C141" s="40"/>
      <c r="D141" s="227" t="s">
        <v>131</v>
      </c>
      <c r="E141" s="40"/>
      <c r="F141" s="228" t="s">
        <v>148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87</v>
      </c>
    </row>
    <row r="142" s="13" customFormat="1">
      <c r="A142" s="13"/>
      <c r="B142" s="232"/>
      <c r="C142" s="233"/>
      <c r="D142" s="227" t="s">
        <v>133</v>
      </c>
      <c r="E142" s="234" t="s">
        <v>1</v>
      </c>
      <c r="F142" s="235" t="s">
        <v>149</v>
      </c>
      <c r="G142" s="233"/>
      <c r="H142" s="234" t="s">
        <v>1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133</v>
      </c>
      <c r="AU142" s="241" t="s">
        <v>87</v>
      </c>
      <c r="AV142" s="13" t="s">
        <v>85</v>
      </c>
      <c r="AW142" s="13" t="s">
        <v>34</v>
      </c>
      <c r="AX142" s="13" t="s">
        <v>78</v>
      </c>
      <c r="AY142" s="241" t="s">
        <v>122</v>
      </c>
    </row>
    <row r="143" s="14" customFormat="1">
      <c r="A143" s="14"/>
      <c r="B143" s="242"/>
      <c r="C143" s="243"/>
      <c r="D143" s="227" t="s">
        <v>133</v>
      </c>
      <c r="E143" s="244" t="s">
        <v>1</v>
      </c>
      <c r="F143" s="245" t="s">
        <v>150</v>
      </c>
      <c r="G143" s="243"/>
      <c r="H143" s="246">
        <v>330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133</v>
      </c>
      <c r="AU143" s="252" t="s">
        <v>87</v>
      </c>
      <c r="AV143" s="14" t="s">
        <v>87</v>
      </c>
      <c r="AW143" s="14" t="s">
        <v>34</v>
      </c>
      <c r="AX143" s="14" t="s">
        <v>78</v>
      </c>
      <c r="AY143" s="252" t="s">
        <v>122</v>
      </c>
    </row>
    <row r="144" s="15" customFormat="1">
      <c r="A144" s="15"/>
      <c r="B144" s="253"/>
      <c r="C144" s="254"/>
      <c r="D144" s="227" t="s">
        <v>133</v>
      </c>
      <c r="E144" s="255" t="s">
        <v>1</v>
      </c>
      <c r="F144" s="256" t="s">
        <v>136</v>
      </c>
      <c r="G144" s="254"/>
      <c r="H144" s="257">
        <v>330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133</v>
      </c>
      <c r="AU144" s="263" t="s">
        <v>87</v>
      </c>
      <c r="AV144" s="15" t="s">
        <v>129</v>
      </c>
      <c r="AW144" s="15" t="s">
        <v>34</v>
      </c>
      <c r="AX144" s="15" t="s">
        <v>85</v>
      </c>
      <c r="AY144" s="263" t="s">
        <v>122</v>
      </c>
    </row>
    <row r="145" s="12" customFormat="1" ht="22.8" customHeight="1">
      <c r="A145" s="12"/>
      <c r="B145" s="198"/>
      <c r="C145" s="199"/>
      <c r="D145" s="200" t="s">
        <v>77</v>
      </c>
      <c r="E145" s="212" t="s">
        <v>144</v>
      </c>
      <c r="F145" s="212" t="s">
        <v>151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SUM(P146:P155)</f>
        <v>0</v>
      </c>
      <c r="Q145" s="206"/>
      <c r="R145" s="207">
        <f>SUM(R146:R155)</f>
        <v>101.035</v>
      </c>
      <c r="S145" s="206"/>
      <c r="T145" s="208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85</v>
      </c>
      <c r="AT145" s="210" t="s">
        <v>77</v>
      </c>
      <c r="AU145" s="210" t="s">
        <v>85</v>
      </c>
      <c r="AY145" s="209" t="s">
        <v>122</v>
      </c>
      <c r="BK145" s="211">
        <f>SUM(BK146:BK155)</f>
        <v>0</v>
      </c>
    </row>
    <row r="146" s="2" customFormat="1" ht="16.5" customHeight="1">
      <c r="A146" s="38"/>
      <c r="B146" s="39"/>
      <c r="C146" s="214" t="s">
        <v>129</v>
      </c>
      <c r="D146" s="214" t="s">
        <v>124</v>
      </c>
      <c r="E146" s="215" t="s">
        <v>152</v>
      </c>
      <c r="F146" s="216" t="s">
        <v>153</v>
      </c>
      <c r="G146" s="217" t="s">
        <v>127</v>
      </c>
      <c r="H146" s="218">
        <v>220</v>
      </c>
      <c r="I146" s="219"/>
      <c r="J146" s="220">
        <f>ROUND(I146*H146,2)</f>
        <v>0</v>
      </c>
      <c r="K146" s="216" t="s">
        <v>128</v>
      </c>
      <c r="L146" s="44"/>
      <c r="M146" s="221" t="s">
        <v>1</v>
      </c>
      <c r="N146" s="222" t="s">
        <v>43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129</v>
      </c>
      <c r="AT146" s="225" t="s">
        <v>124</v>
      </c>
      <c r="AU146" s="225" t="s">
        <v>87</v>
      </c>
      <c r="AY146" s="17" t="s">
        <v>122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85</v>
      </c>
      <c r="BK146" s="226">
        <f>ROUND(I146*H146,2)</f>
        <v>0</v>
      </c>
      <c r="BL146" s="17" t="s">
        <v>129</v>
      </c>
      <c r="BM146" s="225" t="s">
        <v>154</v>
      </c>
    </row>
    <row r="147" s="2" customFormat="1">
      <c r="A147" s="38"/>
      <c r="B147" s="39"/>
      <c r="C147" s="40"/>
      <c r="D147" s="227" t="s">
        <v>131</v>
      </c>
      <c r="E147" s="40"/>
      <c r="F147" s="228" t="s">
        <v>155</v>
      </c>
      <c r="G147" s="40"/>
      <c r="H147" s="40"/>
      <c r="I147" s="229"/>
      <c r="J147" s="40"/>
      <c r="K147" s="40"/>
      <c r="L147" s="44"/>
      <c r="M147" s="230"/>
      <c r="N147" s="23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87</v>
      </c>
    </row>
    <row r="148" s="13" customFormat="1">
      <c r="A148" s="13"/>
      <c r="B148" s="232"/>
      <c r="C148" s="233"/>
      <c r="D148" s="227" t="s">
        <v>133</v>
      </c>
      <c r="E148" s="234" t="s">
        <v>1</v>
      </c>
      <c r="F148" s="235" t="s">
        <v>156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133</v>
      </c>
      <c r="AU148" s="241" t="s">
        <v>87</v>
      </c>
      <c r="AV148" s="13" t="s">
        <v>85</v>
      </c>
      <c r="AW148" s="13" t="s">
        <v>34</v>
      </c>
      <c r="AX148" s="13" t="s">
        <v>78</v>
      </c>
      <c r="AY148" s="241" t="s">
        <v>122</v>
      </c>
    </row>
    <row r="149" s="14" customFormat="1">
      <c r="A149" s="14"/>
      <c r="B149" s="242"/>
      <c r="C149" s="243"/>
      <c r="D149" s="227" t="s">
        <v>133</v>
      </c>
      <c r="E149" s="244" t="s">
        <v>1</v>
      </c>
      <c r="F149" s="245" t="s">
        <v>157</v>
      </c>
      <c r="G149" s="243"/>
      <c r="H149" s="246">
        <v>220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133</v>
      </c>
      <c r="AU149" s="252" t="s">
        <v>87</v>
      </c>
      <c r="AV149" s="14" t="s">
        <v>87</v>
      </c>
      <c r="AW149" s="14" t="s">
        <v>34</v>
      </c>
      <c r="AX149" s="14" t="s">
        <v>78</v>
      </c>
      <c r="AY149" s="252" t="s">
        <v>122</v>
      </c>
    </row>
    <row r="150" s="15" customFormat="1">
      <c r="A150" s="15"/>
      <c r="B150" s="253"/>
      <c r="C150" s="254"/>
      <c r="D150" s="227" t="s">
        <v>133</v>
      </c>
      <c r="E150" s="255" t="s">
        <v>1</v>
      </c>
      <c r="F150" s="256" t="s">
        <v>136</v>
      </c>
      <c r="G150" s="254"/>
      <c r="H150" s="257">
        <v>220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133</v>
      </c>
      <c r="AU150" s="263" t="s">
        <v>87</v>
      </c>
      <c r="AV150" s="15" t="s">
        <v>129</v>
      </c>
      <c r="AW150" s="15" t="s">
        <v>34</v>
      </c>
      <c r="AX150" s="15" t="s">
        <v>85</v>
      </c>
      <c r="AY150" s="263" t="s">
        <v>122</v>
      </c>
    </row>
    <row r="151" s="2" customFormat="1" ht="16.5" customHeight="1">
      <c r="A151" s="38"/>
      <c r="B151" s="39"/>
      <c r="C151" s="214" t="s">
        <v>158</v>
      </c>
      <c r="D151" s="214" t="s">
        <v>124</v>
      </c>
      <c r="E151" s="215" t="s">
        <v>159</v>
      </c>
      <c r="F151" s="216" t="s">
        <v>160</v>
      </c>
      <c r="G151" s="217" t="s">
        <v>127</v>
      </c>
      <c r="H151" s="218">
        <v>550</v>
      </c>
      <c r="I151" s="219"/>
      <c r="J151" s="220">
        <f>ROUND(I151*H151,2)</f>
        <v>0</v>
      </c>
      <c r="K151" s="216" t="s">
        <v>128</v>
      </c>
      <c r="L151" s="44"/>
      <c r="M151" s="221" t="s">
        <v>1</v>
      </c>
      <c r="N151" s="222" t="s">
        <v>43</v>
      </c>
      <c r="O151" s="91"/>
      <c r="P151" s="223">
        <f>O151*H151</f>
        <v>0</v>
      </c>
      <c r="Q151" s="223">
        <v>0.1837</v>
      </c>
      <c r="R151" s="223">
        <f>Q151*H151</f>
        <v>101.035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129</v>
      </c>
      <c r="AT151" s="225" t="s">
        <v>124</v>
      </c>
      <c r="AU151" s="225" t="s">
        <v>87</v>
      </c>
      <c r="AY151" s="17" t="s">
        <v>122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85</v>
      </c>
      <c r="BK151" s="226">
        <f>ROUND(I151*H151,2)</f>
        <v>0</v>
      </c>
      <c r="BL151" s="17" t="s">
        <v>129</v>
      </c>
      <c r="BM151" s="225" t="s">
        <v>161</v>
      </c>
    </row>
    <row r="152" s="2" customFormat="1">
      <c r="A152" s="38"/>
      <c r="B152" s="39"/>
      <c r="C152" s="40"/>
      <c r="D152" s="227" t="s">
        <v>131</v>
      </c>
      <c r="E152" s="40"/>
      <c r="F152" s="228" t="s">
        <v>162</v>
      </c>
      <c r="G152" s="40"/>
      <c r="H152" s="40"/>
      <c r="I152" s="229"/>
      <c r="J152" s="40"/>
      <c r="K152" s="40"/>
      <c r="L152" s="44"/>
      <c r="M152" s="230"/>
      <c r="N152" s="23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87</v>
      </c>
    </row>
    <row r="153" s="13" customFormat="1">
      <c r="A153" s="13"/>
      <c r="B153" s="232"/>
      <c r="C153" s="233"/>
      <c r="D153" s="227" t="s">
        <v>133</v>
      </c>
      <c r="E153" s="234" t="s">
        <v>1</v>
      </c>
      <c r="F153" s="235" t="s">
        <v>163</v>
      </c>
      <c r="G153" s="233"/>
      <c r="H153" s="234" t="s">
        <v>1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133</v>
      </c>
      <c r="AU153" s="241" t="s">
        <v>87</v>
      </c>
      <c r="AV153" s="13" t="s">
        <v>85</v>
      </c>
      <c r="AW153" s="13" t="s">
        <v>34</v>
      </c>
      <c r="AX153" s="13" t="s">
        <v>78</v>
      </c>
      <c r="AY153" s="241" t="s">
        <v>122</v>
      </c>
    </row>
    <row r="154" s="14" customFormat="1">
      <c r="A154" s="14"/>
      <c r="B154" s="242"/>
      <c r="C154" s="243"/>
      <c r="D154" s="227" t="s">
        <v>133</v>
      </c>
      <c r="E154" s="244" t="s">
        <v>1</v>
      </c>
      <c r="F154" s="245" t="s">
        <v>135</v>
      </c>
      <c r="G154" s="243"/>
      <c r="H154" s="246">
        <v>550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133</v>
      </c>
      <c r="AU154" s="252" t="s">
        <v>87</v>
      </c>
      <c r="AV154" s="14" t="s">
        <v>87</v>
      </c>
      <c r="AW154" s="14" t="s">
        <v>34</v>
      </c>
      <c r="AX154" s="14" t="s">
        <v>78</v>
      </c>
      <c r="AY154" s="252" t="s">
        <v>122</v>
      </c>
    </row>
    <row r="155" s="15" customFormat="1">
      <c r="A155" s="15"/>
      <c r="B155" s="253"/>
      <c r="C155" s="254"/>
      <c r="D155" s="227" t="s">
        <v>133</v>
      </c>
      <c r="E155" s="255" t="s">
        <v>1</v>
      </c>
      <c r="F155" s="256" t="s">
        <v>136</v>
      </c>
      <c r="G155" s="254"/>
      <c r="H155" s="257">
        <v>550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133</v>
      </c>
      <c r="AU155" s="263" t="s">
        <v>87</v>
      </c>
      <c r="AV155" s="15" t="s">
        <v>129</v>
      </c>
      <c r="AW155" s="15" t="s">
        <v>34</v>
      </c>
      <c r="AX155" s="15" t="s">
        <v>85</v>
      </c>
      <c r="AY155" s="263" t="s">
        <v>122</v>
      </c>
    </row>
    <row r="156" s="12" customFormat="1" ht="22.8" customHeight="1">
      <c r="A156" s="12"/>
      <c r="B156" s="198"/>
      <c r="C156" s="199"/>
      <c r="D156" s="200" t="s">
        <v>77</v>
      </c>
      <c r="E156" s="212" t="s">
        <v>164</v>
      </c>
      <c r="F156" s="212" t="s">
        <v>165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1.2624</v>
      </c>
      <c r="S156" s="206"/>
      <c r="T156" s="208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77</v>
      </c>
      <c r="AU156" s="210" t="s">
        <v>85</v>
      </c>
      <c r="AY156" s="209" t="s">
        <v>122</v>
      </c>
      <c r="BK156" s="211">
        <f>SUM(BK157:BK159)</f>
        <v>0</v>
      </c>
    </row>
    <row r="157" s="2" customFormat="1" ht="16.5" customHeight="1">
      <c r="A157" s="38"/>
      <c r="B157" s="39"/>
      <c r="C157" s="214" t="s">
        <v>166</v>
      </c>
      <c r="D157" s="214" t="s">
        <v>124</v>
      </c>
      <c r="E157" s="215" t="s">
        <v>167</v>
      </c>
      <c r="F157" s="216" t="s">
        <v>168</v>
      </c>
      <c r="G157" s="217" t="s">
        <v>169</v>
      </c>
      <c r="H157" s="218">
        <v>3</v>
      </c>
      <c r="I157" s="219"/>
      <c r="J157" s="220">
        <f>ROUND(I157*H157,2)</f>
        <v>0</v>
      </c>
      <c r="K157" s="216" t="s">
        <v>170</v>
      </c>
      <c r="L157" s="44"/>
      <c r="M157" s="221" t="s">
        <v>1</v>
      </c>
      <c r="N157" s="222" t="s">
        <v>43</v>
      </c>
      <c r="O157" s="91"/>
      <c r="P157" s="223">
        <f>O157*H157</f>
        <v>0</v>
      </c>
      <c r="Q157" s="223">
        <v>0.42080000000000001</v>
      </c>
      <c r="R157" s="223">
        <f>Q157*H157</f>
        <v>1.2624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129</v>
      </c>
      <c r="AT157" s="225" t="s">
        <v>124</v>
      </c>
      <c r="AU157" s="225" t="s">
        <v>87</v>
      </c>
      <c r="AY157" s="17" t="s">
        <v>122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85</v>
      </c>
      <c r="BK157" s="226">
        <f>ROUND(I157*H157,2)</f>
        <v>0</v>
      </c>
      <c r="BL157" s="17" t="s">
        <v>129</v>
      </c>
      <c r="BM157" s="225" t="s">
        <v>171</v>
      </c>
    </row>
    <row r="158" s="2" customFormat="1">
      <c r="A158" s="38"/>
      <c r="B158" s="39"/>
      <c r="C158" s="40"/>
      <c r="D158" s="227" t="s">
        <v>131</v>
      </c>
      <c r="E158" s="40"/>
      <c r="F158" s="228" t="s">
        <v>168</v>
      </c>
      <c r="G158" s="40"/>
      <c r="H158" s="40"/>
      <c r="I158" s="229"/>
      <c r="J158" s="40"/>
      <c r="K158" s="40"/>
      <c r="L158" s="44"/>
      <c r="M158" s="230"/>
      <c r="N158" s="23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87</v>
      </c>
    </row>
    <row r="159" s="14" customFormat="1">
      <c r="A159" s="14"/>
      <c r="B159" s="242"/>
      <c r="C159" s="243"/>
      <c r="D159" s="227" t="s">
        <v>133</v>
      </c>
      <c r="E159" s="244" t="s">
        <v>1</v>
      </c>
      <c r="F159" s="245" t="s">
        <v>137</v>
      </c>
      <c r="G159" s="243"/>
      <c r="H159" s="246">
        <v>3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133</v>
      </c>
      <c r="AU159" s="252" t="s">
        <v>87</v>
      </c>
      <c r="AV159" s="14" t="s">
        <v>87</v>
      </c>
      <c r="AW159" s="14" t="s">
        <v>34</v>
      </c>
      <c r="AX159" s="14" t="s">
        <v>85</v>
      </c>
      <c r="AY159" s="252" t="s">
        <v>122</v>
      </c>
    </row>
    <row r="160" s="12" customFormat="1" ht="22.8" customHeight="1">
      <c r="A160" s="12"/>
      <c r="B160" s="198"/>
      <c r="C160" s="199"/>
      <c r="D160" s="200" t="s">
        <v>77</v>
      </c>
      <c r="E160" s="212" t="s">
        <v>172</v>
      </c>
      <c r="F160" s="212" t="s">
        <v>173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SUM(P161:P165)</f>
        <v>0</v>
      </c>
      <c r="Q160" s="206"/>
      <c r="R160" s="207">
        <f>SUM(R161:R165)</f>
        <v>0</v>
      </c>
      <c r="S160" s="206"/>
      <c r="T160" s="208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77</v>
      </c>
      <c r="AU160" s="210" t="s">
        <v>85</v>
      </c>
      <c r="AY160" s="209" t="s">
        <v>122</v>
      </c>
      <c r="BK160" s="211">
        <f>SUM(BK161:BK165)</f>
        <v>0</v>
      </c>
    </row>
    <row r="161" s="2" customFormat="1" ht="16.5" customHeight="1">
      <c r="A161" s="38"/>
      <c r="B161" s="39"/>
      <c r="C161" s="214" t="s">
        <v>87</v>
      </c>
      <c r="D161" s="214" t="s">
        <v>124</v>
      </c>
      <c r="E161" s="215" t="s">
        <v>174</v>
      </c>
      <c r="F161" s="216" t="s">
        <v>175</v>
      </c>
      <c r="G161" s="217" t="s">
        <v>127</v>
      </c>
      <c r="H161" s="218">
        <v>550</v>
      </c>
      <c r="I161" s="219"/>
      <c r="J161" s="220">
        <f>ROUND(I161*H161,2)</f>
        <v>0</v>
      </c>
      <c r="K161" s="216" t="s">
        <v>128</v>
      </c>
      <c r="L161" s="44"/>
      <c r="M161" s="221" t="s">
        <v>1</v>
      </c>
      <c r="N161" s="222" t="s">
        <v>43</v>
      </c>
      <c r="O161" s="91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129</v>
      </c>
      <c r="AT161" s="225" t="s">
        <v>124</v>
      </c>
      <c r="AU161" s="225" t="s">
        <v>87</v>
      </c>
      <c r="AY161" s="17" t="s">
        <v>122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85</v>
      </c>
      <c r="BK161" s="226">
        <f>ROUND(I161*H161,2)</f>
        <v>0</v>
      </c>
      <c r="BL161" s="17" t="s">
        <v>129</v>
      </c>
      <c r="BM161" s="225" t="s">
        <v>176</v>
      </c>
    </row>
    <row r="162" s="2" customFormat="1">
      <c r="A162" s="38"/>
      <c r="B162" s="39"/>
      <c r="C162" s="40"/>
      <c r="D162" s="227" t="s">
        <v>131</v>
      </c>
      <c r="E162" s="40"/>
      <c r="F162" s="228" t="s">
        <v>177</v>
      </c>
      <c r="G162" s="40"/>
      <c r="H162" s="40"/>
      <c r="I162" s="229"/>
      <c r="J162" s="40"/>
      <c r="K162" s="40"/>
      <c r="L162" s="44"/>
      <c r="M162" s="230"/>
      <c r="N162" s="23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87</v>
      </c>
    </row>
    <row r="163" s="13" customFormat="1">
      <c r="A163" s="13"/>
      <c r="B163" s="232"/>
      <c r="C163" s="233"/>
      <c r="D163" s="227" t="s">
        <v>133</v>
      </c>
      <c r="E163" s="234" t="s">
        <v>1</v>
      </c>
      <c r="F163" s="235" t="s">
        <v>142</v>
      </c>
      <c r="G163" s="233"/>
      <c r="H163" s="234" t="s">
        <v>1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133</v>
      </c>
      <c r="AU163" s="241" t="s">
        <v>87</v>
      </c>
      <c r="AV163" s="13" t="s">
        <v>85</v>
      </c>
      <c r="AW163" s="13" t="s">
        <v>34</v>
      </c>
      <c r="AX163" s="13" t="s">
        <v>78</v>
      </c>
      <c r="AY163" s="241" t="s">
        <v>122</v>
      </c>
    </row>
    <row r="164" s="14" customFormat="1">
      <c r="A164" s="14"/>
      <c r="B164" s="242"/>
      <c r="C164" s="243"/>
      <c r="D164" s="227" t="s">
        <v>133</v>
      </c>
      <c r="E164" s="244" t="s">
        <v>1</v>
      </c>
      <c r="F164" s="245" t="s">
        <v>135</v>
      </c>
      <c r="G164" s="243"/>
      <c r="H164" s="246">
        <v>550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133</v>
      </c>
      <c r="AU164" s="252" t="s">
        <v>87</v>
      </c>
      <c r="AV164" s="14" t="s">
        <v>87</v>
      </c>
      <c r="AW164" s="14" t="s">
        <v>34</v>
      </c>
      <c r="AX164" s="14" t="s">
        <v>78</v>
      </c>
      <c r="AY164" s="252" t="s">
        <v>122</v>
      </c>
    </row>
    <row r="165" s="15" customFormat="1">
      <c r="A165" s="15"/>
      <c r="B165" s="253"/>
      <c r="C165" s="254"/>
      <c r="D165" s="227" t="s">
        <v>133</v>
      </c>
      <c r="E165" s="255" t="s">
        <v>1</v>
      </c>
      <c r="F165" s="256" t="s">
        <v>136</v>
      </c>
      <c r="G165" s="254"/>
      <c r="H165" s="257">
        <v>550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133</v>
      </c>
      <c r="AU165" s="263" t="s">
        <v>87</v>
      </c>
      <c r="AV165" s="15" t="s">
        <v>129</v>
      </c>
      <c r="AW165" s="15" t="s">
        <v>34</v>
      </c>
      <c r="AX165" s="15" t="s">
        <v>85</v>
      </c>
      <c r="AY165" s="263" t="s">
        <v>122</v>
      </c>
    </row>
    <row r="166" s="12" customFormat="1" ht="22.8" customHeight="1">
      <c r="A166" s="12"/>
      <c r="B166" s="198"/>
      <c r="C166" s="199"/>
      <c r="D166" s="200" t="s">
        <v>77</v>
      </c>
      <c r="E166" s="212" t="s">
        <v>178</v>
      </c>
      <c r="F166" s="212" t="s">
        <v>179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SUM(P167:P176)</f>
        <v>0</v>
      </c>
      <c r="Q166" s="206"/>
      <c r="R166" s="207">
        <f>SUM(R167:R176)</f>
        <v>0</v>
      </c>
      <c r="S166" s="206"/>
      <c r="T166" s="208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85</v>
      </c>
      <c r="AT166" s="210" t="s">
        <v>77</v>
      </c>
      <c r="AU166" s="210" t="s">
        <v>85</v>
      </c>
      <c r="AY166" s="209" t="s">
        <v>122</v>
      </c>
      <c r="BK166" s="211">
        <f>SUM(BK167:BK176)</f>
        <v>0</v>
      </c>
    </row>
    <row r="167" s="2" customFormat="1" ht="16.5" customHeight="1">
      <c r="A167" s="38"/>
      <c r="B167" s="39"/>
      <c r="C167" s="214" t="s">
        <v>180</v>
      </c>
      <c r="D167" s="214" t="s">
        <v>124</v>
      </c>
      <c r="E167" s="215" t="s">
        <v>181</v>
      </c>
      <c r="F167" s="216" t="s">
        <v>182</v>
      </c>
      <c r="G167" s="217" t="s">
        <v>183</v>
      </c>
      <c r="H167" s="218">
        <v>63.799999999999997</v>
      </c>
      <c r="I167" s="219"/>
      <c r="J167" s="220">
        <f>ROUND(I167*H167,2)</f>
        <v>0</v>
      </c>
      <c r="K167" s="216" t="s">
        <v>128</v>
      </c>
      <c r="L167" s="44"/>
      <c r="M167" s="221" t="s">
        <v>1</v>
      </c>
      <c r="N167" s="222" t="s">
        <v>43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129</v>
      </c>
      <c r="AT167" s="225" t="s">
        <v>124</v>
      </c>
      <c r="AU167" s="225" t="s">
        <v>87</v>
      </c>
      <c r="AY167" s="17" t="s">
        <v>122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85</v>
      </c>
      <c r="BK167" s="226">
        <f>ROUND(I167*H167,2)</f>
        <v>0</v>
      </c>
      <c r="BL167" s="17" t="s">
        <v>129</v>
      </c>
      <c r="BM167" s="225" t="s">
        <v>184</v>
      </c>
    </row>
    <row r="168" s="2" customFormat="1">
      <c r="A168" s="38"/>
      <c r="B168" s="39"/>
      <c r="C168" s="40"/>
      <c r="D168" s="227" t="s">
        <v>131</v>
      </c>
      <c r="E168" s="40"/>
      <c r="F168" s="228" t="s">
        <v>185</v>
      </c>
      <c r="G168" s="40"/>
      <c r="H168" s="40"/>
      <c r="I168" s="229"/>
      <c r="J168" s="40"/>
      <c r="K168" s="40"/>
      <c r="L168" s="44"/>
      <c r="M168" s="230"/>
      <c r="N168" s="23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87</v>
      </c>
    </row>
    <row r="169" s="14" customFormat="1">
      <c r="A169" s="14"/>
      <c r="B169" s="242"/>
      <c r="C169" s="243"/>
      <c r="D169" s="227" t="s">
        <v>133</v>
      </c>
      <c r="E169" s="244" t="s">
        <v>1</v>
      </c>
      <c r="F169" s="245" t="s">
        <v>186</v>
      </c>
      <c r="G169" s="243"/>
      <c r="H169" s="246">
        <v>63.799999999999997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133</v>
      </c>
      <c r="AU169" s="252" t="s">
        <v>87</v>
      </c>
      <c r="AV169" s="14" t="s">
        <v>87</v>
      </c>
      <c r="AW169" s="14" t="s">
        <v>34</v>
      </c>
      <c r="AX169" s="14" t="s">
        <v>85</v>
      </c>
      <c r="AY169" s="252" t="s">
        <v>122</v>
      </c>
    </row>
    <row r="170" s="2" customFormat="1" ht="16.5" customHeight="1">
      <c r="A170" s="38"/>
      <c r="B170" s="39"/>
      <c r="C170" s="214" t="s">
        <v>164</v>
      </c>
      <c r="D170" s="214" t="s">
        <v>124</v>
      </c>
      <c r="E170" s="215" t="s">
        <v>187</v>
      </c>
      <c r="F170" s="216" t="s">
        <v>188</v>
      </c>
      <c r="G170" s="217" t="s">
        <v>183</v>
      </c>
      <c r="H170" s="218">
        <v>574.20000000000005</v>
      </c>
      <c r="I170" s="219"/>
      <c r="J170" s="220">
        <f>ROUND(I170*H170,2)</f>
        <v>0</v>
      </c>
      <c r="K170" s="216" t="s">
        <v>128</v>
      </c>
      <c r="L170" s="44"/>
      <c r="M170" s="221" t="s">
        <v>1</v>
      </c>
      <c r="N170" s="222" t="s">
        <v>43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129</v>
      </c>
      <c r="AT170" s="225" t="s">
        <v>124</v>
      </c>
      <c r="AU170" s="225" t="s">
        <v>87</v>
      </c>
      <c r="AY170" s="17" t="s">
        <v>122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85</v>
      </c>
      <c r="BK170" s="226">
        <f>ROUND(I170*H170,2)</f>
        <v>0</v>
      </c>
      <c r="BL170" s="17" t="s">
        <v>129</v>
      </c>
      <c r="BM170" s="225" t="s">
        <v>189</v>
      </c>
    </row>
    <row r="171" s="2" customFormat="1">
      <c r="A171" s="38"/>
      <c r="B171" s="39"/>
      <c r="C171" s="40"/>
      <c r="D171" s="227" t="s">
        <v>131</v>
      </c>
      <c r="E171" s="40"/>
      <c r="F171" s="228" t="s">
        <v>190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131</v>
      </c>
      <c r="AU171" s="17" t="s">
        <v>87</v>
      </c>
    </row>
    <row r="172" s="14" customFormat="1">
      <c r="A172" s="14"/>
      <c r="B172" s="242"/>
      <c r="C172" s="243"/>
      <c r="D172" s="227" t="s">
        <v>133</v>
      </c>
      <c r="E172" s="244" t="s">
        <v>1</v>
      </c>
      <c r="F172" s="245" t="s">
        <v>186</v>
      </c>
      <c r="G172" s="243"/>
      <c r="H172" s="246">
        <v>63.799999999999997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133</v>
      </c>
      <c r="AU172" s="252" t="s">
        <v>87</v>
      </c>
      <c r="AV172" s="14" t="s">
        <v>87</v>
      </c>
      <c r="AW172" s="14" t="s">
        <v>34</v>
      </c>
      <c r="AX172" s="14" t="s">
        <v>85</v>
      </c>
      <c r="AY172" s="252" t="s">
        <v>122</v>
      </c>
    </row>
    <row r="173" s="14" customFormat="1">
      <c r="A173" s="14"/>
      <c r="B173" s="242"/>
      <c r="C173" s="243"/>
      <c r="D173" s="227" t="s">
        <v>133</v>
      </c>
      <c r="E173" s="243"/>
      <c r="F173" s="245" t="s">
        <v>191</v>
      </c>
      <c r="G173" s="243"/>
      <c r="H173" s="246">
        <v>574.20000000000005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133</v>
      </c>
      <c r="AU173" s="252" t="s">
        <v>87</v>
      </c>
      <c r="AV173" s="14" t="s">
        <v>87</v>
      </c>
      <c r="AW173" s="14" t="s">
        <v>4</v>
      </c>
      <c r="AX173" s="14" t="s">
        <v>85</v>
      </c>
      <c r="AY173" s="252" t="s">
        <v>122</v>
      </c>
    </row>
    <row r="174" s="2" customFormat="1" ht="24.15" customHeight="1">
      <c r="A174" s="38"/>
      <c r="B174" s="39"/>
      <c r="C174" s="214" t="s">
        <v>172</v>
      </c>
      <c r="D174" s="214" t="s">
        <v>124</v>
      </c>
      <c r="E174" s="215" t="s">
        <v>192</v>
      </c>
      <c r="F174" s="216" t="s">
        <v>193</v>
      </c>
      <c r="G174" s="217" t="s">
        <v>183</v>
      </c>
      <c r="H174" s="218">
        <v>63.799999999999997</v>
      </c>
      <c r="I174" s="219"/>
      <c r="J174" s="220">
        <f>ROUND(I174*H174,2)</f>
        <v>0</v>
      </c>
      <c r="K174" s="216" t="s">
        <v>128</v>
      </c>
      <c r="L174" s="44"/>
      <c r="M174" s="221" t="s">
        <v>1</v>
      </c>
      <c r="N174" s="222" t="s">
        <v>43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129</v>
      </c>
      <c r="AT174" s="225" t="s">
        <v>124</v>
      </c>
      <c r="AU174" s="225" t="s">
        <v>87</v>
      </c>
      <c r="AY174" s="17" t="s">
        <v>122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85</v>
      </c>
      <c r="BK174" s="226">
        <f>ROUND(I174*H174,2)</f>
        <v>0</v>
      </c>
      <c r="BL174" s="17" t="s">
        <v>129</v>
      </c>
      <c r="BM174" s="225" t="s">
        <v>194</v>
      </c>
    </row>
    <row r="175" s="2" customFormat="1">
      <c r="A175" s="38"/>
      <c r="B175" s="39"/>
      <c r="C175" s="40"/>
      <c r="D175" s="227" t="s">
        <v>131</v>
      </c>
      <c r="E175" s="40"/>
      <c r="F175" s="228" t="s">
        <v>193</v>
      </c>
      <c r="G175" s="40"/>
      <c r="H175" s="40"/>
      <c r="I175" s="229"/>
      <c r="J175" s="40"/>
      <c r="K175" s="40"/>
      <c r="L175" s="44"/>
      <c r="M175" s="230"/>
      <c r="N175" s="23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131</v>
      </c>
      <c r="AU175" s="17" t="s">
        <v>87</v>
      </c>
    </row>
    <row r="176" s="14" customFormat="1">
      <c r="A176" s="14"/>
      <c r="B176" s="242"/>
      <c r="C176" s="243"/>
      <c r="D176" s="227" t="s">
        <v>133</v>
      </c>
      <c r="E176" s="244" t="s">
        <v>1</v>
      </c>
      <c r="F176" s="245" t="s">
        <v>186</v>
      </c>
      <c r="G176" s="243"/>
      <c r="H176" s="246">
        <v>63.799999999999997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133</v>
      </c>
      <c r="AU176" s="252" t="s">
        <v>87</v>
      </c>
      <c r="AV176" s="14" t="s">
        <v>87</v>
      </c>
      <c r="AW176" s="14" t="s">
        <v>34</v>
      </c>
      <c r="AX176" s="14" t="s">
        <v>85</v>
      </c>
      <c r="AY176" s="252" t="s">
        <v>122</v>
      </c>
    </row>
    <row r="177" s="12" customFormat="1" ht="22.8" customHeight="1">
      <c r="A177" s="12"/>
      <c r="B177" s="198"/>
      <c r="C177" s="199"/>
      <c r="D177" s="200" t="s">
        <v>77</v>
      </c>
      <c r="E177" s="212" t="s">
        <v>195</v>
      </c>
      <c r="F177" s="212" t="s">
        <v>196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SUM(P178:P179)</f>
        <v>0</v>
      </c>
      <c r="Q177" s="206"/>
      <c r="R177" s="207">
        <f>SUM(R178:R179)</f>
        <v>0</v>
      </c>
      <c r="S177" s="206"/>
      <c r="T177" s="20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85</v>
      </c>
      <c r="AT177" s="210" t="s">
        <v>77</v>
      </c>
      <c r="AU177" s="210" t="s">
        <v>85</v>
      </c>
      <c r="AY177" s="209" t="s">
        <v>122</v>
      </c>
      <c r="BK177" s="211">
        <f>SUM(BK178:BK179)</f>
        <v>0</v>
      </c>
    </row>
    <row r="178" s="2" customFormat="1" ht="21.75" customHeight="1">
      <c r="A178" s="38"/>
      <c r="B178" s="39"/>
      <c r="C178" s="214" t="s">
        <v>197</v>
      </c>
      <c r="D178" s="214" t="s">
        <v>124</v>
      </c>
      <c r="E178" s="215" t="s">
        <v>198</v>
      </c>
      <c r="F178" s="216" t="s">
        <v>199</v>
      </c>
      <c r="G178" s="217" t="s">
        <v>183</v>
      </c>
      <c r="H178" s="218">
        <v>102.297</v>
      </c>
      <c r="I178" s="219"/>
      <c r="J178" s="220">
        <f>ROUND(I178*H178,2)</f>
        <v>0</v>
      </c>
      <c r="K178" s="216" t="s">
        <v>128</v>
      </c>
      <c r="L178" s="44"/>
      <c r="M178" s="221" t="s">
        <v>1</v>
      </c>
      <c r="N178" s="222" t="s">
        <v>43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129</v>
      </c>
      <c r="AT178" s="225" t="s">
        <v>124</v>
      </c>
      <c r="AU178" s="225" t="s">
        <v>87</v>
      </c>
      <c r="AY178" s="17" t="s">
        <v>122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85</v>
      </c>
      <c r="BK178" s="226">
        <f>ROUND(I178*H178,2)</f>
        <v>0</v>
      </c>
      <c r="BL178" s="17" t="s">
        <v>129</v>
      </c>
      <c r="BM178" s="225" t="s">
        <v>200</v>
      </c>
    </row>
    <row r="179" s="2" customFormat="1">
      <c r="A179" s="38"/>
      <c r="B179" s="39"/>
      <c r="C179" s="40"/>
      <c r="D179" s="227" t="s">
        <v>131</v>
      </c>
      <c r="E179" s="40"/>
      <c r="F179" s="228" t="s">
        <v>201</v>
      </c>
      <c r="G179" s="40"/>
      <c r="H179" s="40"/>
      <c r="I179" s="229"/>
      <c r="J179" s="40"/>
      <c r="K179" s="40"/>
      <c r="L179" s="44"/>
      <c r="M179" s="230"/>
      <c r="N179" s="23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87</v>
      </c>
    </row>
    <row r="180" s="12" customFormat="1" ht="25.92" customHeight="1">
      <c r="A180" s="12"/>
      <c r="B180" s="198"/>
      <c r="C180" s="199"/>
      <c r="D180" s="200" t="s">
        <v>77</v>
      </c>
      <c r="E180" s="201" t="s">
        <v>202</v>
      </c>
      <c r="F180" s="201" t="s">
        <v>203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P181+P187+P196</f>
        <v>0</v>
      </c>
      <c r="Q180" s="206"/>
      <c r="R180" s="207">
        <f>R181+R187+R196</f>
        <v>0</v>
      </c>
      <c r="S180" s="206"/>
      <c r="T180" s="208">
        <f>T181+T187+T196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144</v>
      </c>
      <c r="AT180" s="210" t="s">
        <v>77</v>
      </c>
      <c r="AU180" s="210" t="s">
        <v>78</v>
      </c>
      <c r="AY180" s="209" t="s">
        <v>122</v>
      </c>
      <c r="BK180" s="211">
        <f>BK181+BK187+BK196</f>
        <v>0</v>
      </c>
    </row>
    <row r="181" s="12" customFormat="1" ht="22.8" customHeight="1">
      <c r="A181" s="12"/>
      <c r="B181" s="198"/>
      <c r="C181" s="199"/>
      <c r="D181" s="200" t="s">
        <v>77</v>
      </c>
      <c r="E181" s="212" t="s">
        <v>204</v>
      </c>
      <c r="F181" s="212" t="s">
        <v>205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SUM(P182:P186)</f>
        <v>0</v>
      </c>
      <c r="Q181" s="206"/>
      <c r="R181" s="207">
        <f>SUM(R182:R186)</f>
        <v>0</v>
      </c>
      <c r="S181" s="206"/>
      <c r="T181" s="208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144</v>
      </c>
      <c r="AT181" s="210" t="s">
        <v>77</v>
      </c>
      <c r="AU181" s="210" t="s">
        <v>85</v>
      </c>
      <c r="AY181" s="209" t="s">
        <v>122</v>
      </c>
      <c r="BK181" s="211">
        <f>SUM(BK182:BK186)</f>
        <v>0</v>
      </c>
    </row>
    <row r="182" s="2" customFormat="1" ht="16.5" customHeight="1">
      <c r="A182" s="38"/>
      <c r="B182" s="39"/>
      <c r="C182" s="214" t="s">
        <v>206</v>
      </c>
      <c r="D182" s="214" t="s">
        <v>124</v>
      </c>
      <c r="E182" s="215" t="s">
        <v>207</v>
      </c>
      <c r="F182" s="216" t="s">
        <v>208</v>
      </c>
      <c r="G182" s="217" t="s">
        <v>209</v>
      </c>
      <c r="H182" s="218">
        <v>1</v>
      </c>
      <c r="I182" s="219"/>
      <c r="J182" s="220">
        <f>ROUND(I182*H182,2)</f>
        <v>0</v>
      </c>
      <c r="K182" s="216" t="s">
        <v>128</v>
      </c>
      <c r="L182" s="44"/>
      <c r="M182" s="221" t="s">
        <v>1</v>
      </c>
      <c r="N182" s="222" t="s">
        <v>43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210</v>
      </c>
      <c r="AT182" s="225" t="s">
        <v>124</v>
      </c>
      <c r="AU182" s="225" t="s">
        <v>87</v>
      </c>
      <c r="AY182" s="17" t="s">
        <v>122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85</v>
      </c>
      <c r="BK182" s="226">
        <f>ROUND(I182*H182,2)</f>
        <v>0</v>
      </c>
      <c r="BL182" s="17" t="s">
        <v>210</v>
      </c>
      <c r="BM182" s="225" t="s">
        <v>211</v>
      </c>
    </row>
    <row r="183" s="2" customFormat="1">
      <c r="A183" s="38"/>
      <c r="B183" s="39"/>
      <c r="C183" s="40"/>
      <c r="D183" s="227" t="s">
        <v>131</v>
      </c>
      <c r="E183" s="40"/>
      <c r="F183" s="228" t="s">
        <v>208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87</v>
      </c>
    </row>
    <row r="184" s="13" customFormat="1">
      <c r="A184" s="13"/>
      <c r="B184" s="232"/>
      <c r="C184" s="233"/>
      <c r="D184" s="227" t="s">
        <v>133</v>
      </c>
      <c r="E184" s="234" t="s">
        <v>1</v>
      </c>
      <c r="F184" s="235" t="s">
        <v>212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133</v>
      </c>
      <c r="AU184" s="241" t="s">
        <v>87</v>
      </c>
      <c r="AV184" s="13" t="s">
        <v>85</v>
      </c>
      <c r="AW184" s="13" t="s">
        <v>34</v>
      </c>
      <c r="AX184" s="13" t="s">
        <v>78</v>
      </c>
      <c r="AY184" s="241" t="s">
        <v>122</v>
      </c>
    </row>
    <row r="185" s="14" customFormat="1">
      <c r="A185" s="14"/>
      <c r="B185" s="242"/>
      <c r="C185" s="243"/>
      <c r="D185" s="227" t="s">
        <v>133</v>
      </c>
      <c r="E185" s="244" t="s">
        <v>1</v>
      </c>
      <c r="F185" s="245" t="s">
        <v>85</v>
      </c>
      <c r="G185" s="243"/>
      <c r="H185" s="246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133</v>
      </c>
      <c r="AU185" s="252" t="s">
        <v>87</v>
      </c>
      <c r="AV185" s="14" t="s">
        <v>87</v>
      </c>
      <c r="AW185" s="14" t="s">
        <v>34</v>
      </c>
      <c r="AX185" s="14" t="s">
        <v>78</v>
      </c>
      <c r="AY185" s="252" t="s">
        <v>122</v>
      </c>
    </row>
    <row r="186" s="15" customFormat="1">
      <c r="A186" s="15"/>
      <c r="B186" s="253"/>
      <c r="C186" s="254"/>
      <c r="D186" s="227" t="s">
        <v>133</v>
      </c>
      <c r="E186" s="255" t="s">
        <v>1</v>
      </c>
      <c r="F186" s="256" t="s">
        <v>136</v>
      </c>
      <c r="G186" s="254"/>
      <c r="H186" s="257">
        <v>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133</v>
      </c>
      <c r="AU186" s="263" t="s">
        <v>87</v>
      </c>
      <c r="AV186" s="15" t="s">
        <v>129</v>
      </c>
      <c r="AW186" s="15" t="s">
        <v>34</v>
      </c>
      <c r="AX186" s="15" t="s">
        <v>85</v>
      </c>
      <c r="AY186" s="263" t="s">
        <v>122</v>
      </c>
    </row>
    <row r="187" s="12" customFormat="1" ht="22.8" customHeight="1">
      <c r="A187" s="12"/>
      <c r="B187" s="198"/>
      <c r="C187" s="199"/>
      <c r="D187" s="200" t="s">
        <v>77</v>
      </c>
      <c r="E187" s="212" t="s">
        <v>213</v>
      </c>
      <c r="F187" s="212" t="s">
        <v>214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SUM(P188:P195)</f>
        <v>0</v>
      </c>
      <c r="Q187" s="206"/>
      <c r="R187" s="207">
        <f>SUM(R188:R195)</f>
        <v>0</v>
      </c>
      <c r="S187" s="206"/>
      <c r="T187" s="208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144</v>
      </c>
      <c r="AT187" s="210" t="s">
        <v>77</v>
      </c>
      <c r="AU187" s="210" t="s">
        <v>85</v>
      </c>
      <c r="AY187" s="209" t="s">
        <v>122</v>
      </c>
      <c r="BK187" s="211">
        <f>SUM(BK188:BK195)</f>
        <v>0</v>
      </c>
    </row>
    <row r="188" s="2" customFormat="1" ht="16.5" customHeight="1">
      <c r="A188" s="38"/>
      <c r="B188" s="39"/>
      <c r="C188" s="214" t="s">
        <v>8</v>
      </c>
      <c r="D188" s="214" t="s">
        <v>124</v>
      </c>
      <c r="E188" s="215" t="s">
        <v>215</v>
      </c>
      <c r="F188" s="216" t="s">
        <v>214</v>
      </c>
      <c r="G188" s="217" t="s">
        <v>209</v>
      </c>
      <c r="H188" s="218">
        <v>1</v>
      </c>
      <c r="I188" s="219"/>
      <c r="J188" s="220">
        <f>ROUND(I188*H188,2)</f>
        <v>0</v>
      </c>
      <c r="K188" s="216" t="s">
        <v>128</v>
      </c>
      <c r="L188" s="44"/>
      <c r="M188" s="221" t="s">
        <v>1</v>
      </c>
      <c r="N188" s="222" t="s">
        <v>43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210</v>
      </c>
      <c r="AT188" s="225" t="s">
        <v>124</v>
      </c>
      <c r="AU188" s="225" t="s">
        <v>87</v>
      </c>
      <c r="AY188" s="17" t="s">
        <v>122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85</v>
      </c>
      <c r="BK188" s="226">
        <f>ROUND(I188*H188,2)</f>
        <v>0</v>
      </c>
      <c r="BL188" s="17" t="s">
        <v>210</v>
      </c>
      <c r="BM188" s="225" t="s">
        <v>216</v>
      </c>
    </row>
    <row r="189" s="2" customFormat="1">
      <c r="A189" s="38"/>
      <c r="B189" s="39"/>
      <c r="C189" s="40"/>
      <c r="D189" s="227" t="s">
        <v>131</v>
      </c>
      <c r="E189" s="40"/>
      <c r="F189" s="228" t="s">
        <v>214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87</v>
      </c>
    </row>
    <row r="190" s="14" customFormat="1">
      <c r="A190" s="14"/>
      <c r="B190" s="242"/>
      <c r="C190" s="243"/>
      <c r="D190" s="227" t="s">
        <v>133</v>
      </c>
      <c r="E190" s="244" t="s">
        <v>1</v>
      </c>
      <c r="F190" s="245" t="s">
        <v>85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133</v>
      </c>
      <c r="AU190" s="252" t="s">
        <v>87</v>
      </c>
      <c r="AV190" s="14" t="s">
        <v>87</v>
      </c>
      <c r="AW190" s="14" t="s">
        <v>34</v>
      </c>
      <c r="AX190" s="14" t="s">
        <v>85</v>
      </c>
      <c r="AY190" s="252" t="s">
        <v>122</v>
      </c>
    </row>
    <row r="191" s="2" customFormat="1" ht="16.5" customHeight="1">
      <c r="A191" s="38"/>
      <c r="B191" s="39"/>
      <c r="C191" s="214" t="s">
        <v>217</v>
      </c>
      <c r="D191" s="214" t="s">
        <v>124</v>
      </c>
      <c r="E191" s="215" t="s">
        <v>218</v>
      </c>
      <c r="F191" s="216" t="s">
        <v>219</v>
      </c>
      <c r="G191" s="217" t="s">
        <v>209</v>
      </c>
      <c r="H191" s="218">
        <v>1</v>
      </c>
      <c r="I191" s="219"/>
      <c r="J191" s="220">
        <f>ROUND(I191*H191,2)</f>
        <v>0</v>
      </c>
      <c r="K191" s="216" t="s">
        <v>128</v>
      </c>
      <c r="L191" s="44"/>
      <c r="M191" s="221" t="s">
        <v>1</v>
      </c>
      <c r="N191" s="222" t="s">
        <v>43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210</v>
      </c>
      <c r="AT191" s="225" t="s">
        <v>124</v>
      </c>
      <c r="AU191" s="225" t="s">
        <v>87</v>
      </c>
      <c r="AY191" s="17" t="s">
        <v>122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85</v>
      </c>
      <c r="BK191" s="226">
        <f>ROUND(I191*H191,2)</f>
        <v>0</v>
      </c>
      <c r="BL191" s="17" t="s">
        <v>210</v>
      </c>
      <c r="BM191" s="225" t="s">
        <v>220</v>
      </c>
    </row>
    <row r="192" s="2" customFormat="1">
      <c r="A192" s="38"/>
      <c r="B192" s="39"/>
      <c r="C192" s="40"/>
      <c r="D192" s="227" t="s">
        <v>131</v>
      </c>
      <c r="E192" s="40"/>
      <c r="F192" s="228" t="s">
        <v>219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131</v>
      </c>
      <c r="AU192" s="17" t="s">
        <v>87</v>
      </c>
    </row>
    <row r="193" s="13" customFormat="1">
      <c r="A193" s="13"/>
      <c r="B193" s="232"/>
      <c r="C193" s="233"/>
      <c r="D193" s="227" t="s">
        <v>133</v>
      </c>
      <c r="E193" s="234" t="s">
        <v>1</v>
      </c>
      <c r="F193" s="235" t="s">
        <v>212</v>
      </c>
      <c r="G193" s="233"/>
      <c r="H193" s="234" t="s">
        <v>1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133</v>
      </c>
      <c r="AU193" s="241" t="s">
        <v>87</v>
      </c>
      <c r="AV193" s="13" t="s">
        <v>85</v>
      </c>
      <c r="AW193" s="13" t="s">
        <v>34</v>
      </c>
      <c r="AX193" s="13" t="s">
        <v>78</v>
      </c>
      <c r="AY193" s="241" t="s">
        <v>122</v>
      </c>
    </row>
    <row r="194" s="14" customFormat="1">
      <c r="A194" s="14"/>
      <c r="B194" s="242"/>
      <c r="C194" s="243"/>
      <c r="D194" s="227" t="s">
        <v>133</v>
      </c>
      <c r="E194" s="244" t="s">
        <v>1</v>
      </c>
      <c r="F194" s="245" t="s">
        <v>85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133</v>
      </c>
      <c r="AU194" s="252" t="s">
        <v>87</v>
      </c>
      <c r="AV194" s="14" t="s">
        <v>87</v>
      </c>
      <c r="AW194" s="14" t="s">
        <v>34</v>
      </c>
      <c r="AX194" s="14" t="s">
        <v>78</v>
      </c>
      <c r="AY194" s="252" t="s">
        <v>122</v>
      </c>
    </row>
    <row r="195" s="15" customFormat="1">
      <c r="A195" s="15"/>
      <c r="B195" s="253"/>
      <c r="C195" s="254"/>
      <c r="D195" s="227" t="s">
        <v>133</v>
      </c>
      <c r="E195" s="255" t="s">
        <v>1</v>
      </c>
      <c r="F195" s="256" t="s">
        <v>136</v>
      </c>
      <c r="G195" s="254"/>
      <c r="H195" s="257">
        <v>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133</v>
      </c>
      <c r="AU195" s="263" t="s">
        <v>87</v>
      </c>
      <c r="AV195" s="15" t="s">
        <v>129</v>
      </c>
      <c r="AW195" s="15" t="s">
        <v>34</v>
      </c>
      <c r="AX195" s="15" t="s">
        <v>85</v>
      </c>
      <c r="AY195" s="263" t="s">
        <v>122</v>
      </c>
    </row>
    <row r="196" s="12" customFormat="1" ht="22.8" customHeight="1">
      <c r="A196" s="12"/>
      <c r="B196" s="198"/>
      <c r="C196" s="199"/>
      <c r="D196" s="200" t="s">
        <v>77</v>
      </c>
      <c r="E196" s="212" t="s">
        <v>221</v>
      </c>
      <c r="F196" s="212" t="s">
        <v>222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SUM(P197:P199)</f>
        <v>0</v>
      </c>
      <c r="Q196" s="206"/>
      <c r="R196" s="207">
        <f>SUM(R197:R199)</f>
        <v>0</v>
      </c>
      <c r="S196" s="206"/>
      <c r="T196" s="20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144</v>
      </c>
      <c r="AT196" s="210" t="s">
        <v>77</v>
      </c>
      <c r="AU196" s="210" t="s">
        <v>85</v>
      </c>
      <c r="AY196" s="209" t="s">
        <v>122</v>
      </c>
      <c r="BK196" s="211">
        <f>SUM(BK197:BK199)</f>
        <v>0</v>
      </c>
    </row>
    <row r="197" s="2" customFormat="1" ht="16.5" customHeight="1">
      <c r="A197" s="38"/>
      <c r="B197" s="39"/>
      <c r="C197" s="214" t="s">
        <v>223</v>
      </c>
      <c r="D197" s="214" t="s">
        <v>124</v>
      </c>
      <c r="E197" s="215" t="s">
        <v>224</v>
      </c>
      <c r="F197" s="216" t="s">
        <v>225</v>
      </c>
      <c r="G197" s="217" t="s">
        <v>209</v>
      </c>
      <c r="H197" s="218">
        <v>1</v>
      </c>
      <c r="I197" s="219"/>
      <c r="J197" s="220">
        <f>ROUND(I197*H197,2)</f>
        <v>0</v>
      </c>
      <c r="K197" s="216" t="s">
        <v>128</v>
      </c>
      <c r="L197" s="44"/>
      <c r="M197" s="221" t="s">
        <v>1</v>
      </c>
      <c r="N197" s="222" t="s">
        <v>43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210</v>
      </c>
      <c r="AT197" s="225" t="s">
        <v>124</v>
      </c>
      <c r="AU197" s="225" t="s">
        <v>87</v>
      </c>
      <c r="AY197" s="17" t="s">
        <v>122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85</v>
      </c>
      <c r="BK197" s="226">
        <f>ROUND(I197*H197,2)</f>
        <v>0</v>
      </c>
      <c r="BL197" s="17" t="s">
        <v>210</v>
      </c>
      <c r="BM197" s="225" t="s">
        <v>226</v>
      </c>
    </row>
    <row r="198" s="2" customFormat="1">
      <c r="A198" s="38"/>
      <c r="B198" s="39"/>
      <c r="C198" s="40"/>
      <c r="D198" s="227" t="s">
        <v>131</v>
      </c>
      <c r="E198" s="40"/>
      <c r="F198" s="228" t="s">
        <v>225</v>
      </c>
      <c r="G198" s="40"/>
      <c r="H198" s="40"/>
      <c r="I198" s="229"/>
      <c r="J198" s="40"/>
      <c r="K198" s="40"/>
      <c r="L198" s="44"/>
      <c r="M198" s="230"/>
      <c r="N198" s="23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131</v>
      </c>
      <c r="AU198" s="17" t="s">
        <v>87</v>
      </c>
    </row>
    <row r="199" s="14" customFormat="1">
      <c r="A199" s="14"/>
      <c r="B199" s="242"/>
      <c r="C199" s="243"/>
      <c r="D199" s="227" t="s">
        <v>133</v>
      </c>
      <c r="E199" s="244" t="s">
        <v>1</v>
      </c>
      <c r="F199" s="245" t="s">
        <v>85</v>
      </c>
      <c r="G199" s="243"/>
      <c r="H199" s="246">
        <v>1</v>
      </c>
      <c r="I199" s="247"/>
      <c r="J199" s="243"/>
      <c r="K199" s="243"/>
      <c r="L199" s="248"/>
      <c r="M199" s="264"/>
      <c r="N199" s="265"/>
      <c r="O199" s="265"/>
      <c r="P199" s="265"/>
      <c r="Q199" s="265"/>
      <c r="R199" s="265"/>
      <c r="S199" s="265"/>
      <c r="T199" s="26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133</v>
      </c>
      <c r="AU199" s="252" t="s">
        <v>87</v>
      </c>
      <c r="AV199" s="14" t="s">
        <v>87</v>
      </c>
      <c r="AW199" s="14" t="s">
        <v>34</v>
      </c>
      <c r="AX199" s="14" t="s">
        <v>85</v>
      </c>
      <c r="AY199" s="252" t="s">
        <v>122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67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ED7Y0h5poJuxUz8rvsNsI39EEOM6laFheTSqpb2ZshbchR3dCFE7tYN8XO6pQTGDS+y4IriAA145XFp1Rf1u6A==" hashValue="DOMCbQiCqgG7kE5UIfrF0DvqY73bkmpcmBwNTQ7K1Oj2MLfUe2s+sk9f3Dq1aneiGboJUC7/UGZX/YgNsJRs7A==" algorithmName="SHA-512" password="CC35"/>
  <autoFilter ref="C126:K19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2024-09-20T12:14:21Z</dcterms:created>
  <dcterms:modified xsi:type="dcterms:W3CDTF">2024-09-20T12:14:24Z</dcterms:modified>
</cp:coreProperties>
</file>