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Komunikace'!$C$126:$K$227</definedName>
    <definedName name="_xlnm.Print_Area" localSheetId="1">'SO.01 - Komunikace'!$C$4:$J$39,'SO.01 - Komunikace'!$C$50:$J$76,'SO.01 - Komunikace'!$C$82:$J$108,'SO.01 - Komunikace'!$C$114:$K$227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T129"/>
  <c r="R140"/>
  <c r="R129"/>
  <c r="P140"/>
  <c r="P129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212"/>
  <c r="J202"/>
  <c r="BK199"/>
  <c r="J186"/>
  <c r="BK186"/>
  <c r="BK202"/>
  <c r="J205"/>
  <c r="J212"/>
  <c r="BK174"/>
  <c r="J199"/>
  <c r="J217"/>
  <c r="J174"/>
  <c r="J147"/>
  <c r="BK205"/>
  <c r="BK191"/>
  <c r="BK165"/>
  <c r="J135"/>
  <c i="1" r="AS94"/>
  <c i="2" r="BK220"/>
  <c r="J159"/>
  <c r="J165"/>
  <c r="BK217"/>
  <c r="J177"/>
  <c r="BK197"/>
  <c r="BK224"/>
  <c r="J171"/>
  <c r="J197"/>
  <c r="BK140"/>
  <c r="BK159"/>
  <c r="J153"/>
  <c r="J130"/>
  <c r="J140"/>
  <c r="BK209"/>
  <c r="J224"/>
  <c r="BK153"/>
  <c r="BK130"/>
  <c r="J220"/>
  <c r="J181"/>
  <c r="BK181"/>
  <c r="J209"/>
  <c r="BK135"/>
  <c r="J191"/>
  <c r="BK147"/>
  <c r="BK171"/>
  <c r="BK177"/>
  <c l="1" r="P146"/>
  <c r="P128"/>
  <c r="P127"/>
  <c i="1" r="AU95"/>
  <c i="2" r="P180"/>
  <c r="R146"/>
  <c r="R128"/>
  <c r="R180"/>
  <c r="BK170"/>
  <c r="J170"/>
  <c r="J100"/>
  <c r="T170"/>
  <c r="R196"/>
  <c r="BK216"/>
  <c r="J216"/>
  <c r="J106"/>
  <c r="P170"/>
  <c r="T180"/>
  <c r="T196"/>
  <c r="T208"/>
  <c r="T207"/>
  <c r="T216"/>
  <c r="T146"/>
  <c r="T128"/>
  <c r="T127"/>
  <c r="BK180"/>
  <c r="J180"/>
  <c r="J101"/>
  <c r="P196"/>
  <c r="R208"/>
  <c r="BK146"/>
  <c r="J146"/>
  <c r="J99"/>
  <c r="R170"/>
  <c r="BK196"/>
  <c r="J196"/>
  <c r="J102"/>
  <c r="BK208"/>
  <c r="J208"/>
  <c r="J105"/>
  <c r="P208"/>
  <c r="P207"/>
  <c r="P216"/>
  <c r="R216"/>
  <c r="BK129"/>
  <c r="BK128"/>
  <c r="J128"/>
  <c r="J97"/>
  <c r="BK204"/>
  <c r="J204"/>
  <c r="J103"/>
  <c r="BK223"/>
  <c r="J223"/>
  <c r="J107"/>
  <c r="J121"/>
  <c r="BE153"/>
  <c r="BE159"/>
  <c r="BE165"/>
  <c r="BE191"/>
  <c r="BE202"/>
  <c r="BE224"/>
  <c r="BE140"/>
  <c r="BE212"/>
  <c r="E117"/>
  <c r="BE186"/>
  <c r="BE199"/>
  <c r="BE205"/>
  <c r="BE209"/>
  <c r="F124"/>
  <c r="BE197"/>
  <c r="BE217"/>
  <c r="BE174"/>
  <c r="BE181"/>
  <c r="BE135"/>
  <c r="BE147"/>
  <c r="BE220"/>
  <c r="BE130"/>
  <c r="BE171"/>
  <c r="BE177"/>
  <c r="F36"/>
  <c i="1" r="BC95"/>
  <c r="BC94"/>
  <c r="W32"/>
  <c i="2" r="F34"/>
  <c i="1" r="BA95"/>
  <c r="BA94"/>
  <c r="W30"/>
  <c i="2" r="F35"/>
  <c i="1" r="BB95"/>
  <c r="BB94"/>
  <c r="W31"/>
  <c i="2" r="J34"/>
  <c i="1" r="AW95"/>
  <c i="2" r="F37"/>
  <c i="1" r="BD95"/>
  <c r="BD94"/>
  <c r="W33"/>
  <c r="AU94"/>
  <c i="2" l="1" r="R207"/>
  <c r="R127"/>
  <c r="BK207"/>
  <c r="J207"/>
  <c r="J104"/>
  <c r="J129"/>
  <c r="J98"/>
  <c i="1" r="AX94"/>
  <c i="2" r="J33"/>
  <c i="1" r="AV95"/>
  <c r="AT95"/>
  <c r="AW94"/>
  <c r="AK30"/>
  <c r="AY94"/>
  <c i="2" r="F33"/>
  <c i="1" r="AZ95"/>
  <c r="AZ94"/>
  <c r="W29"/>
  <c i="2" l="1" r="BK127"/>
  <c r="J127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<sst xmlns="http://schemas.openxmlformats.org/spreadsheetml/2006/main">
  <si>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</si>
  <si>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</si>
  <si>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</si>
  <si>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</si>
  <si>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</si>
  <si>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{f0081e04-3046-403e-9e59-ef8033351766}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</si>
  <si>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</si>
  <si>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</si>
  <si>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</si>
  <si>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</si>
  <si>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</si>
  <si>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</si>
  <si>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</si>
  <si>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</si>
  <si>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24025C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</si>
  <si>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</si>
  <si>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</si>
  <si>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komunikace ul. Prokopa Holého, Litvínov</t>
  </si>
  <si>
    <t>KSO:</t>
  </si>
  <si>
    <t>CC-CZ:</t>
  </si>
  <si>
    <t>Místo:</t>
  </si>
  <si>
    <t>Ul. Prokopa Holého</t>
  </si>
  <si>
    <t>Datum:</t>
  </si>
  <si>
    <t>3. 7. 2024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</si>
  <si>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</si>
  <si>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</si>
  <si>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</si>
  <si>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</si>
  <si>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</si>
  <si>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</si>
  <si>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</si>
  <si>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</si>
  <si>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</si>
  <si>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</si>
  <si>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</si>
  <si>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</si>
  <si>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</si>
  <si>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</si>
  <si>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</si>
  <si>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</si>
  <si>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</si>
  <si>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</si>
  <si>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</si>
  <si>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</si>
  <si>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</si>
  <si>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</si>
  <si>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</si>
  <si>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</si>
  <si>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</si>
  <si>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</si>
  <si>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</si>
  <si>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</si>
  <si>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</si>
  <si>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</si>
  <si>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</si>
  <si>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</si>
  <si>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</si>
  <si>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</si>
  <si>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</si>
  <si>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</si>
  <si>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</si>
  <si>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</si>
  <si>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</si>
  <si>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</si>
  <si>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</si>
  <si>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</si>
  <si>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</si>
  <si>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</si>
  <si>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</si>
  <si>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</si>
  <si>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</si>
  <si>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</si>
  <si>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</si>
  <si>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</si>
  <si>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</si>
  <si>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</si>
  <si>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</si>
  <si>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</si>
  <si>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</si>
  <si>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</si>
  <si>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</si>
  <si>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</si>
  <si>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</si>
  <si>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</si>
  <si>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</si>
  <si>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</si>
  <si>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</si>
  <si>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{36dc7e6c-6e1d-454f-a124-a5030f9a9d66}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</si>
  <si>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</si>
  <si>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</si>
  <si>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</si>
  <si>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</si>
  <si>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</si>
  <si>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</si>
  <si>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</si>
  <si>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</si>
  <si>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</si>
  <si>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</si>
  <si>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</si>
  <si>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</si>
  <si>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</si>
  <si>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</si>
  <si>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</si>
  <si>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</si>
  <si>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</si>
  <si>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</si>
  <si>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</si>
  <si>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</si>
  <si>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</si>
  <si>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</si>
  <si>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</si>
  <si>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</si>
  <si>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</si>
  <si>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</si>
  <si>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</si>
  <si>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</si>
  <si>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</si>
  <si>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</si>
  <si>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</si>
  <si>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</si>
  <si>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</si>
  <si>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</si>
  <si>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</si>
  <si>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</si>
  <si>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</si>
  <si>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</si>
  <si>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</si>
  <si>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</si>
  <si>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</si>
  <si>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CS ÚRS 2024 01</t>
  </si>
  <si>
    <t>4</t>
  </si>
  <si>
    <t>230272454</t>
  </si>
  <si>
    <t>PP</t>
  </si>
  <si>
    <t>Odstranění podkladů nebo krytů ručně s přemístěním hmot na skládku na vzdálenost do 3 m nebo s naložením na dopravní prostředek živičných, o tl. vrstvy do 50 mm</t>
  </si>
  <si>
    <t>VV</t>
  </si>
  <si>
    <t>U objektů, dobourání</t>
  </si>
  <si>
    <t>22*0,5</t>
  </si>
  <si>
    <t>Součet</t>
  </si>
  <si>
    <t>113154123</t>
  </si>
  <si>
    <t>Frézování živičného krytu tl 50 mm pruh š přes 0,5 do 1 m pl do 500 m2 bez překážek v trase</t>
  </si>
  <si>
    <t>-1409769229</t>
  </si>
  <si>
    <t>Frézování živičného podkladu nebo krytu s naložením na dopravní prostředek plochy do 500 m2 bez překážek v trase pruhu šířky přes 0,5 m do 1 m, tloušťky vrstvy 50 mm</t>
  </si>
  <si>
    <t>Výkres C.4.b</t>
  </si>
  <si>
    <t>413</t>
  </si>
  <si>
    <t>3</t>
  </si>
  <si>
    <t>113154124</t>
  </si>
  <si>
    <t>Frézování živičného krytu tl 100 mm pruh š přes 0,5 do 1 m pl do 500 m2 bez překážek v trase</t>
  </si>
  <si>
    <t>-1859388516</t>
  </si>
  <si>
    <t>Frézování živičného podkladu nebo krytu s naložením na dopravní prostředek plochy do 500 m2 bez překážek v trase pruhu šířky přes 0,5 m do 1 m, tloušťky vrstvy 100 mm</t>
  </si>
  <si>
    <t>Sanace podkladní vrstvy 30%</t>
  </si>
  <si>
    <t>413*0,3</t>
  </si>
  <si>
    <t>5</t>
  </si>
  <si>
    <t>Komunikace pozemní</t>
  </si>
  <si>
    <t>572141112</t>
  </si>
  <si>
    <t>Vyrovnání povrchu dosavadních krytů asfaltovým betonem ACO (AB) tl přes 40 do 60 mm</t>
  </si>
  <si>
    <t>-863321892</t>
  </si>
  <si>
    <t>Vyrovnání povrchu dosavadních krytů s rozprostřením hmot a zhutněním asfaltovým betonem ACO (AB) tl. přes 40 do 60 mm</t>
  </si>
  <si>
    <t>Vyrovnávky 20% ploch</t>
  </si>
  <si>
    <t>413*0,2</t>
  </si>
  <si>
    <t>573231107</t>
  </si>
  <si>
    <t>Postřik živičný spojovací ze silniční emulze v množství 0,40 kg/m2</t>
  </si>
  <si>
    <t>1456888261</t>
  </si>
  <si>
    <t>Postřik spojovací PS bez posypu kamenivem ze silniční emulze, v množství 0,40 kg/m2</t>
  </si>
  <si>
    <t>Výkres C.3</t>
  </si>
  <si>
    <t>"Komunikace"413</t>
  </si>
  <si>
    <t>"Sanace podkladní vrstvy" 413*0,3</t>
  </si>
  <si>
    <t>6</t>
  </si>
  <si>
    <t>565155111</t>
  </si>
  <si>
    <t>Asfaltový beton vrstva podkladní ACP 16 (obalované kamenivo OKS) tl 70 mm š do 3 m</t>
  </si>
  <si>
    <t>2127048891</t>
  </si>
  <si>
    <t>Asfaltový beton vrstva podkladní ACP 16 (obalované kamenivo střednězrnné - OKS) s rozprostřením a zhutněním v pruhu šířky přes 1,5 do 3 m, po zhutnění tl. 70 mm</t>
  </si>
  <si>
    <t>Výkres C.4.b, C.3</t>
  </si>
  <si>
    <t>7</t>
  </si>
  <si>
    <t>577144111</t>
  </si>
  <si>
    <t>Asfaltový beton vrstva obrusná ACO 11+ (ABS) tř. I tl 50 mm š do 3 m z nemodifikovaného asfaltu</t>
  </si>
  <si>
    <t>-1625196134</t>
  </si>
  <si>
    <t>Asfaltový beton vrstva obrusná ACO 11 (ABS) s rozprostřením a se zhutněním z nemodifikovaného asfaltu v pruhu šířky do 3 m tř. I (ACO 11+), po zhutnění tl. 50 mm</t>
  </si>
  <si>
    <t>8</t>
  </si>
  <si>
    <t>Trubní vedení</t>
  </si>
  <si>
    <t>899231111</t>
  </si>
  <si>
    <t>Výšková úprava uličního vstupu nebo vpusti do 200 mm zvýšením mříže</t>
  </si>
  <si>
    <t>kus</t>
  </si>
  <si>
    <t>CS ÚRS 2023 01</t>
  </si>
  <si>
    <t>160503190</t>
  </si>
  <si>
    <t>9</t>
  </si>
  <si>
    <t>899331111</t>
  </si>
  <si>
    <t>Výšková úprava uličního vstupu nebo vpusti do 200 mm zvýšením poklopu</t>
  </si>
  <si>
    <t>-355831822</t>
  </si>
  <si>
    <t>10</t>
  </si>
  <si>
    <t>899431111</t>
  </si>
  <si>
    <t>Výšková úprava uličního vstupu nebo vpusti do 200 mm zvýšením krycího hrnce, šoupěte nebo hydrantu</t>
  </si>
  <si>
    <t>-254645859</t>
  </si>
  <si>
    <t>Výšková úprava uličního vstupu nebo vpusti do 200 mm zvýšením krycího hrnce, šoupěte nebo hydrantu bez úpravy armatur</t>
  </si>
  <si>
    <t>6+1</t>
  </si>
  <si>
    <t>Ostatní konstrukce a práce, bourání</t>
  </si>
  <si>
    <t>11</t>
  </si>
  <si>
    <t>919731121</t>
  </si>
  <si>
    <t>Zarovnání styčné plochy podkladu nebo krytu živičného tl do 50 mm</t>
  </si>
  <si>
    <t>m</t>
  </si>
  <si>
    <t>-1217234902</t>
  </si>
  <si>
    <t>Zarovnání styčné plochy podkladu nebo krytu podél vybourané části komunikace nebo zpevněné plochy živičné tl. do 50 mm</t>
  </si>
  <si>
    <t>919732221</t>
  </si>
  <si>
    <t>Styčná spára napojení nového živičného povrchu na stávající za tepla š 15 mm hl 25 mm bez prořezání</t>
  </si>
  <si>
    <t>-265171634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</si>
  <si>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</si>
  <si>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13</t>
  </si>
  <si>
    <t>919735111</t>
  </si>
  <si>
    <t>Řezání stávajícího živičného krytu hl do 50 mm</t>
  </si>
  <si>
    <t>-869680005</t>
  </si>
  <si>
    <t>Řezání stávajícího živičného krytu nebo podkladu hloubky do 50 mm</t>
  </si>
  <si>
    <t>997</t>
  </si>
  <si>
    <t>Přesun sutě</t>
  </si>
  <si>
    <t>14</t>
  </si>
  <si>
    <t>997006512</t>
  </si>
  <si>
    <t>Vodorovné doprava suti s naložením a složením na skládku přes 100 m do 1 km</t>
  </si>
  <si>
    <t>t</t>
  </si>
  <si>
    <t>-1494202470</t>
  </si>
  <si>
    <t>Vodorovná doprava suti na skládku s naložením na dopravní prostředek a složením přes 100 m do 1 km</t>
  </si>
  <si>
    <t>15</t>
  </si>
  <si>
    <t>997006519</t>
  </si>
  <si>
    <t>Příplatek k vodorovnému přemístění suti na skládku ZKD 1 km přes 1 km</t>
  </si>
  <si>
    <t>1108669661</t>
  </si>
  <si>
    <t>Vodorovná doprava suti na skládku Příplatek k ceně -6512 za každý další i započatý 1 km</t>
  </si>
  <si>
    <t>77,07*9 'Přepočtené koeficientem množství</t>
  </si>
  <si>
    <t>16</t>
  </si>
  <si>
    <t>997013875</t>
  </si>
  <si>
    <t>Poplatek za uložení stavebního odpadu na recyklační skládce (skládkovné) asfaltového bez obsahu dehtu zatříděného do Katalogu odpadů pod kódem 17 03 02</t>
  </si>
  <si>
    <t>-1977311347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</si>
  <si>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</si>
  <si>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</si>
  <si>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</si>
  <si>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</si>
  <si>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</si>
  <si>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1169527168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</si>
  <si>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</si>
  <si>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</si>
  <si>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</si>
  <si>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</si>
  <si>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</si>
  <si>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18</t>
  </si>
  <si>
    <t>012203000</t>
  </si>
  <si>
    <t>Geodetické práce při provádění stavby</t>
  </si>
  <si>
    <t>kpl</t>
  </si>
  <si>
    <t>1024</t>
  </si>
  <si>
    <t>777495121</t>
  </si>
  <si>
    <t>19</t>
  </si>
  <si>
    <t>013294000</t>
  </si>
  <si>
    <t>Ostatní dokumentace</t>
  </si>
  <si>
    <t>-538783054</t>
  </si>
  <si>
    <t>DIO</t>
  </si>
  <si>
    <t>VRN3</t>
  </si>
  <si>
    <t>Zařízení staveniště</t>
  </si>
  <si>
    <t>20</t>
  </si>
  <si>
    <t>030001000</t>
  </si>
  <si>
    <t>1039330529</t>
  </si>
  <si>
    <t>034303000</t>
  </si>
  <si>
    <t>Dopravní značení na staveništi</t>
  </si>
  <si>
    <t>1242540793</t>
  </si>
  <si>
    <t>VRN4</t>
  </si>
  <si>
    <t>Inženýrská činnost</t>
  </si>
  <si>
    <t>22</t>
  </si>
  <si>
    <t>043002000</t>
  </si>
  <si>
    <t>Zkoušky a ostatní měření</t>
  </si>
  <si>
    <t>-1154190072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</si>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</sst>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24025C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komunikace ul. Prokopa Holého,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Prokopa Holého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8I5+shMfkL9EeCMWvAd6Ic/xUiejjwFUbWpqfDrmWMz3nCVCFRZGckXgNGR3yUcUZa8Tg0U+tuXvk8J+rModsQ==" hashValue="oXaxe4ssrPGXRSUfYctn3TdSGf93hS1nMrsayHWttn6ynWGlx8gWLnsvlXNd8hrqGBQa8MRmye+0qra12N9Tc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komunikace ul. Prokopa Holého,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ROUND((SUM(BE127:BE227)),  2)</f>
        <v>0</v>
      </c>
      <c r="G33" s="38"/>
      <c r="H33" s="38"/>
      <c r="I33" s="151">
        <v>0.20999999999999999</v>
      </c>
      <c r="J33" s="150">
        <f>ROUND(((SUM(BE127:BE227))*I33),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ROUND((SUM(BF127:BF227)),  2)</f>
        <v>0</v>
      </c>
      <c r="G34" s="38"/>
      <c r="H34" s="38"/>
      <c r="I34" s="151">
        <v>0.12</v>
      </c>
      <c r="J34" s="150">
        <f>ROUND(((SUM(BF127:BF227))*I34),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ROUND((SUM(BG127:BG227)),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ROUND((SUM(BH127:BH227)),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ROUND((SUM(BI127:BI227)),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komunikace ul. Prokopa Holého,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 Prokopa Holého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J146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J170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J180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J196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J204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J207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J208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J216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J223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komunikace ul. Prokopa Holého,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Ul. Prokopa Holého</v>
      </c>
      <c r="G121" s="40"/>
      <c r="H121" s="40"/>
      <c r="I121" s="32" t="s">
        <v>22</v>
      </c>
      <c r="J121" s="79" t="str">
        <f>IF(J12="","",J12)</f>
        <v>3. 7. 2024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P128+P207</f>
        <v>0</v>
      </c>
      <c r="Q127" s="104"/>
      <c r="R127" s="195">
        <f>R128+R207</f>
        <v>15.960161000000001</v>
      </c>
      <c r="S127" s="104"/>
      <c r="T127" s="196">
        <f>T128+T207</f>
        <v>77.070000000000007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BK128+BK207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P129+P146+P170+P180+P196+P204</f>
        <v>0</v>
      </c>
      <c r="Q128" s="206"/>
      <c r="R128" s="207">
        <f>R129+R146+R170+R180+R196+R204</f>
        <v>15.960161000000001</v>
      </c>
      <c r="S128" s="206"/>
      <c r="T128" s="208">
        <f>T129+T146+T170+T180+T196+T204</f>
        <v>77.070000000000007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BK129+BK146+BK170+BK180+BK196+BK204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SUM(P130:P145)</f>
        <v>0</v>
      </c>
      <c r="Q129" s="206"/>
      <c r="R129" s="207">
        <f>SUM(R130:R145)</f>
        <v>0.031801000000000003</v>
      </c>
      <c r="S129" s="206"/>
      <c r="T129" s="208">
        <f>SUM(T130:T145)</f>
        <v>77.070000000000007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SUM(BK130:BK145)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11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0.098000000000000004</v>
      </c>
      <c r="T130" s="224">
        <f>S130*H130</f>
        <v>1.0780000000000001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11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35</v>
      </c>
      <c r="AX133" s="14" t="s">
        <v>78</v>
      </c>
      <c r="AY133" s="252" t="s">
        <v>123</v>
      </c>
    </row>
    <row r="134" s="15" customFormat="1">
      <c r="A134" s="15"/>
      <c r="B134" s="253"/>
      <c r="C134" s="254"/>
      <c r="D134" s="227" t="s">
        <v>134</v>
      </c>
      <c r="E134" s="255" t="s">
        <v>1</v>
      </c>
      <c r="F134" s="256" t="s">
        <v>137</v>
      </c>
      <c r="G134" s="254"/>
      <c r="H134" s="257">
        <v>11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134</v>
      </c>
      <c r="AU134" s="263" t="s">
        <v>88</v>
      </c>
      <c r="AV134" s="15" t="s">
        <v>130</v>
      </c>
      <c r="AW134" s="15" t="s">
        <v>35</v>
      </c>
      <c r="AX134" s="15" t="s">
        <v>86</v>
      </c>
      <c r="AY134" s="263" t="s">
        <v>123</v>
      </c>
    </row>
    <row r="135" s="2" customFormat="1" ht="21.75" customHeight="1">
      <c r="A135" s="38"/>
      <c r="B135" s="39"/>
      <c r="C135" s="214" t="s">
        <v>88</v>
      </c>
      <c r="D135" s="214" t="s">
        <v>125</v>
      </c>
      <c r="E135" s="215" t="s">
        <v>138</v>
      </c>
      <c r="F135" s="216" t="s">
        <v>139</v>
      </c>
      <c r="G135" s="217" t="s">
        <v>128</v>
      </c>
      <c r="H135" s="218">
        <v>413</v>
      </c>
      <c r="I135" s="219"/>
      <c r="J135" s="220">
        <f>ROUND(I135*H135,2)</f>
        <v>0</v>
      </c>
      <c r="K135" s="216" t="s">
        <v>129</v>
      </c>
      <c r="L135" s="44"/>
      <c r="M135" s="221" t="s">
        <v>1</v>
      </c>
      <c r="N135" s="222" t="s">
        <v>43</v>
      </c>
      <c r="O135" s="91"/>
      <c r="P135" s="223">
        <f>O135*H135</f>
        <v>0</v>
      </c>
      <c r="Q135" s="223">
        <v>5.0000000000000002E-05</v>
      </c>
      <c r="R135" s="223">
        <f>Q135*H135</f>
        <v>0.020650000000000002</v>
      </c>
      <c r="S135" s="223">
        <v>0.11500000000000001</v>
      </c>
      <c r="T135" s="224">
        <f>S135*H135</f>
        <v>47.495000000000005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130</v>
      </c>
      <c r="AT135" s="225" t="s">
        <v>125</v>
      </c>
      <c r="AU135" s="225" t="s">
        <v>88</v>
      </c>
      <c r="AY135" s="17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86</v>
      </c>
      <c r="BK135" s="226">
        <f>ROUND(I135*H135,2)</f>
        <v>0</v>
      </c>
      <c r="BL135" s="17" t="s">
        <v>130</v>
      </c>
      <c r="BM135" s="225" t="s">
        <v>140</v>
      </c>
    </row>
    <row r="136" s="2" customFormat="1">
      <c r="A136" s="38"/>
      <c r="B136" s="39"/>
      <c r="C136" s="40"/>
      <c r="D136" s="227" t="s">
        <v>132</v>
      </c>
      <c r="E136" s="40"/>
      <c r="F136" s="228" t="s">
        <v>141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88</v>
      </c>
    </row>
    <row r="137" s="13" customFormat="1">
      <c r="A137" s="13"/>
      <c r="B137" s="232"/>
      <c r="C137" s="233"/>
      <c r="D137" s="227" t="s">
        <v>134</v>
      </c>
      <c r="E137" s="234" t="s">
        <v>1</v>
      </c>
      <c r="F137" s="235" t="s">
        <v>142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134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123</v>
      </c>
    </row>
    <row r="138" s="14" customFormat="1">
      <c r="A138" s="14"/>
      <c r="B138" s="242"/>
      <c r="C138" s="243"/>
      <c r="D138" s="227" t="s">
        <v>134</v>
      </c>
      <c r="E138" s="244" t="s">
        <v>1</v>
      </c>
      <c r="F138" s="245" t="s">
        <v>143</v>
      </c>
      <c r="G138" s="243"/>
      <c r="H138" s="246">
        <v>413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134</v>
      </c>
      <c r="AU138" s="252" t="s">
        <v>88</v>
      </c>
      <c r="AV138" s="14" t="s">
        <v>88</v>
      </c>
      <c r="AW138" s="14" t="s">
        <v>35</v>
      </c>
      <c r="AX138" s="14" t="s">
        <v>78</v>
      </c>
      <c r="AY138" s="252" t="s">
        <v>123</v>
      </c>
    </row>
    <row r="139" s="15" customFormat="1">
      <c r="A139" s="15"/>
      <c r="B139" s="253"/>
      <c r="C139" s="254"/>
      <c r="D139" s="227" t="s">
        <v>134</v>
      </c>
      <c r="E139" s="255" t="s">
        <v>1</v>
      </c>
      <c r="F139" s="256" t="s">
        <v>137</v>
      </c>
      <c r="G139" s="254"/>
      <c r="H139" s="257">
        <v>413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134</v>
      </c>
      <c r="AU139" s="263" t="s">
        <v>88</v>
      </c>
      <c r="AV139" s="15" t="s">
        <v>130</v>
      </c>
      <c r="AW139" s="15" t="s">
        <v>35</v>
      </c>
      <c r="AX139" s="15" t="s">
        <v>86</v>
      </c>
      <c r="AY139" s="263" t="s">
        <v>123</v>
      </c>
    </row>
    <row r="140" s="2" customFormat="1" ht="21.75" customHeight="1">
      <c r="A140" s="38"/>
      <c r="B140" s="39"/>
      <c r="C140" s="214" t="s">
        <v>144</v>
      </c>
      <c r="D140" s="214" t="s">
        <v>125</v>
      </c>
      <c r="E140" s="215" t="s">
        <v>145</v>
      </c>
      <c r="F140" s="216" t="s">
        <v>146</v>
      </c>
      <c r="G140" s="217" t="s">
        <v>128</v>
      </c>
      <c r="H140" s="218">
        <v>123.90000000000001</v>
      </c>
      <c r="I140" s="219"/>
      <c r="J140" s="220">
        <f>ROUND(I140*H140,2)</f>
        <v>0</v>
      </c>
      <c r="K140" s="216" t="s">
        <v>129</v>
      </c>
      <c r="L140" s="44"/>
      <c r="M140" s="221" t="s">
        <v>1</v>
      </c>
      <c r="N140" s="222" t="s">
        <v>43</v>
      </c>
      <c r="O140" s="91"/>
      <c r="P140" s="223">
        <f>O140*H140</f>
        <v>0</v>
      </c>
      <c r="Q140" s="223">
        <v>9.0000000000000006E-05</v>
      </c>
      <c r="R140" s="223">
        <f>Q140*H140</f>
        <v>0.011151000000000001</v>
      </c>
      <c r="S140" s="223">
        <v>0.23000000000000001</v>
      </c>
      <c r="T140" s="224">
        <f>S140*H140</f>
        <v>28.497000000000003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130</v>
      </c>
      <c r="AT140" s="225" t="s">
        <v>125</v>
      </c>
      <c r="AU140" s="225" t="s">
        <v>88</v>
      </c>
      <c r="AY140" s="17" t="s">
        <v>123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86</v>
      </c>
      <c r="BK140" s="226">
        <f>ROUND(I140*H140,2)</f>
        <v>0</v>
      </c>
      <c r="BL140" s="17" t="s">
        <v>130</v>
      </c>
      <c r="BM140" s="225" t="s">
        <v>147</v>
      </c>
    </row>
    <row r="141" s="2" customFormat="1">
      <c r="A141" s="38"/>
      <c r="B141" s="39"/>
      <c r="C141" s="40"/>
      <c r="D141" s="227" t="s">
        <v>132</v>
      </c>
      <c r="E141" s="40"/>
      <c r="F141" s="228" t="s">
        <v>148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88</v>
      </c>
    </row>
    <row r="142" s="13" customFormat="1">
      <c r="A142" s="13"/>
      <c r="B142" s="232"/>
      <c r="C142" s="233"/>
      <c r="D142" s="227" t="s">
        <v>134</v>
      </c>
      <c r="E142" s="234" t="s">
        <v>1</v>
      </c>
      <c r="F142" s="235" t="s">
        <v>142</v>
      </c>
      <c r="G142" s="233"/>
      <c r="H142" s="234" t="s">
        <v>1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134</v>
      </c>
      <c r="AU142" s="241" t="s">
        <v>88</v>
      </c>
      <c r="AV142" s="13" t="s">
        <v>86</v>
      </c>
      <c r="AW142" s="13" t="s">
        <v>35</v>
      </c>
      <c r="AX142" s="13" t="s">
        <v>78</v>
      </c>
      <c r="AY142" s="241" t="s">
        <v>123</v>
      </c>
    </row>
    <row r="143" s="13" customFormat="1">
      <c r="A143" s="13"/>
      <c r="B143" s="232"/>
      <c r="C143" s="233"/>
      <c r="D143" s="227" t="s">
        <v>134</v>
      </c>
      <c r="E143" s="234" t="s">
        <v>1</v>
      </c>
      <c r="F143" s="235" t="s">
        <v>149</v>
      </c>
      <c r="G143" s="233"/>
      <c r="H143" s="234" t="s">
        <v>1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134</v>
      </c>
      <c r="AU143" s="241" t="s">
        <v>88</v>
      </c>
      <c r="AV143" s="13" t="s">
        <v>86</v>
      </c>
      <c r="AW143" s="13" t="s">
        <v>35</v>
      </c>
      <c r="AX143" s="13" t="s">
        <v>78</v>
      </c>
      <c r="AY143" s="241" t="s">
        <v>123</v>
      </c>
    </row>
    <row r="144" s="14" customFormat="1">
      <c r="A144" s="14"/>
      <c r="B144" s="242"/>
      <c r="C144" s="243"/>
      <c r="D144" s="227" t="s">
        <v>134</v>
      </c>
      <c r="E144" s="244" t="s">
        <v>1</v>
      </c>
      <c r="F144" s="245" t="s">
        <v>150</v>
      </c>
      <c r="G144" s="243"/>
      <c r="H144" s="246">
        <v>123.90000000000001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134</v>
      </c>
      <c r="AU144" s="252" t="s">
        <v>88</v>
      </c>
      <c r="AV144" s="14" t="s">
        <v>88</v>
      </c>
      <c r="AW144" s="14" t="s">
        <v>35</v>
      </c>
      <c r="AX144" s="14" t="s">
        <v>78</v>
      </c>
      <c r="AY144" s="252" t="s">
        <v>123</v>
      </c>
    </row>
    <row r="145" s="15" customFormat="1">
      <c r="A145" s="15"/>
      <c r="B145" s="253"/>
      <c r="C145" s="254"/>
      <c r="D145" s="227" t="s">
        <v>134</v>
      </c>
      <c r="E145" s="255" t="s">
        <v>1</v>
      </c>
      <c r="F145" s="256" t="s">
        <v>137</v>
      </c>
      <c r="G145" s="254"/>
      <c r="H145" s="257">
        <v>123.90000000000001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134</v>
      </c>
      <c r="AU145" s="263" t="s">
        <v>88</v>
      </c>
      <c r="AV145" s="15" t="s">
        <v>130</v>
      </c>
      <c r="AW145" s="15" t="s">
        <v>35</v>
      </c>
      <c r="AX145" s="15" t="s">
        <v>86</v>
      </c>
      <c r="AY145" s="263" t="s">
        <v>123</v>
      </c>
    </row>
    <row r="146" s="12" customFormat="1" ht="22.8" customHeight="1">
      <c r="A146" s="12"/>
      <c r="B146" s="198"/>
      <c r="C146" s="199"/>
      <c r="D146" s="200" t="s">
        <v>77</v>
      </c>
      <c r="E146" s="212" t="s">
        <v>151</v>
      </c>
      <c r="F146" s="212" t="s">
        <v>152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SUM(P147:P169)</f>
        <v>0</v>
      </c>
      <c r="Q146" s="206"/>
      <c r="R146" s="207">
        <f>SUM(R147:R169)</f>
        <v>12.90212</v>
      </c>
      <c r="S146" s="206"/>
      <c r="T146" s="208">
        <f>SUM(T147:T169)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86</v>
      </c>
      <c r="AT146" s="210" t="s">
        <v>77</v>
      </c>
      <c r="AU146" s="210" t="s">
        <v>86</v>
      </c>
      <c r="AY146" s="209" t="s">
        <v>123</v>
      </c>
      <c r="BK146" s="211">
        <f>SUM(BK147:BK169)</f>
        <v>0</v>
      </c>
    </row>
    <row r="147" s="2" customFormat="1" ht="16.5" customHeight="1">
      <c r="A147" s="38"/>
      <c r="B147" s="39"/>
      <c r="C147" s="214" t="s">
        <v>130</v>
      </c>
      <c r="D147" s="214" t="s">
        <v>125</v>
      </c>
      <c r="E147" s="215" t="s">
        <v>153</v>
      </c>
      <c r="F147" s="216" t="s">
        <v>154</v>
      </c>
      <c r="G147" s="217" t="s">
        <v>128</v>
      </c>
      <c r="H147" s="218">
        <v>82.599999999999994</v>
      </c>
      <c r="I147" s="219"/>
      <c r="J147" s="220">
        <f>ROUND(I147*H147,2)</f>
        <v>0</v>
      </c>
      <c r="K147" s="216" t="s">
        <v>129</v>
      </c>
      <c r="L147" s="44"/>
      <c r="M147" s="221" t="s">
        <v>1</v>
      </c>
      <c r="N147" s="222" t="s">
        <v>43</v>
      </c>
      <c r="O147" s="91"/>
      <c r="P147" s="223">
        <f>O147*H147</f>
        <v>0</v>
      </c>
      <c r="Q147" s="223">
        <v>0.15620000000000001</v>
      </c>
      <c r="R147" s="223">
        <f>Q147*H147</f>
        <v>12.90212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130</v>
      </c>
      <c r="AT147" s="225" t="s">
        <v>125</v>
      </c>
      <c r="AU147" s="225" t="s">
        <v>88</v>
      </c>
      <c r="AY147" s="17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86</v>
      </c>
      <c r="BK147" s="226">
        <f>ROUND(I147*H147,2)</f>
        <v>0</v>
      </c>
      <c r="BL147" s="17" t="s">
        <v>130</v>
      </c>
      <c r="BM147" s="225" t="s">
        <v>155</v>
      </c>
    </row>
    <row r="148" s="2" customFormat="1">
      <c r="A148" s="38"/>
      <c r="B148" s="39"/>
      <c r="C148" s="40"/>
      <c r="D148" s="227" t="s">
        <v>132</v>
      </c>
      <c r="E148" s="40"/>
      <c r="F148" s="228" t="s">
        <v>156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88</v>
      </c>
    </row>
    <row r="149" s="13" customFormat="1">
      <c r="A149" s="13"/>
      <c r="B149" s="232"/>
      <c r="C149" s="233"/>
      <c r="D149" s="227" t="s">
        <v>134</v>
      </c>
      <c r="E149" s="234" t="s">
        <v>1</v>
      </c>
      <c r="F149" s="235" t="s">
        <v>142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134</v>
      </c>
      <c r="AU149" s="241" t="s">
        <v>88</v>
      </c>
      <c r="AV149" s="13" t="s">
        <v>86</v>
      </c>
      <c r="AW149" s="13" t="s">
        <v>35</v>
      </c>
      <c r="AX149" s="13" t="s">
        <v>78</v>
      </c>
      <c r="AY149" s="241" t="s">
        <v>123</v>
      </c>
    </row>
    <row r="150" s="13" customFormat="1">
      <c r="A150" s="13"/>
      <c r="B150" s="232"/>
      <c r="C150" s="233"/>
      <c r="D150" s="227" t="s">
        <v>134</v>
      </c>
      <c r="E150" s="234" t="s">
        <v>1</v>
      </c>
      <c r="F150" s="235" t="s">
        <v>157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134</v>
      </c>
      <c r="AU150" s="241" t="s">
        <v>88</v>
      </c>
      <c r="AV150" s="13" t="s">
        <v>86</v>
      </c>
      <c r="AW150" s="13" t="s">
        <v>35</v>
      </c>
      <c r="AX150" s="13" t="s">
        <v>78</v>
      </c>
      <c r="AY150" s="241" t="s">
        <v>123</v>
      </c>
    </row>
    <row r="151" s="14" customFormat="1">
      <c r="A151" s="14"/>
      <c r="B151" s="242"/>
      <c r="C151" s="243"/>
      <c r="D151" s="227" t="s">
        <v>134</v>
      </c>
      <c r="E151" s="244" t="s">
        <v>1</v>
      </c>
      <c r="F151" s="245" t="s">
        <v>158</v>
      </c>
      <c r="G151" s="243"/>
      <c r="H151" s="246">
        <v>82.599999999999994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134</v>
      </c>
      <c r="AU151" s="252" t="s">
        <v>88</v>
      </c>
      <c r="AV151" s="14" t="s">
        <v>88</v>
      </c>
      <c r="AW151" s="14" t="s">
        <v>35</v>
      </c>
      <c r="AX151" s="14" t="s">
        <v>78</v>
      </c>
      <c r="AY151" s="252" t="s">
        <v>123</v>
      </c>
    </row>
    <row r="152" s="15" customFormat="1">
      <c r="A152" s="15"/>
      <c r="B152" s="253"/>
      <c r="C152" s="254"/>
      <c r="D152" s="227" t="s">
        <v>134</v>
      </c>
      <c r="E152" s="255" t="s">
        <v>1</v>
      </c>
      <c r="F152" s="256" t="s">
        <v>137</v>
      </c>
      <c r="G152" s="254"/>
      <c r="H152" s="257">
        <v>82.599999999999994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134</v>
      </c>
      <c r="AU152" s="263" t="s">
        <v>88</v>
      </c>
      <c r="AV152" s="15" t="s">
        <v>130</v>
      </c>
      <c r="AW152" s="15" t="s">
        <v>35</v>
      </c>
      <c r="AX152" s="15" t="s">
        <v>86</v>
      </c>
      <c r="AY152" s="263" t="s">
        <v>123</v>
      </c>
    </row>
    <row r="153" s="2" customFormat="1" ht="16.5" customHeight="1">
      <c r="A153" s="38"/>
      <c r="B153" s="39"/>
      <c r="C153" s="214" t="s">
        <v>151</v>
      </c>
      <c r="D153" s="214" t="s">
        <v>125</v>
      </c>
      <c r="E153" s="215" t="s">
        <v>159</v>
      </c>
      <c r="F153" s="216" t="s">
        <v>160</v>
      </c>
      <c r="G153" s="217" t="s">
        <v>128</v>
      </c>
      <c r="H153" s="218">
        <v>536.89999999999998</v>
      </c>
      <c r="I153" s="219"/>
      <c r="J153" s="220">
        <f>ROUND(I153*H153,2)</f>
        <v>0</v>
      </c>
      <c r="K153" s="216" t="s">
        <v>129</v>
      </c>
      <c r="L153" s="44"/>
      <c r="M153" s="221" t="s">
        <v>1</v>
      </c>
      <c r="N153" s="222" t="s">
        <v>43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130</v>
      </c>
      <c r="AT153" s="225" t="s">
        <v>125</v>
      </c>
      <c r="AU153" s="225" t="s">
        <v>88</v>
      </c>
      <c r="AY153" s="17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86</v>
      </c>
      <c r="BK153" s="226">
        <f>ROUND(I153*H153,2)</f>
        <v>0</v>
      </c>
      <c r="BL153" s="17" t="s">
        <v>130</v>
      </c>
      <c r="BM153" s="225" t="s">
        <v>161</v>
      </c>
    </row>
    <row r="154" s="2" customFormat="1">
      <c r="A154" s="38"/>
      <c r="B154" s="39"/>
      <c r="C154" s="40"/>
      <c r="D154" s="227" t="s">
        <v>132</v>
      </c>
      <c r="E154" s="40"/>
      <c r="F154" s="228" t="s">
        <v>162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88</v>
      </c>
    </row>
    <row r="155" s="13" customFormat="1">
      <c r="A155" s="13"/>
      <c r="B155" s="232"/>
      <c r="C155" s="233"/>
      <c r="D155" s="227" t="s">
        <v>134</v>
      </c>
      <c r="E155" s="234" t="s">
        <v>1</v>
      </c>
      <c r="F155" s="235" t="s">
        <v>163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134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123</v>
      </c>
    </row>
    <row r="156" s="14" customFormat="1">
      <c r="A156" s="14"/>
      <c r="B156" s="242"/>
      <c r="C156" s="243"/>
      <c r="D156" s="227" t="s">
        <v>134</v>
      </c>
      <c r="E156" s="244" t="s">
        <v>1</v>
      </c>
      <c r="F156" s="245" t="s">
        <v>164</v>
      </c>
      <c r="G156" s="243"/>
      <c r="H156" s="246">
        <v>413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134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123</v>
      </c>
    </row>
    <row r="157" s="14" customFormat="1">
      <c r="A157" s="14"/>
      <c r="B157" s="242"/>
      <c r="C157" s="243"/>
      <c r="D157" s="227" t="s">
        <v>134</v>
      </c>
      <c r="E157" s="244" t="s">
        <v>1</v>
      </c>
      <c r="F157" s="245" t="s">
        <v>165</v>
      </c>
      <c r="G157" s="243"/>
      <c r="H157" s="246">
        <v>123.90000000000001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134</v>
      </c>
      <c r="AU157" s="252" t="s">
        <v>88</v>
      </c>
      <c r="AV157" s="14" t="s">
        <v>88</v>
      </c>
      <c r="AW157" s="14" t="s">
        <v>35</v>
      </c>
      <c r="AX157" s="14" t="s">
        <v>78</v>
      </c>
      <c r="AY157" s="252" t="s">
        <v>123</v>
      </c>
    </row>
    <row r="158" s="15" customFormat="1">
      <c r="A158" s="15"/>
      <c r="B158" s="253"/>
      <c r="C158" s="254"/>
      <c r="D158" s="227" t="s">
        <v>134</v>
      </c>
      <c r="E158" s="255" t="s">
        <v>1</v>
      </c>
      <c r="F158" s="256" t="s">
        <v>137</v>
      </c>
      <c r="G158" s="254"/>
      <c r="H158" s="257">
        <v>536.89999999999998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134</v>
      </c>
      <c r="AU158" s="263" t="s">
        <v>88</v>
      </c>
      <c r="AV158" s="15" t="s">
        <v>130</v>
      </c>
      <c r="AW158" s="15" t="s">
        <v>35</v>
      </c>
      <c r="AX158" s="15" t="s">
        <v>86</v>
      </c>
      <c r="AY158" s="263" t="s">
        <v>123</v>
      </c>
    </row>
    <row r="159" s="2" customFormat="1" ht="16.5" customHeight="1">
      <c r="A159" s="38"/>
      <c r="B159" s="39"/>
      <c r="C159" s="214" t="s">
        <v>166</v>
      </c>
      <c r="D159" s="214" t="s">
        <v>125</v>
      </c>
      <c r="E159" s="215" t="s">
        <v>167</v>
      </c>
      <c r="F159" s="216" t="s">
        <v>168</v>
      </c>
      <c r="G159" s="217" t="s">
        <v>128</v>
      </c>
      <c r="H159" s="218">
        <v>123.90000000000001</v>
      </c>
      <c r="I159" s="219"/>
      <c r="J159" s="220">
        <f>ROUND(I159*H159,2)</f>
        <v>0</v>
      </c>
      <c r="K159" s="216" t="s">
        <v>129</v>
      </c>
      <c r="L159" s="44"/>
      <c r="M159" s="221" t="s">
        <v>1</v>
      </c>
      <c r="N159" s="222" t="s">
        <v>43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130</v>
      </c>
      <c r="AT159" s="225" t="s">
        <v>125</v>
      </c>
      <c r="AU159" s="225" t="s">
        <v>88</v>
      </c>
      <c r="AY159" s="17" t="s">
        <v>123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86</v>
      </c>
      <c r="BK159" s="226">
        <f>ROUND(I159*H159,2)</f>
        <v>0</v>
      </c>
      <c r="BL159" s="17" t="s">
        <v>130</v>
      </c>
      <c r="BM159" s="225" t="s">
        <v>169</v>
      </c>
    </row>
    <row r="160" s="2" customFormat="1">
      <c r="A160" s="38"/>
      <c r="B160" s="39"/>
      <c r="C160" s="40"/>
      <c r="D160" s="227" t="s">
        <v>132</v>
      </c>
      <c r="E160" s="40"/>
      <c r="F160" s="228" t="s">
        <v>170</v>
      </c>
      <c r="G160" s="40"/>
      <c r="H160" s="40"/>
      <c r="I160" s="229"/>
      <c r="J160" s="40"/>
      <c r="K160" s="40"/>
      <c r="L160" s="44"/>
      <c r="M160" s="230"/>
      <c r="N160" s="23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88</v>
      </c>
    </row>
    <row r="161" s="13" customFormat="1">
      <c r="A161" s="13"/>
      <c r="B161" s="232"/>
      <c r="C161" s="233"/>
      <c r="D161" s="227" t="s">
        <v>134</v>
      </c>
      <c r="E161" s="234" t="s">
        <v>1</v>
      </c>
      <c r="F161" s="235" t="s">
        <v>171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134</v>
      </c>
      <c r="AU161" s="241" t="s">
        <v>88</v>
      </c>
      <c r="AV161" s="13" t="s">
        <v>86</v>
      </c>
      <c r="AW161" s="13" t="s">
        <v>35</v>
      </c>
      <c r="AX161" s="13" t="s">
        <v>78</v>
      </c>
      <c r="AY161" s="241" t="s">
        <v>123</v>
      </c>
    </row>
    <row r="162" s="13" customFormat="1">
      <c r="A162" s="13"/>
      <c r="B162" s="232"/>
      <c r="C162" s="233"/>
      <c r="D162" s="227" t="s">
        <v>134</v>
      </c>
      <c r="E162" s="234" t="s">
        <v>1</v>
      </c>
      <c r="F162" s="235" t="s">
        <v>149</v>
      </c>
      <c r="G162" s="233"/>
      <c r="H162" s="234" t="s">
        <v>1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134</v>
      </c>
      <c r="AU162" s="241" t="s">
        <v>88</v>
      </c>
      <c r="AV162" s="13" t="s">
        <v>86</v>
      </c>
      <c r="AW162" s="13" t="s">
        <v>35</v>
      </c>
      <c r="AX162" s="13" t="s">
        <v>78</v>
      </c>
      <c r="AY162" s="241" t="s">
        <v>123</v>
      </c>
    </row>
    <row r="163" s="14" customFormat="1">
      <c r="A163" s="14"/>
      <c r="B163" s="242"/>
      <c r="C163" s="243"/>
      <c r="D163" s="227" t="s">
        <v>134</v>
      </c>
      <c r="E163" s="244" t="s">
        <v>1</v>
      </c>
      <c r="F163" s="245" t="s">
        <v>150</v>
      </c>
      <c r="G163" s="243"/>
      <c r="H163" s="246">
        <v>123.90000000000001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134</v>
      </c>
      <c r="AU163" s="252" t="s">
        <v>88</v>
      </c>
      <c r="AV163" s="14" t="s">
        <v>88</v>
      </c>
      <c r="AW163" s="14" t="s">
        <v>35</v>
      </c>
      <c r="AX163" s="14" t="s">
        <v>78</v>
      </c>
      <c r="AY163" s="252" t="s">
        <v>123</v>
      </c>
    </row>
    <row r="164" s="15" customFormat="1">
      <c r="A164" s="15"/>
      <c r="B164" s="253"/>
      <c r="C164" s="254"/>
      <c r="D164" s="227" t="s">
        <v>134</v>
      </c>
      <c r="E164" s="255" t="s">
        <v>1</v>
      </c>
      <c r="F164" s="256" t="s">
        <v>137</v>
      </c>
      <c r="G164" s="254"/>
      <c r="H164" s="257">
        <v>123.90000000000001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134</v>
      </c>
      <c r="AU164" s="263" t="s">
        <v>88</v>
      </c>
      <c r="AV164" s="15" t="s">
        <v>130</v>
      </c>
      <c r="AW164" s="15" t="s">
        <v>35</v>
      </c>
      <c r="AX164" s="15" t="s">
        <v>86</v>
      </c>
      <c r="AY164" s="263" t="s">
        <v>123</v>
      </c>
    </row>
    <row r="165" s="2" customFormat="1" ht="21.75" customHeight="1">
      <c r="A165" s="38"/>
      <c r="B165" s="39"/>
      <c r="C165" s="214" t="s">
        <v>172</v>
      </c>
      <c r="D165" s="214" t="s">
        <v>125</v>
      </c>
      <c r="E165" s="215" t="s">
        <v>173</v>
      </c>
      <c r="F165" s="216" t="s">
        <v>174</v>
      </c>
      <c r="G165" s="217" t="s">
        <v>128</v>
      </c>
      <c r="H165" s="218">
        <v>413</v>
      </c>
      <c r="I165" s="219"/>
      <c r="J165" s="220">
        <f>ROUND(I165*H165,2)</f>
        <v>0</v>
      </c>
      <c r="K165" s="216" t="s">
        <v>129</v>
      </c>
      <c r="L165" s="44"/>
      <c r="M165" s="221" t="s">
        <v>1</v>
      </c>
      <c r="N165" s="222" t="s">
        <v>43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130</v>
      </c>
      <c r="AT165" s="225" t="s">
        <v>125</v>
      </c>
      <c r="AU165" s="225" t="s">
        <v>88</v>
      </c>
      <c r="AY165" s="17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86</v>
      </c>
      <c r="BK165" s="226">
        <f>ROUND(I165*H165,2)</f>
        <v>0</v>
      </c>
      <c r="BL165" s="17" t="s">
        <v>130</v>
      </c>
      <c r="BM165" s="225" t="s">
        <v>175</v>
      </c>
    </row>
    <row r="166" s="2" customFormat="1">
      <c r="A166" s="38"/>
      <c r="B166" s="39"/>
      <c r="C166" s="40"/>
      <c r="D166" s="227" t="s">
        <v>132</v>
      </c>
      <c r="E166" s="40"/>
      <c r="F166" s="228" t="s">
        <v>176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88</v>
      </c>
    </row>
    <row r="167" s="13" customFormat="1">
      <c r="A167" s="13"/>
      <c r="B167" s="232"/>
      <c r="C167" s="233"/>
      <c r="D167" s="227" t="s">
        <v>134</v>
      </c>
      <c r="E167" s="234" t="s">
        <v>1</v>
      </c>
      <c r="F167" s="235" t="s">
        <v>163</v>
      </c>
      <c r="G167" s="233"/>
      <c r="H167" s="234" t="s">
        <v>1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134</v>
      </c>
      <c r="AU167" s="241" t="s">
        <v>88</v>
      </c>
      <c r="AV167" s="13" t="s">
        <v>86</v>
      </c>
      <c r="AW167" s="13" t="s">
        <v>35</v>
      </c>
      <c r="AX167" s="13" t="s">
        <v>78</v>
      </c>
      <c r="AY167" s="241" t="s">
        <v>123</v>
      </c>
    </row>
    <row r="168" s="14" customFormat="1">
      <c r="A168" s="14"/>
      <c r="B168" s="242"/>
      <c r="C168" s="243"/>
      <c r="D168" s="227" t="s">
        <v>134</v>
      </c>
      <c r="E168" s="244" t="s">
        <v>1</v>
      </c>
      <c r="F168" s="245" t="s">
        <v>143</v>
      </c>
      <c r="G168" s="243"/>
      <c r="H168" s="246">
        <v>413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134</v>
      </c>
      <c r="AU168" s="252" t="s">
        <v>88</v>
      </c>
      <c r="AV168" s="14" t="s">
        <v>88</v>
      </c>
      <c r="AW168" s="14" t="s">
        <v>35</v>
      </c>
      <c r="AX168" s="14" t="s">
        <v>78</v>
      </c>
      <c r="AY168" s="252" t="s">
        <v>123</v>
      </c>
    </row>
    <row r="169" s="15" customFormat="1">
      <c r="A169" s="15"/>
      <c r="B169" s="253"/>
      <c r="C169" s="254"/>
      <c r="D169" s="227" t="s">
        <v>134</v>
      </c>
      <c r="E169" s="255" t="s">
        <v>1</v>
      </c>
      <c r="F169" s="256" t="s">
        <v>137</v>
      </c>
      <c r="G169" s="254"/>
      <c r="H169" s="257">
        <v>413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134</v>
      </c>
      <c r="AU169" s="263" t="s">
        <v>88</v>
      </c>
      <c r="AV169" s="15" t="s">
        <v>130</v>
      </c>
      <c r="AW169" s="15" t="s">
        <v>35</v>
      </c>
      <c r="AX169" s="15" t="s">
        <v>86</v>
      </c>
      <c r="AY169" s="263" t="s">
        <v>123</v>
      </c>
    </row>
    <row r="170" s="12" customFormat="1" ht="22.8" customHeight="1">
      <c r="A170" s="12"/>
      <c r="B170" s="198"/>
      <c r="C170" s="199"/>
      <c r="D170" s="200" t="s">
        <v>77</v>
      </c>
      <c r="E170" s="212" t="s">
        <v>177</v>
      </c>
      <c r="F170" s="212" t="s">
        <v>178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SUM(P171:P179)</f>
        <v>0</v>
      </c>
      <c r="Q170" s="206"/>
      <c r="R170" s="207">
        <f>SUM(R171:R179)</f>
        <v>3.0220400000000001</v>
      </c>
      <c r="S170" s="206"/>
      <c r="T170" s="208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86</v>
      </c>
      <c r="AT170" s="210" t="s">
        <v>77</v>
      </c>
      <c r="AU170" s="210" t="s">
        <v>86</v>
      </c>
      <c r="AY170" s="209" t="s">
        <v>123</v>
      </c>
      <c r="BK170" s="211">
        <f>SUM(BK171:BK179)</f>
        <v>0</v>
      </c>
    </row>
    <row r="171" s="2" customFormat="1" ht="16.5" customHeight="1">
      <c r="A171" s="38"/>
      <c r="B171" s="39"/>
      <c r="C171" s="214" t="s">
        <v>177</v>
      </c>
      <c r="D171" s="214" t="s">
        <v>125</v>
      </c>
      <c r="E171" s="215" t="s">
        <v>179</v>
      </c>
      <c r="F171" s="216" t="s">
        <v>180</v>
      </c>
      <c r="G171" s="217" t="s">
        <v>181</v>
      </c>
      <c r="H171" s="218">
        <v>1</v>
      </c>
      <c r="I171" s="219"/>
      <c r="J171" s="220">
        <f>ROUND(I171*H171,2)</f>
        <v>0</v>
      </c>
      <c r="K171" s="216" t="s">
        <v>182</v>
      </c>
      <c r="L171" s="44"/>
      <c r="M171" s="221" t="s">
        <v>1</v>
      </c>
      <c r="N171" s="222" t="s">
        <v>43</v>
      </c>
      <c r="O171" s="91"/>
      <c r="P171" s="223">
        <f>O171*H171</f>
        <v>0</v>
      </c>
      <c r="Q171" s="223">
        <v>0.42368</v>
      </c>
      <c r="R171" s="223">
        <f>Q171*H171</f>
        <v>0.42368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130</v>
      </c>
      <c r="AT171" s="225" t="s">
        <v>125</v>
      </c>
      <c r="AU171" s="225" t="s">
        <v>88</v>
      </c>
      <c r="AY171" s="17" t="s">
        <v>123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86</v>
      </c>
      <c r="BK171" s="226">
        <f>ROUND(I171*H171,2)</f>
        <v>0</v>
      </c>
      <c r="BL171" s="17" t="s">
        <v>130</v>
      </c>
      <c r="BM171" s="225" t="s">
        <v>183</v>
      </c>
    </row>
    <row r="172" s="2" customFormat="1">
      <c r="A172" s="38"/>
      <c r="B172" s="39"/>
      <c r="C172" s="40"/>
      <c r="D172" s="227" t="s">
        <v>132</v>
      </c>
      <c r="E172" s="40"/>
      <c r="F172" s="228" t="s">
        <v>180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132</v>
      </c>
      <c r="AU172" s="17" t="s">
        <v>88</v>
      </c>
    </row>
    <row r="173" s="14" customFormat="1">
      <c r="A173" s="14"/>
      <c r="B173" s="242"/>
      <c r="C173" s="243"/>
      <c r="D173" s="227" t="s">
        <v>134</v>
      </c>
      <c r="E173" s="244" t="s">
        <v>1</v>
      </c>
      <c r="F173" s="245" t="s">
        <v>86</v>
      </c>
      <c r="G173" s="243"/>
      <c r="H173" s="246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134</v>
      </c>
      <c r="AU173" s="252" t="s">
        <v>88</v>
      </c>
      <c r="AV173" s="14" t="s">
        <v>88</v>
      </c>
      <c r="AW173" s="14" t="s">
        <v>35</v>
      </c>
      <c r="AX173" s="14" t="s">
        <v>86</v>
      </c>
      <c r="AY173" s="252" t="s">
        <v>123</v>
      </c>
    </row>
    <row r="174" s="2" customFormat="1" ht="16.5" customHeight="1">
      <c r="A174" s="38"/>
      <c r="B174" s="39"/>
      <c r="C174" s="214" t="s">
        <v>184</v>
      </c>
      <c r="D174" s="214" t="s">
        <v>125</v>
      </c>
      <c r="E174" s="215" t="s">
        <v>185</v>
      </c>
      <c r="F174" s="216" t="s">
        <v>186</v>
      </c>
      <c r="G174" s="217" t="s">
        <v>181</v>
      </c>
      <c r="H174" s="218">
        <v>1</v>
      </c>
      <c r="I174" s="219"/>
      <c r="J174" s="220">
        <f>ROUND(I174*H174,2)</f>
        <v>0</v>
      </c>
      <c r="K174" s="216" t="s">
        <v>182</v>
      </c>
      <c r="L174" s="44"/>
      <c r="M174" s="221" t="s">
        <v>1</v>
      </c>
      <c r="N174" s="222" t="s">
        <v>43</v>
      </c>
      <c r="O174" s="91"/>
      <c r="P174" s="223">
        <f>O174*H174</f>
        <v>0</v>
      </c>
      <c r="Q174" s="223">
        <v>0.42080000000000001</v>
      </c>
      <c r="R174" s="223">
        <f>Q174*H174</f>
        <v>0.42080000000000001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130</v>
      </c>
      <c r="AT174" s="225" t="s">
        <v>125</v>
      </c>
      <c r="AU174" s="225" t="s">
        <v>88</v>
      </c>
      <c r="AY174" s="17" t="s">
        <v>123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86</v>
      </c>
      <c r="BK174" s="226">
        <f>ROUND(I174*H174,2)</f>
        <v>0</v>
      </c>
      <c r="BL174" s="17" t="s">
        <v>130</v>
      </c>
      <c r="BM174" s="225" t="s">
        <v>187</v>
      </c>
    </row>
    <row r="175" s="2" customFormat="1">
      <c r="A175" s="38"/>
      <c r="B175" s="39"/>
      <c r="C175" s="40"/>
      <c r="D175" s="227" t="s">
        <v>132</v>
      </c>
      <c r="E175" s="40"/>
      <c r="F175" s="228" t="s">
        <v>186</v>
      </c>
      <c r="G175" s="40"/>
      <c r="H175" s="40"/>
      <c r="I175" s="229"/>
      <c r="J175" s="40"/>
      <c r="K175" s="40"/>
      <c r="L175" s="44"/>
      <c r="M175" s="230"/>
      <c r="N175" s="23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132</v>
      </c>
      <c r="AU175" s="17" t="s">
        <v>88</v>
      </c>
    </row>
    <row r="176" s="14" customFormat="1">
      <c r="A176" s="14"/>
      <c r="B176" s="242"/>
      <c r="C176" s="243"/>
      <c r="D176" s="227" t="s">
        <v>134</v>
      </c>
      <c r="E176" s="244" t="s">
        <v>1</v>
      </c>
      <c r="F176" s="245" t="s">
        <v>86</v>
      </c>
      <c r="G176" s="243"/>
      <c r="H176" s="246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134</v>
      </c>
      <c r="AU176" s="252" t="s">
        <v>88</v>
      </c>
      <c r="AV176" s="14" t="s">
        <v>88</v>
      </c>
      <c r="AW176" s="14" t="s">
        <v>35</v>
      </c>
      <c r="AX176" s="14" t="s">
        <v>86</v>
      </c>
      <c r="AY176" s="252" t="s">
        <v>123</v>
      </c>
    </row>
    <row r="177" s="2" customFormat="1" ht="21.75" customHeight="1">
      <c r="A177" s="38"/>
      <c r="B177" s="39"/>
      <c r="C177" s="214" t="s">
        <v>188</v>
      </c>
      <c r="D177" s="214" t="s">
        <v>125</v>
      </c>
      <c r="E177" s="215" t="s">
        <v>189</v>
      </c>
      <c r="F177" s="216" t="s">
        <v>190</v>
      </c>
      <c r="G177" s="217" t="s">
        <v>181</v>
      </c>
      <c r="H177" s="218">
        <v>7</v>
      </c>
      <c r="I177" s="219"/>
      <c r="J177" s="220">
        <f>ROUND(I177*H177,2)</f>
        <v>0</v>
      </c>
      <c r="K177" s="216" t="s">
        <v>182</v>
      </c>
      <c r="L177" s="44"/>
      <c r="M177" s="221" t="s">
        <v>1</v>
      </c>
      <c r="N177" s="222" t="s">
        <v>43</v>
      </c>
      <c r="O177" s="91"/>
      <c r="P177" s="223">
        <f>O177*H177</f>
        <v>0</v>
      </c>
      <c r="Q177" s="223">
        <v>0.31108000000000002</v>
      </c>
      <c r="R177" s="223">
        <f>Q177*H177</f>
        <v>2.1775600000000002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130</v>
      </c>
      <c r="AT177" s="225" t="s">
        <v>125</v>
      </c>
      <c r="AU177" s="225" t="s">
        <v>88</v>
      </c>
      <c r="AY177" s="17" t="s">
        <v>123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86</v>
      </c>
      <c r="BK177" s="226">
        <f>ROUND(I177*H177,2)</f>
        <v>0</v>
      </c>
      <c r="BL177" s="17" t="s">
        <v>130</v>
      </c>
      <c r="BM177" s="225" t="s">
        <v>191</v>
      </c>
    </row>
    <row r="178" s="2" customFormat="1">
      <c r="A178" s="38"/>
      <c r="B178" s="39"/>
      <c r="C178" s="40"/>
      <c r="D178" s="227" t="s">
        <v>132</v>
      </c>
      <c r="E178" s="40"/>
      <c r="F178" s="228" t="s">
        <v>192</v>
      </c>
      <c r="G178" s="40"/>
      <c r="H178" s="40"/>
      <c r="I178" s="229"/>
      <c r="J178" s="40"/>
      <c r="K178" s="40"/>
      <c r="L178" s="44"/>
      <c r="M178" s="230"/>
      <c r="N178" s="23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88</v>
      </c>
    </row>
    <row r="179" s="14" customFormat="1">
      <c r="A179" s="14"/>
      <c r="B179" s="242"/>
      <c r="C179" s="243"/>
      <c r="D179" s="227" t="s">
        <v>134</v>
      </c>
      <c r="E179" s="244" t="s">
        <v>1</v>
      </c>
      <c r="F179" s="245" t="s">
        <v>193</v>
      </c>
      <c r="G179" s="243"/>
      <c r="H179" s="246">
        <v>7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134</v>
      </c>
      <c r="AU179" s="252" t="s">
        <v>88</v>
      </c>
      <c r="AV179" s="14" t="s">
        <v>88</v>
      </c>
      <c r="AW179" s="14" t="s">
        <v>35</v>
      </c>
      <c r="AX179" s="14" t="s">
        <v>86</v>
      </c>
      <c r="AY179" s="252" t="s">
        <v>123</v>
      </c>
    </row>
    <row r="180" s="12" customFormat="1" ht="22.8" customHeight="1">
      <c r="A180" s="12"/>
      <c r="B180" s="198"/>
      <c r="C180" s="199"/>
      <c r="D180" s="200" t="s">
        <v>77</v>
      </c>
      <c r="E180" s="212" t="s">
        <v>184</v>
      </c>
      <c r="F180" s="212" t="s">
        <v>194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SUM(P181:P195)</f>
        <v>0</v>
      </c>
      <c r="Q180" s="206"/>
      <c r="R180" s="207">
        <f>SUM(R181:R195)</f>
        <v>0.0041999999999999997</v>
      </c>
      <c r="S180" s="206"/>
      <c r="T180" s="208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86</v>
      </c>
      <c r="AT180" s="210" t="s">
        <v>77</v>
      </c>
      <c r="AU180" s="210" t="s">
        <v>86</v>
      </c>
      <c r="AY180" s="209" t="s">
        <v>123</v>
      </c>
      <c r="BK180" s="211">
        <f>SUM(BK181:BK195)</f>
        <v>0</v>
      </c>
    </row>
    <row r="181" s="2" customFormat="1" ht="16.5" customHeight="1">
      <c r="A181" s="38"/>
      <c r="B181" s="39"/>
      <c r="C181" s="214" t="s">
        <v>195</v>
      </c>
      <c r="D181" s="214" t="s">
        <v>125</v>
      </c>
      <c r="E181" s="215" t="s">
        <v>196</v>
      </c>
      <c r="F181" s="216" t="s">
        <v>197</v>
      </c>
      <c r="G181" s="217" t="s">
        <v>198</v>
      </c>
      <c r="H181" s="218">
        <v>7</v>
      </c>
      <c r="I181" s="219"/>
      <c r="J181" s="220">
        <f>ROUND(I181*H181,2)</f>
        <v>0</v>
      </c>
      <c r="K181" s="216" t="s">
        <v>129</v>
      </c>
      <c r="L181" s="44"/>
      <c r="M181" s="221" t="s">
        <v>1</v>
      </c>
      <c r="N181" s="222" t="s">
        <v>43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130</v>
      </c>
      <c r="AT181" s="225" t="s">
        <v>125</v>
      </c>
      <c r="AU181" s="225" t="s">
        <v>88</v>
      </c>
      <c r="AY181" s="17" t="s">
        <v>123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86</v>
      </c>
      <c r="BK181" s="226">
        <f>ROUND(I181*H181,2)</f>
        <v>0</v>
      </c>
      <c r="BL181" s="17" t="s">
        <v>130</v>
      </c>
      <c r="BM181" s="225" t="s">
        <v>199</v>
      </c>
    </row>
    <row r="182" s="2" customFormat="1">
      <c r="A182" s="38"/>
      <c r="B182" s="39"/>
      <c r="C182" s="40"/>
      <c r="D182" s="227" t="s">
        <v>132</v>
      </c>
      <c r="E182" s="40"/>
      <c r="F182" s="228" t="s">
        <v>200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88</v>
      </c>
    </row>
    <row r="183" s="13" customFormat="1">
      <c r="A183" s="13"/>
      <c r="B183" s="232"/>
      <c r="C183" s="233"/>
      <c r="D183" s="227" t="s">
        <v>134</v>
      </c>
      <c r="E183" s="234" t="s">
        <v>1</v>
      </c>
      <c r="F183" s="235" t="s">
        <v>142</v>
      </c>
      <c r="G183" s="233"/>
      <c r="H183" s="234" t="s">
        <v>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134</v>
      </c>
      <c r="AU183" s="241" t="s">
        <v>88</v>
      </c>
      <c r="AV183" s="13" t="s">
        <v>86</v>
      </c>
      <c r="AW183" s="13" t="s">
        <v>35</v>
      </c>
      <c r="AX183" s="13" t="s">
        <v>78</v>
      </c>
      <c r="AY183" s="241" t="s">
        <v>123</v>
      </c>
    </row>
    <row r="184" s="14" customFormat="1">
      <c r="A184" s="14"/>
      <c r="B184" s="242"/>
      <c r="C184" s="243"/>
      <c r="D184" s="227" t="s">
        <v>134</v>
      </c>
      <c r="E184" s="244" t="s">
        <v>1</v>
      </c>
      <c r="F184" s="245" t="s">
        <v>172</v>
      </c>
      <c r="G184" s="243"/>
      <c r="H184" s="246">
        <v>7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134</v>
      </c>
      <c r="AU184" s="252" t="s">
        <v>88</v>
      </c>
      <c r="AV184" s="14" t="s">
        <v>88</v>
      </c>
      <c r="AW184" s="14" t="s">
        <v>35</v>
      </c>
      <c r="AX184" s="14" t="s">
        <v>78</v>
      </c>
      <c r="AY184" s="252" t="s">
        <v>123</v>
      </c>
    </row>
    <row r="185" s="15" customFormat="1">
      <c r="A185" s="15"/>
      <c r="B185" s="253"/>
      <c r="C185" s="254"/>
      <c r="D185" s="227" t="s">
        <v>134</v>
      </c>
      <c r="E185" s="255" t="s">
        <v>1</v>
      </c>
      <c r="F185" s="256" t="s">
        <v>137</v>
      </c>
      <c r="G185" s="254"/>
      <c r="H185" s="257">
        <v>7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134</v>
      </c>
      <c r="AU185" s="263" t="s">
        <v>88</v>
      </c>
      <c r="AV185" s="15" t="s">
        <v>130</v>
      </c>
      <c r="AW185" s="15" t="s">
        <v>35</v>
      </c>
      <c r="AX185" s="15" t="s">
        <v>86</v>
      </c>
      <c r="AY185" s="263" t="s">
        <v>123</v>
      </c>
    </row>
    <row r="186" s="2" customFormat="1" ht="21.75" customHeight="1">
      <c r="A186" s="38"/>
      <c r="B186" s="39"/>
      <c r="C186" s="214" t="s">
        <v>8</v>
      </c>
      <c r="D186" s="214" t="s">
        <v>125</v>
      </c>
      <c r="E186" s="215" t="s">
        <v>201</v>
      </c>
      <c r="F186" s="216" t="s">
        <v>202</v>
      </c>
      <c r="G186" s="217" t="s">
        <v>198</v>
      </c>
      <c r="H186" s="218">
        <v>7</v>
      </c>
      <c r="I186" s="219"/>
      <c r="J186" s="220">
        <f>ROUND(I186*H186,2)</f>
        <v>0</v>
      </c>
      <c r="K186" s="216" t="s">
        <v>129</v>
      </c>
      <c r="L186" s="44"/>
      <c r="M186" s="221" t="s">
        <v>1</v>
      </c>
      <c r="N186" s="222" t="s">
        <v>43</v>
      </c>
      <c r="O186" s="91"/>
      <c r="P186" s="223">
        <f>O186*H186</f>
        <v>0</v>
      </c>
      <c r="Q186" s="223">
        <v>0.00059999999999999995</v>
      </c>
      <c r="R186" s="223">
        <f>Q186*H186</f>
        <v>0.0041999999999999997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130</v>
      </c>
      <c r="AT186" s="225" t="s">
        <v>125</v>
      </c>
      <c r="AU186" s="225" t="s">
        <v>88</v>
      </c>
      <c r="AY186" s="17" t="s">
        <v>123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86</v>
      </c>
      <c r="BK186" s="226">
        <f>ROUND(I186*H186,2)</f>
        <v>0</v>
      </c>
      <c r="BL186" s="17" t="s">
        <v>130</v>
      </c>
      <c r="BM186" s="225" t="s">
        <v>203</v>
      </c>
    </row>
    <row r="187" s="2" customFormat="1">
      <c r="A187" s="38"/>
      <c r="B187" s="39"/>
      <c r="C187" s="40"/>
      <c r="D187" s="227" t="s">
        <v>132</v>
      </c>
      <c r="E187" s="40"/>
      <c r="F187" s="228" t="s">
        <v>204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88</v>
      </c>
    </row>
    <row r="188" s="13" customFormat="1">
      <c r="A188" s="13"/>
      <c r="B188" s="232"/>
      <c r="C188" s="233"/>
      <c r="D188" s="227" t="s">
        <v>134</v>
      </c>
      <c r="E188" s="234" t="s">
        <v>1</v>
      </c>
      <c r="F188" s="235" t="s">
        <v>142</v>
      </c>
      <c r="G188" s="233"/>
      <c r="H188" s="234" t="s">
        <v>1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134</v>
      </c>
      <c r="AU188" s="241" t="s">
        <v>88</v>
      </c>
      <c r="AV188" s="13" t="s">
        <v>86</v>
      </c>
      <c r="AW188" s="13" t="s">
        <v>35</v>
      </c>
      <c r="AX188" s="13" t="s">
        <v>78</v>
      </c>
      <c r="AY188" s="241" t="s">
        <v>123</v>
      </c>
    </row>
    <row r="189" s="14" customFormat="1">
      <c r="A189" s="14"/>
      <c r="B189" s="242"/>
      <c r="C189" s="243"/>
      <c r="D189" s="227" t="s">
        <v>134</v>
      </c>
      <c r="E189" s="244" t="s">
        <v>1</v>
      </c>
      <c r="F189" s="245" t="s">
        <v>172</v>
      </c>
      <c r="G189" s="243"/>
      <c r="H189" s="246">
        <v>7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134</v>
      </c>
      <c r="AU189" s="252" t="s">
        <v>88</v>
      </c>
      <c r="AV189" s="14" t="s">
        <v>88</v>
      </c>
      <c r="AW189" s="14" t="s">
        <v>35</v>
      </c>
      <c r="AX189" s="14" t="s">
        <v>78</v>
      </c>
      <c r="AY189" s="252" t="s">
        <v>123</v>
      </c>
    </row>
    <row r="190" s="15" customFormat="1">
      <c r="A190" s="15"/>
      <c r="B190" s="253"/>
      <c r="C190" s="254"/>
      <c r="D190" s="227" t="s">
        <v>134</v>
      </c>
      <c r="E190" s="255" t="s">
        <v>1</v>
      </c>
      <c r="F190" s="256" t="s">
        <v>137</v>
      </c>
      <c r="G190" s="254"/>
      <c r="H190" s="257">
        <v>7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134</v>
      </c>
      <c r="AU190" s="263" t="s">
        <v>88</v>
      </c>
      <c r="AV190" s="15" t="s">
        <v>130</v>
      </c>
      <c r="AW190" s="15" t="s">
        <v>35</v>
      </c>
      <c r="AX190" s="15" t="s">
        <v>86</v>
      </c>
      <c r="AY190" s="263" t="s">
        <v>123</v>
      </c>
    </row>
    <row r="191" s="2" customFormat="1" ht="16.5" customHeight="1">
      <c r="A191" s="38"/>
      <c r="B191" s="39"/>
      <c r="C191" s="214" t="s">
        <v>205</v>
      </c>
      <c r="D191" s="214" t="s">
        <v>125</v>
      </c>
      <c r="E191" s="215" t="s">
        <v>206</v>
      </c>
      <c r="F191" s="216" t="s">
        <v>207</v>
      </c>
      <c r="G191" s="217" t="s">
        <v>198</v>
      </c>
      <c r="H191" s="218">
        <v>7</v>
      </c>
      <c r="I191" s="219"/>
      <c r="J191" s="220">
        <f>ROUND(I191*H191,2)</f>
        <v>0</v>
      </c>
      <c r="K191" s="216" t="s">
        <v>129</v>
      </c>
      <c r="L191" s="44"/>
      <c r="M191" s="221" t="s">
        <v>1</v>
      </c>
      <c r="N191" s="222" t="s">
        <v>43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130</v>
      </c>
      <c r="AT191" s="225" t="s">
        <v>125</v>
      </c>
      <c r="AU191" s="225" t="s">
        <v>88</v>
      </c>
      <c r="AY191" s="17" t="s">
        <v>123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86</v>
      </c>
      <c r="BK191" s="226">
        <f>ROUND(I191*H191,2)</f>
        <v>0</v>
      </c>
      <c r="BL191" s="17" t="s">
        <v>130</v>
      </c>
      <c r="BM191" s="225" t="s">
        <v>208</v>
      </c>
    </row>
    <row r="192" s="2" customFormat="1">
      <c r="A192" s="38"/>
      <c r="B192" s="39"/>
      <c r="C192" s="40"/>
      <c r="D192" s="227" t="s">
        <v>132</v>
      </c>
      <c r="E192" s="40"/>
      <c r="F192" s="228" t="s">
        <v>209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132</v>
      </c>
      <c r="AU192" s="17" t="s">
        <v>88</v>
      </c>
    </row>
    <row r="193" s="13" customFormat="1">
      <c r="A193" s="13"/>
      <c r="B193" s="232"/>
      <c r="C193" s="233"/>
      <c r="D193" s="227" t="s">
        <v>134</v>
      </c>
      <c r="E193" s="234" t="s">
        <v>1</v>
      </c>
      <c r="F193" s="235" t="s">
        <v>142</v>
      </c>
      <c r="G193" s="233"/>
      <c r="H193" s="234" t="s">
        <v>1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134</v>
      </c>
      <c r="AU193" s="241" t="s">
        <v>88</v>
      </c>
      <c r="AV193" s="13" t="s">
        <v>86</v>
      </c>
      <c r="AW193" s="13" t="s">
        <v>35</v>
      </c>
      <c r="AX193" s="13" t="s">
        <v>78</v>
      </c>
      <c r="AY193" s="241" t="s">
        <v>123</v>
      </c>
    </row>
    <row r="194" s="14" customFormat="1">
      <c r="A194" s="14"/>
      <c r="B194" s="242"/>
      <c r="C194" s="243"/>
      <c r="D194" s="227" t="s">
        <v>134</v>
      </c>
      <c r="E194" s="244" t="s">
        <v>1</v>
      </c>
      <c r="F194" s="245" t="s">
        <v>172</v>
      </c>
      <c r="G194" s="243"/>
      <c r="H194" s="246">
        <v>7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134</v>
      </c>
      <c r="AU194" s="252" t="s">
        <v>88</v>
      </c>
      <c r="AV194" s="14" t="s">
        <v>88</v>
      </c>
      <c r="AW194" s="14" t="s">
        <v>35</v>
      </c>
      <c r="AX194" s="14" t="s">
        <v>78</v>
      </c>
      <c r="AY194" s="252" t="s">
        <v>123</v>
      </c>
    </row>
    <row r="195" s="15" customFormat="1">
      <c r="A195" s="15"/>
      <c r="B195" s="253"/>
      <c r="C195" s="254"/>
      <c r="D195" s="227" t="s">
        <v>134</v>
      </c>
      <c r="E195" s="255" t="s">
        <v>1</v>
      </c>
      <c r="F195" s="256" t="s">
        <v>137</v>
      </c>
      <c r="G195" s="254"/>
      <c r="H195" s="257">
        <v>7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134</v>
      </c>
      <c r="AU195" s="263" t="s">
        <v>88</v>
      </c>
      <c r="AV195" s="15" t="s">
        <v>130</v>
      </c>
      <c r="AW195" s="15" t="s">
        <v>35</v>
      </c>
      <c r="AX195" s="15" t="s">
        <v>86</v>
      </c>
      <c r="AY195" s="263" t="s">
        <v>123</v>
      </c>
    </row>
    <row r="196" s="12" customFormat="1" ht="22.8" customHeight="1">
      <c r="A196" s="12"/>
      <c r="B196" s="198"/>
      <c r="C196" s="199"/>
      <c r="D196" s="200" t="s">
        <v>77</v>
      </c>
      <c r="E196" s="212" t="s">
        <v>210</v>
      </c>
      <c r="F196" s="212" t="s">
        <v>211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SUM(P197:P203)</f>
        <v>0</v>
      </c>
      <c r="Q196" s="206"/>
      <c r="R196" s="207">
        <f>SUM(R197:R203)</f>
        <v>0</v>
      </c>
      <c r="S196" s="206"/>
      <c r="T196" s="208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86</v>
      </c>
      <c r="AT196" s="210" t="s">
        <v>77</v>
      </c>
      <c r="AU196" s="210" t="s">
        <v>86</v>
      </c>
      <c r="AY196" s="209" t="s">
        <v>123</v>
      </c>
      <c r="BK196" s="211">
        <f>SUM(BK197:BK203)</f>
        <v>0</v>
      </c>
    </row>
    <row r="197" s="2" customFormat="1" ht="16.5" customHeight="1">
      <c r="A197" s="38"/>
      <c r="B197" s="39"/>
      <c r="C197" s="214" t="s">
        <v>212</v>
      </c>
      <c r="D197" s="214" t="s">
        <v>125</v>
      </c>
      <c r="E197" s="215" t="s">
        <v>213</v>
      </c>
      <c r="F197" s="216" t="s">
        <v>214</v>
      </c>
      <c r="G197" s="217" t="s">
        <v>215</v>
      </c>
      <c r="H197" s="218">
        <v>77.069999999999993</v>
      </c>
      <c r="I197" s="219"/>
      <c r="J197" s="220">
        <f>ROUND(I197*H197,2)</f>
        <v>0</v>
      </c>
      <c r="K197" s="216" t="s">
        <v>129</v>
      </c>
      <c r="L197" s="44"/>
      <c r="M197" s="221" t="s">
        <v>1</v>
      </c>
      <c r="N197" s="222" t="s">
        <v>43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130</v>
      </c>
      <c r="AT197" s="225" t="s">
        <v>125</v>
      </c>
      <c r="AU197" s="225" t="s">
        <v>88</v>
      </c>
      <c r="AY197" s="17" t="s">
        <v>123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86</v>
      </c>
      <c r="BK197" s="226">
        <f>ROUND(I197*H197,2)</f>
        <v>0</v>
      </c>
      <c r="BL197" s="17" t="s">
        <v>130</v>
      </c>
      <c r="BM197" s="225" t="s">
        <v>216</v>
      </c>
    </row>
    <row r="198" s="2" customFormat="1">
      <c r="A198" s="38"/>
      <c r="B198" s="39"/>
      <c r="C198" s="40"/>
      <c r="D198" s="227" t="s">
        <v>132</v>
      </c>
      <c r="E198" s="40"/>
      <c r="F198" s="228" t="s">
        <v>217</v>
      </c>
      <c r="G198" s="40"/>
      <c r="H198" s="40"/>
      <c r="I198" s="229"/>
      <c r="J198" s="40"/>
      <c r="K198" s="40"/>
      <c r="L198" s="44"/>
      <c r="M198" s="230"/>
      <c r="N198" s="23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132</v>
      </c>
      <c r="AU198" s="17" t="s">
        <v>88</v>
      </c>
    </row>
    <row r="199" s="2" customFormat="1" ht="16.5" customHeight="1">
      <c r="A199" s="38"/>
      <c r="B199" s="39"/>
      <c r="C199" s="214" t="s">
        <v>218</v>
      </c>
      <c r="D199" s="214" t="s">
        <v>125</v>
      </c>
      <c r="E199" s="215" t="s">
        <v>219</v>
      </c>
      <c r="F199" s="216" t="s">
        <v>220</v>
      </c>
      <c r="G199" s="217" t="s">
        <v>215</v>
      </c>
      <c r="H199" s="218">
        <v>693.63</v>
      </c>
      <c r="I199" s="219"/>
      <c r="J199" s="220">
        <f>ROUND(I199*H199,2)</f>
        <v>0</v>
      </c>
      <c r="K199" s="216" t="s">
        <v>129</v>
      </c>
      <c r="L199" s="44"/>
      <c r="M199" s="221" t="s">
        <v>1</v>
      </c>
      <c r="N199" s="222" t="s">
        <v>43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130</v>
      </c>
      <c r="AT199" s="225" t="s">
        <v>125</v>
      </c>
      <c r="AU199" s="225" t="s">
        <v>88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130</v>
      </c>
      <c r="BM199" s="225" t="s">
        <v>221</v>
      </c>
    </row>
    <row r="200" s="2" customFormat="1">
      <c r="A200" s="38"/>
      <c r="B200" s="39"/>
      <c r="C200" s="40"/>
      <c r="D200" s="227" t="s">
        <v>132</v>
      </c>
      <c r="E200" s="40"/>
      <c r="F200" s="228" t="s">
        <v>222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88</v>
      </c>
    </row>
    <row r="201" s="14" customFormat="1">
      <c r="A201" s="14"/>
      <c r="B201" s="242"/>
      <c r="C201" s="243"/>
      <c r="D201" s="227" t="s">
        <v>134</v>
      </c>
      <c r="E201" s="243"/>
      <c r="F201" s="245" t="s">
        <v>223</v>
      </c>
      <c r="G201" s="243"/>
      <c r="H201" s="246">
        <v>693.63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134</v>
      </c>
      <c r="AU201" s="252" t="s">
        <v>88</v>
      </c>
      <c r="AV201" s="14" t="s">
        <v>88</v>
      </c>
      <c r="AW201" s="14" t="s">
        <v>4</v>
      </c>
      <c r="AX201" s="14" t="s">
        <v>86</v>
      </c>
      <c r="AY201" s="252" t="s">
        <v>123</v>
      </c>
    </row>
    <row r="202" s="2" customFormat="1" ht="24.15" customHeight="1">
      <c r="A202" s="38"/>
      <c r="B202" s="39"/>
      <c r="C202" s="214" t="s">
        <v>224</v>
      </c>
      <c r="D202" s="214" t="s">
        <v>125</v>
      </c>
      <c r="E202" s="215" t="s">
        <v>225</v>
      </c>
      <c r="F202" s="216" t="s">
        <v>226</v>
      </c>
      <c r="G202" s="217" t="s">
        <v>215</v>
      </c>
      <c r="H202" s="218">
        <v>75.992000000000004</v>
      </c>
      <c r="I202" s="219"/>
      <c r="J202" s="220">
        <f>ROUND(I202*H202,2)</f>
        <v>0</v>
      </c>
      <c r="K202" s="216" t="s">
        <v>129</v>
      </c>
      <c r="L202" s="44"/>
      <c r="M202" s="221" t="s">
        <v>1</v>
      </c>
      <c r="N202" s="222" t="s">
        <v>43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130</v>
      </c>
      <c r="AT202" s="225" t="s">
        <v>125</v>
      </c>
      <c r="AU202" s="225" t="s">
        <v>88</v>
      </c>
      <c r="AY202" s="17" t="s">
        <v>123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86</v>
      </c>
      <c r="BK202" s="226">
        <f>ROUND(I202*H202,2)</f>
        <v>0</v>
      </c>
      <c r="BL202" s="17" t="s">
        <v>130</v>
      </c>
      <c r="BM202" s="225" t="s">
        <v>227</v>
      </c>
    </row>
    <row r="203" s="2" customFormat="1">
      <c r="A203" s="38"/>
      <c r="B203" s="39"/>
      <c r="C203" s="40"/>
      <c r="D203" s="227" t="s">
        <v>132</v>
      </c>
      <c r="E203" s="40"/>
      <c r="F203" s="228" t="s">
        <v>226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132</v>
      </c>
      <c r="AU203" s="17" t="s">
        <v>88</v>
      </c>
    </row>
    <row r="204" s="12" customFormat="1" ht="22.8" customHeight="1">
      <c r="A204" s="12"/>
      <c r="B204" s="198"/>
      <c r="C204" s="199"/>
      <c r="D204" s="200" t="s">
        <v>77</v>
      </c>
      <c r="E204" s="212" t="s">
        <v>228</v>
      </c>
      <c r="F204" s="212" t="s">
        <v>229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SUM(P205:P206)</f>
        <v>0</v>
      </c>
      <c r="Q204" s="206"/>
      <c r="R204" s="207">
        <f>SUM(R205:R206)</f>
        <v>0</v>
      </c>
      <c r="S204" s="206"/>
      <c r="T204" s="208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86</v>
      </c>
      <c r="AT204" s="210" t="s">
        <v>77</v>
      </c>
      <c r="AU204" s="210" t="s">
        <v>86</v>
      </c>
      <c r="AY204" s="209" t="s">
        <v>123</v>
      </c>
      <c r="BK204" s="211">
        <f>SUM(BK205:BK206)</f>
        <v>0</v>
      </c>
    </row>
    <row r="205" s="2" customFormat="1" ht="21.75" customHeight="1">
      <c r="A205" s="38"/>
      <c r="B205" s="39"/>
      <c r="C205" s="214" t="s">
        <v>230</v>
      </c>
      <c r="D205" s="214" t="s">
        <v>125</v>
      </c>
      <c r="E205" s="215" t="s">
        <v>231</v>
      </c>
      <c r="F205" s="216" t="s">
        <v>232</v>
      </c>
      <c r="G205" s="217" t="s">
        <v>215</v>
      </c>
      <c r="H205" s="218">
        <v>15.960000000000001</v>
      </c>
      <c r="I205" s="219"/>
      <c r="J205" s="220">
        <f>ROUND(I205*H205,2)</f>
        <v>0</v>
      </c>
      <c r="K205" s="216" t="s">
        <v>129</v>
      </c>
      <c r="L205" s="44"/>
      <c r="M205" s="221" t="s">
        <v>1</v>
      </c>
      <c r="N205" s="222" t="s">
        <v>43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130</v>
      </c>
      <c r="AT205" s="225" t="s">
        <v>125</v>
      </c>
      <c r="AU205" s="225" t="s">
        <v>88</v>
      </c>
      <c r="AY205" s="17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86</v>
      </c>
      <c r="BK205" s="226">
        <f>ROUND(I205*H205,2)</f>
        <v>0</v>
      </c>
      <c r="BL205" s="17" t="s">
        <v>130</v>
      </c>
      <c r="BM205" s="225" t="s">
        <v>233</v>
      </c>
    </row>
    <row r="206" s="2" customFormat="1">
      <c r="A206" s="38"/>
      <c r="B206" s="39"/>
      <c r="C206" s="40"/>
      <c r="D206" s="227" t="s">
        <v>132</v>
      </c>
      <c r="E206" s="40"/>
      <c r="F206" s="228" t="s">
        <v>234</v>
      </c>
      <c r="G206" s="40"/>
      <c r="H206" s="40"/>
      <c r="I206" s="229"/>
      <c r="J206" s="40"/>
      <c r="K206" s="40"/>
      <c r="L206" s="44"/>
      <c r="M206" s="230"/>
      <c r="N206" s="23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132</v>
      </c>
      <c r="AU206" s="17" t="s">
        <v>88</v>
      </c>
    </row>
    <row r="207" s="12" customFormat="1" ht="25.92" customHeight="1">
      <c r="A207" s="12"/>
      <c r="B207" s="198"/>
      <c r="C207" s="199"/>
      <c r="D207" s="200" t="s">
        <v>77</v>
      </c>
      <c r="E207" s="201" t="s">
        <v>235</v>
      </c>
      <c r="F207" s="201" t="s">
        <v>236</v>
      </c>
      <c r="G207" s="199"/>
      <c r="H207" s="199"/>
      <c r="I207" s="202"/>
      <c r="J207" s="203">
        <f>BK207</f>
        <v>0</v>
      </c>
      <c r="K207" s="199"/>
      <c r="L207" s="204"/>
      <c r="M207" s="205"/>
      <c r="N207" s="206"/>
      <c r="O207" s="206"/>
      <c r="P207" s="207">
        <f>P208+P216+P223</f>
        <v>0</v>
      </c>
      <c r="Q207" s="206"/>
      <c r="R207" s="207">
        <f>R208+R216+R223</f>
        <v>0</v>
      </c>
      <c r="S207" s="206"/>
      <c r="T207" s="208">
        <f>T208+T216+T223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151</v>
      </c>
      <c r="AT207" s="210" t="s">
        <v>77</v>
      </c>
      <c r="AU207" s="210" t="s">
        <v>78</v>
      </c>
      <c r="AY207" s="209" t="s">
        <v>123</v>
      </c>
      <c r="BK207" s="211">
        <f>BK208+BK216+BK223</f>
        <v>0</v>
      </c>
    </row>
    <row r="208" s="12" customFormat="1" ht="22.8" customHeight="1">
      <c r="A208" s="12"/>
      <c r="B208" s="198"/>
      <c r="C208" s="199"/>
      <c r="D208" s="200" t="s">
        <v>77</v>
      </c>
      <c r="E208" s="212" t="s">
        <v>237</v>
      </c>
      <c r="F208" s="212" t="s">
        <v>238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SUM(P209:P215)</f>
        <v>0</v>
      </c>
      <c r="Q208" s="206"/>
      <c r="R208" s="207">
        <f>SUM(R209:R215)</f>
        <v>0</v>
      </c>
      <c r="S208" s="206"/>
      <c r="T208" s="208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151</v>
      </c>
      <c r="AT208" s="210" t="s">
        <v>77</v>
      </c>
      <c r="AU208" s="210" t="s">
        <v>86</v>
      </c>
      <c r="AY208" s="209" t="s">
        <v>123</v>
      </c>
      <c r="BK208" s="211">
        <f>SUM(BK209:BK215)</f>
        <v>0</v>
      </c>
    </row>
    <row r="209" s="2" customFormat="1" ht="16.5" customHeight="1">
      <c r="A209" s="38"/>
      <c r="B209" s="39"/>
      <c r="C209" s="214" t="s">
        <v>239</v>
      </c>
      <c r="D209" s="214" t="s">
        <v>125</v>
      </c>
      <c r="E209" s="215" t="s">
        <v>240</v>
      </c>
      <c r="F209" s="216" t="s">
        <v>241</v>
      </c>
      <c r="G209" s="217" t="s">
        <v>242</v>
      </c>
      <c r="H209" s="218">
        <v>1</v>
      </c>
      <c r="I209" s="219"/>
      <c r="J209" s="220">
        <f>ROUND(I209*H209,2)</f>
        <v>0</v>
      </c>
      <c r="K209" s="216" t="s">
        <v>129</v>
      </c>
      <c r="L209" s="44"/>
      <c r="M209" s="221" t="s">
        <v>1</v>
      </c>
      <c r="N209" s="222" t="s">
        <v>43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243</v>
      </c>
      <c r="AT209" s="225" t="s">
        <v>125</v>
      </c>
      <c r="AU209" s="225" t="s">
        <v>88</v>
      </c>
      <c r="AY209" s="17" t="s">
        <v>123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86</v>
      </c>
      <c r="BK209" s="226">
        <f>ROUND(I209*H209,2)</f>
        <v>0</v>
      </c>
      <c r="BL209" s="17" t="s">
        <v>243</v>
      </c>
      <c r="BM209" s="225" t="s">
        <v>244</v>
      </c>
    </row>
    <row r="210" s="2" customFormat="1">
      <c r="A210" s="38"/>
      <c r="B210" s="39"/>
      <c r="C210" s="40"/>
      <c r="D210" s="227" t="s">
        <v>132</v>
      </c>
      <c r="E210" s="40"/>
      <c r="F210" s="228" t="s">
        <v>241</v>
      </c>
      <c r="G210" s="40"/>
      <c r="H210" s="40"/>
      <c r="I210" s="229"/>
      <c r="J210" s="40"/>
      <c r="K210" s="40"/>
      <c r="L210" s="44"/>
      <c r="M210" s="230"/>
      <c r="N210" s="23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88</v>
      </c>
    </row>
    <row r="211" s="14" customFormat="1">
      <c r="A211" s="14"/>
      <c r="B211" s="242"/>
      <c r="C211" s="243"/>
      <c r="D211" s="227" t="s">
        <v>134</v>
      </c>
      <c r="E211" s="244" t="s">
        <v>1</v>
      </c>
      <c r="F211" s="245" t="s">
        <v>86</v>
      </c>
      <c r="G211" s="243"/>
      <c r="H211" s="246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134</v>
      </c>
      <c r="AU211" s="252" t="s">
        <v>88</v>
      </c>
      <c r="AV211" s="14" t="s">
        <v>88</v>
      </c>
      <c r="AW211" s="14" t="s">
        <v>35</v>
      </c>
      <c r="AX211" s="14" t="s">
        <v>86</v>
      </c>
      <c r="AY211" s="252" t="s">
        <v>123</v>
      </c>
    </row>
    <row r="212" s="2" customFormat="1" ht="16.5" customHeight="1">
      <c r="A212" s="38"/>
      <c r="B212" s="39"/>
      <c r="C212" s="214" t="s">
        <v>245</v>
      </c>
      <c r="D212" s="214" t="s">
        <v>125</v>
      </c>
      <c r="E212" s="215" t="s">
        <v>246</v>
      </c>
      <c r="F212" s="216" t="s">
        <v>247</v>
      </c>
      <c r="G212" s="217" t="s">
        <v>242</v>
      </c>
      <c r="H212" s="218">
        <v>1</v>
      </c>
      <c r="I212" s="219"/>
      <c r="J212" s="220">
        <f>ROUND(I212*H212,2)</f>
        <v>0</v>
      </c>
      <c r="K212" s="216" t="s">
        <v>129</v>
      </c>
      <c r="L212" s="44"/>
      <c r="M212" s="221" t="s">
        <v>1</v>
      </c>
      <c r="N212" s="222" t="s">
        <v>43</v>
      </c>
      <c r="O212" s="91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243</v>
      </c>
      <c r="AT212" s="225" t="s">
        <v>125</v>
      </c>
      <c r="AU212" s="225" t="s">
        <v>88</v>
      </c>
      <c r="AY212" s="17" t="s">
        <v>123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86</v>
      </c>
      <c r="BK212" s="226">
        <f>ROUND(I212*H212,2)</f>
        <v>0</v>
      </c>
      <c r="BL212" s="17" t="s">
        <v>243</v>
      </c>
      <c r="BM212" s="225" t="s">
        <v>248</v>
      </c>
    </row>
    <row r="213" s="2" customFormat="1">
      <c r="A213" s="38"/>
      <c r="B213" s="39"/>
      <c r="C213" s="40"/>
      <c r="D213" s="227" t="s">
        <v>132</v>
      </c>
      <c r="E213" s="40"/>
      <c r="F213" s="228" t="s">
        <v>247</v>
      </c>
      <c r="G213" s="40"/>
      <c r="H213" s="40"/>
      <c r="I213" s="229"/>
      <c r="J213" s="40"/>
      <c r="K213" s="40"/>
      <c r="L213" s="44"/>
      <c r="M213" s="230"/>
      <c r="N213" s="23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132</v>
      </c>
      <c r="AU213" s="17" t="s">
        <v>88</v>
      </c>
    </row>
    <row r="214" s="13" customFormat="1">
      <c r="A214" s="13"/>
      <c r="B214" s="232"/>
      <c r="C214" s="233"/>
      <c r="D214" s="227" t="s">
        <v>134</v>
      </c>
      <c r="E214" s="234" t="s">
        <v>1</v>
      </c>
      <c r="F214" s="235" t="s">
        <v>249</v>
      </c>
      <c r="G214" s="233"/>
      <c r="H214" s="234" t="s">
        <v>1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134</v>
      </c>
      <c r="AU214" s="241" t="s">
        <v>88</v>
      </c>
      <c r="AV214" s="13" t="s">
        <v>86</v>
      </c>
      <c r="AW214" s="13" t="s">
        <v>35</v>
      </c>
      <c r="AX214" s="13" t="s">
        <v>78</v>
      </c>
      <c r="AY214" s="241" t="s">
        <v>123</v>
      </c>
    </row>
    <row r="215" s="14" customFormat="1">
      <c r="A215" s="14"/>
      <c r="B215" s="242"/>
      <c r="C215" s="243"/>
      <c r="D215" s="227" t="s">
        <v>134</v>
      </c>
      <c r="E215" s="244" t="s">
        <v>1</v>
      </c>
      <c r="F215" s="245" t="s">
        <v>86</v>
      </c>
      <c r="G215" s="243"/>
      <c r="H215" s="246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134</v>
      </c>
      <c r="AU215" s="252" t="s">
        <v>88</v>
      </c>
      <c r="AV215" s="14" t="s">
        <v>88</v>
      </c>
      <c r="AW215" s="14" t="s">
        <v>35</v>
      </c>
      <c r="AX215" s="14" t="s">
        <v>86</v>
      </c>
      <c r="AY215" s="252" t="s">
        <v>123</v>
      </c>
    </row>
    <row r="216" s="12" customFormat="1" ht="22.8" customHeight="1">
      <c r="A216" s="12"/>
      <c r="B216" s="198"/>
      <c r="C216" s="199"/>
      <c r="D216" s="200" t="s">
        <v>77</v>
      </c>
      <c r="E216" s="212" t="s">
        <v>250</v>
      </c>
      <c r="F216" s="212" t="s">
        <v>251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SUM(P217:P222)</f>
        <v>0</v>
      </c>
      <c r="Q216" s="206"/>
      <c r="R216" s="207">
        <f>SUM(R217:R222)</f>
        <v>0</v>
      </c>
      <c r="S216" s="206"/>
      <c r="T216" s="208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151</v>
      </c>
      <c r="AT216" s="210" t="s">
        <v>77</v>
      </c>
      <c r="AU216" s="210" t="s">
        <v>86</v>
      </c>
      <c r="AY216" s="209" t="s">
        <v>123</v>
      </c>
      <c r="BK216" s="211">
        <f>SUM(BK217:BK222)</f>
        <v>0</v>
      </c>
    </row>
    <row r="217" s="2" customFormat="1" ht="16.5" customHeight="1">
      <c r="A217" s="38"/>
      <c r="B217" s="39"/>
      <c r="C217" s="214" t="s">
        <v>252</v>
      </c>
      <c r="D217" s="214" t="s">
        <v>125</v>
      </c>
      <c r="E217" s="215" t="s">
        <v>253</v>
      </c>
      <c r="F217" s="216" t="s">
        <v>251</v>
      </c>
      <c r="G217" s="217" t="s">
        <v>242</v>
      </c>
      <c r="H217" s="218">
        <v>1</v>
      </c>
      <c r="I217" s="219"/>
      <c r="J217" s="220">
        <f>ROUND(I217*H217,2)</f>
        <v>0</v>
      </c>
      <c r="K217" s="216" t="s">
        <v>129</v>
      </c>
      <c r="L217" s="44"/>
      <c r="M217" s="221" t="s">
        <v>1</v>
      </c>
      <c r="N217" s="222" t="s">
        <v>43</v>
      </c>
      <c r="O217" s="91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243</v>
      </c>
      <c r="AT217" s="225" t="s">
        <v>125</v>
      </c>
      <c r="AU217" s="225" t="s">
        <v>88</v>
      </c>
      <c r="AY217" s="17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86</v>
      </c>
      <c r="BK217" s="226">
        <f>ROUND(I217*H217,2)</f>
        <v>0</v>
      </c>
      <c r="BL217" s="17" t="s">
        <v>243</v>
      </c>
      <c r="BM217" s="225" t="s">
        <v>254</v>
      </c>
    </row>
    <row r="218" s="2" customFormat="1">
      <c r="A218" s="38"/>
      <c r="B218" s="39"/>
      <c r="C218" s="40"/>
      <c r="D218" s="227" t="s">
        <v>132</v>
      </c>
      <c r="E218" s="40"/>
      <c r="F218" s="228" t="s">
        <v>251</v>
      </c>
      <c r="G218" s="40"/>
      <c r="H218" s="40"/>
      <c r="I218" s="229"/>
      <c r="J218" s="40"/>
      <c r="K218" s="40"/>
      <c r="L218" s="44"/>
      <c r="M218" s="230"/>
      <c r="N218" s="23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132</v>
      </c>
      <c r="AU218" s="17" t="s">
        <v>88</v>
      </c>
    </row>
    <row r="219" s="14" customFormat="1">
      <c r="A219" s="14"/>
      <c r="B219" s="242"/>
      <c r="C219" s="243"/>
      <c r="D219" s="227" t="s">
        <v>134</v>
      </c>
      <c r="E219" s="244" t="s">
        <v>1</v>
      </c>
      <c r="F219" s="245" t="s">
        <v>86</v>
      </c>
      <c r="G219" s="243"/>
      <c r="H219" s="246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134</v>
      </c>
      <c r="AU219" s="252" t="s">
        <v>88</v>
      </c>
      <c r="AV219" s="14" t="s">
        <v>88</v>
      </c>
      <c r="AW219" s="14" t="s">
        <v>35</v>
      </c>
      <c r="AX219" s="14" t="s">
        <v>86</v>
      </c>
      <c r="AY219" s="252" t="s">
        <v>123</v>
      </c>
    </row>
    <row r="220" s="2" customFormat="1" ht="16.5" customHeight="1">
      <c r="A220" s="38"/>
      <c r="B220" s="39"/>
      <c r="C220" s="214" t="s">
        <v>7</v>
      </c>
      <c r="D220" s="214" t="s">
        <v>125</v>
      </c>
      <c r="E220" s="215" t="s">
        <v>255</v>
      </c>
      <c r="F220" s="216" t="s">
        <v>256</v>
      </c>
      <c r="G220" s="217" t="s">
        <v>242</v>
      </c>
      <c r="H220" s="218">
        <v>1</v>
      </c>
      <c r="I220" s="219"/>
      <c r="J220" s="220">
        <f>ROUND(I220*H220,2)</f>
        <v>0</v>
      </c>
      <c r="K220" s="216" t="s">
        <v>129</v>
      </c>
      <c r="L220" s="44"/>
      <c r="M220" s="221" t="s">
        <v>1</v>
      </c>
      <c r="N220" s="222" t="s">
        <v>43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243</v>
      </c>
      <c r="AT220" s="225" t="s">
        <v>125</v>
      </c>
      <c r="AU220" s="225" t="s">
        <v>88</v>
      </c>
      <c r="AY220" s="17" t="s">
        <v>123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86</v>
      </c>
      <c r="BK220" s="226">
        <f>ROUND(I220*H220,2)</f>
        <v>0</v>
      </c>
      <c r="BL220" s="17" t="s">
        <v>243</v>
      </c>
      <c r="BM220" s="225" t="s">
        <v>257</v>
      </c>
    </row>
    <row r="221" s="2" customFormat="1">
      <c r="A221" s="38"/>
      <c r="B221" s="39"/>
      <c r="C221" s="40"/>
      <c r="D221" s="227" t="s">
        <v>132</v>
      </c>
      <c r="E221" s="40"/>
      <c r="F221" s="228" t="s">
        <v>256</v>
      </c>
      <c r="G221" s="40"/>
      <c r="H221" s="40"/>
      <c r="I221" s="229"/>
      <c r="J221" s="40"/>
      <c r="K221" s="40"/>
      <c r="L221" s="44"/>
      <c r="M221" s="230"/>
      <c r="N221" s="23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88</v>
      </c>
    </row>
    <row r="222" s="14" customFormat="1">
      <c r="A222" s="14"/>
      <c r="B222" s="242"/>
      <c r="C222" s="243"/>
      <c r="D222" s="227" t="s">
        <v>134</v>
      </c>
      <c r="E222" s="244" t="s">
        <v>1</v>
      </c>
      <c r="F222" s="245" t="s">
        <v>86</v>
      </c>
      <c r="G222" s="243"/>
      <c r="H222" s="246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134</v>
      </c>
      <c r="AU222" s="252" t="s">
        <v>88</v>
      </c>
      <c r="AV222" s="14" t="s">
        <v>88</v>
      </c>
      <c r="AW222" s="14" t="s">
        <v>35</v>
      </c>
      <c r="AX222" s="14" t="s">
        <v>86</v>
      </c>
      <c r="AY222" s="252" t="s">
        <v>123</v>
      </c>
    </row>
    <row r="223" s="12" customFormat="1" ht="22.8" customHeight="1">
      <c r="A223" s="12"/>
      <c r="B223" s="198"/>
      <c r="C223" s="199"/>
      <c r="D223" s="200" t="s">
        <v>77</v>
      </c>
      <c r="E223" s="212" t="s">
        <v>258</v>
      </c>
      <c r="F223" s="212" t="s">
        <v>259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SUM(P224:P227)</f>
        <v>0</v>
      </c>
      <c r="Q223" s="206"/>
      <c r="R223" s="207">
        <f>SUM(R224:R227)</f>
        <v>0</v>
      </c>
      <c r="S223" s="206"/>
      <c r="T223" s="208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151</v>
      </c>
      <c r="AT223" s="210" t="s">
        <v>77</v>
      </c>
      <c r="AU223" s="210" t="s">
        <v>86</v>
      </c>
      <c r="AY223" s="209" t="s">
        <v>123</v>
      </c>
      <c r="BK223" s="211">
        <f>SUM(BK224:BK227)</f>
        <v>0</v>
      </c>
    </row>
    <row r="224" s="2" customFormat="1" ht="16.5" customHeight="1">
      <c r="A224" s="38"/>
      <c r="B224" s="39"/>
      <c r="C224" s="214" t="s">
        <v>260</v>
      </c>
      <c r="D224" s="214" t="s">
        <v>125</v>
      </c>
      <c r="E224" s="215" t="s">
        <v>261</v>
      </c>
      <c r="F224" s="216" t="s">
        <v>262</v>
      </c>
      <c r="G224" s="217" t="s">
        <v>242</v>
      </c>
      <c r="H224" s="218">
        <v>1</v>
      </c>
      <c r="I224" s="219"/>
      <c r="J224" s="220">
        <f>ROUND(I224*H224,2)</f>
        <v>0</v>
      </c>
      <c r="K224" s="216" t="s">
        <v>129</v>
      </c>
      <c r="L224" s="44"/>
      <c r="M224" s="221" t="s">
        <v>1</v>
      </c>
      <c r="N224" s="222" t="s">
        <v>43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243</v>
      </c>
      <c r="AT224" s="225" t="s">
        <v>125</v>
      </c>
      <c r="AU224" s="225" t="s">
        <v>88</v>
      </c>
      <c r="AY224" s="17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86</v>
      </c>
      <c r="BK224" s="226">
        <f>ROUND(I224*H224,2)</f>
        <v>0</v>
      </c>
      <c r="BL224" s="17" t="s">
        <v>243</v>
      </c>
      <c r="BM224" s="225" t="s">
        <v>263</v>
      </c>
    </row>
    <row r="225" s="2" customFormat="1">
      <c r="A225" s="38"/>
      <c r="B225" s="39"/>
      <c r="C225" s="40"/>
      <c r="D225" s="227" t="s">
        <v>132</v>
      </c>
      <c r="E225" s="40"/>
      <c r="F225" s="228" t="s">
        <v>262</v>
      </c>
      <c r="G225" s="40"/>
      <c r="H225" s="40"/>
      <c r="I225" s="229"/>
      <c r="J225" s="40"/>
      <c r="K225" s="40"/>
      <c r="L225" s="44"/>
      <c r="M225" s="230"/>
      <c r="N225" s="23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132</v>
      </c>
      <c r="AU225" s="17" t="s">
        <v>88</v>
      </c>
    </row>
    <row r="226" s="13" customFormat="1">
      <c r="A226" s="13"/>
      <c r="B226" s="232"/>
      <c r="C226" s="233"/>
      <c r="D226" s="227" t="s">
        <v>134</v>
      </c>
      <c r="E226" s="234" t="s">
        <v>1</v>
      </c>
      <c r="F226" s="235" t="s">
        <v>264</v>
      </c>
      <c r="G226" s="233"/>
      <c r="H226" s="234" t="s">
        <v>1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134</v>
      </c>
      <c r="AU226" s="241" t="s">
        <v>88</v>
      </c>
      <c r="AV226" s="13" t="s">
        <v>86</v>
      </c>
      <c r="AW226" s="13" t="s">
        <v>35</v>
      </c>
      <c r="AX226" s="13" t="s">
        <v>78</v>
      </c>
      <c r="AY226" s="241" t="s">
        <v>123</v>
      </c>
    </row>
    <row r="227" s="14" customFormat="1">
      <c r="A227" s="14"/>
      <c r="B227" s="242"/>
      <c r="C227" s="243"/>
      <c r="D227" s="227" t="s">
        <v>134</v>
      </c>
      <c r="E227" s="244" t="s">
        <v>1</v>
      </c>
      <c r="F227" s="245" t="s">
        <v>86</v>
      </c>
      <c r="G227" s="243"/>
      <c r="H227" s="246">
        <v>1</v>
      </c>
      <c r="I227" s="247"/>
      <c r="J227" s="243"/>
      <c r="K227" s="243"/>
      <c r="L227" s="248"/>
      <c r="M227" s="264"/>
      <c r="N227" s="265"/>
      <c r="O227" s="265"/>
      <c r="P227" s="265"/>
      <c r="Q227" s="265"/>
      <c r="R227" s="265"/>
      <c r="S227" s="265"/>
      <c r="T227" s="26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134</v>
      </c>
      <c r="AU227" s="252" t="s">
        <v>88</v>
      </c>
      <c r="AV227" s="14" t="s">
        <v>88</v>
      </c>
      <c r="AW227" s="14" t="s">
        <v>35</v>
      </c>
      <c r="AX227" s="14" t="s">
        <v>86</v>
      </c>
      <c r="AY227" s="252" t="s">
        <v>123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gHfSMx3H3ecyUAWpqMWbWyVrxpcdM4KPpOBMr3rxvnaIDqW6FR/hWvRS2wtZCZ0F05hfeNtR/52DEVQBspJipw==" hashValue="exCHq//HM1v7oz5nxyM4QZBQP8DyCdn01t8kime/T/I3Qn5AIUM9Ht/yQpPQN585VIFkrQHq3IcKEFJhqevEjA==" algorithmName="SHA-512" password="CC35"/>
  <autoFilter ref="C126:K22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2024-07-04T06:26:30Z</dcterms:created>
  <dcterms:modified xsi:type="dcterms:W3CDTF">2024-07-04T06:26:32Z</dcterms:modified>
</cp:coreProperties>
</file>