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SO.01 - Komunikace a par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'SO.01 - Komunikace a park...'!$C$127:$K$422</definedName>
    <definedName name="_xlnm.Print_Area" localSheetId="1">'SO.01 - Komunikace a park...'!$C$4:$J$39,'SO.01 - Komunikace a park...'!$C$50:$J$76,'SO.01 - Komunikace a park...'!$C$82:$J$109,'SO.01 - Komunikace a park...'!$C$115:$K$422</definedName>
    <definedName name="_xlnm.Print_Titles" localSheetId="1">'SO.01 - Komunikace a park...'!$127:$127</definedName>
  </definedNames>
  <calcPr/>
</workbook>
</file>

<file path=xl/calcChain.xml><?xml version="1.0" encoding="utf-8"?>
<calcChain xmlns="http://schemas.openxmlformats.org/spreadsheetml/2006/main">
  <c i="2" l="1" r="P418"/>
  <c r="T411"/>
  <c r="J37"/>
  <c r="J36"/>
  <c i="1" r="AY95"/>
  <c i="2" r="J35"/>
  <c i="1" r="AX95"/>
  <c i="2" r="BI419"/>
  <c r="BH419"/>
  <c r="BG419"/>
  <c r="BF419"/>
  <c r="T419"/>
  <c r="T418"/>
  <c r="R419"/>
  <c r="R418"/>
  <c r="P419"/>
  <c r="BI415"/>
  <c r="BH415"/>
  <c r="BG415"/>
  <c r="BF415"/>
  <c r="T415"/>
  <c r="R415"/>
  <c r="P415"/>
  <c r="BI412"/>
  <c r="BH412"/>
  <c r="BG412"/>
  <c r="BF412"/>
  <c r="T412"/>
  <c r="R412"/>
  <c r="P412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T399"/>
  <c r="R400"/>
  <c r="R399"/>
  <c r="P400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3"/>
  <c r="BH363"/>
  <c r="BG363"/>
  <c r="BF363"/>
  <c r="T363"/>
  <c r="R363"/>
  <c r="P363"/>
  <c r="BI357"/>
  <c r="BH357"/>
  <c r="BG357"/>
  <c r="BF357"/>
  <c r="T357"/>
  <c r="R357"/>
  <c r="P357"/>
  <c r="BI352"/>
  <c r="BH352"/>
  <c r="BG352"/>
  <c r="BF352"/>
  <c r="T352"/>
  <c r="R352"/>
  <c r="P352"/>
  <c r="BI346"/>
  <c r="BH346"/>
  <c r="BG346"/>
  <c r="BF346"/>
  <c r="T346"/>
  <c r="R346"/>
  <c r="P346"/>
  <c r="BI340"/>
  <c r="BH340"/>
  <c r="BG340"/>
  <c r="BF340"/>
  <c r="T340"/>
  <c r="R340"/>
  <c r="P340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R275"/>
  <c r="P275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3"/>
  <c r="BH253"/>
  <c r="BG253"/>
  <c r="BF253"/>
  <c r="T253"/>
  <c r="R253"/>
  <c r="P253"/>
  <c r="BI247"/>
  <c r="BH247"/>
  <c r="BG247"/>
  <c r="BF247"/>
  <c r="T247"/>
  <c r="R247"/>
  <c r="P247"/>
  <c r="BI241"/>
  <c r="BH241"/>
  <c r="BG241"/>
  <c r="BF241"/>
  <c r="T241"/>
  <c r="R241"/>
  <c r="P241"/>
  <c r="BI235"/>
  <c r="BH235"/>
  <c r="BG235"/>
  <c r="BF235"/>
  <c r="T235"/>
  <c r="R235"/>
  <c r="P235"/>
  <c r="BI228"/>
  <c r="BH228"/>
  <c r="BG228"/>
  <c r="BF228"/>
  <c r="T228"/>
  <c r="R228"/>
  <c r="P228"/>
  <c r="BI222"/>
  <c r="BH222"/>
  <c r="BG222"/>
  <c r="BF222"/>
  <c r="T222"/>
  <c r="T221"/>
  <c r="R222"/>
  <c r="R221"/>
  <c r="P222"/>
  <c r="P221"/>
  <c r="BI213"/>
  <c r="BH213"/>
  <c r="BG213"/>
  <c r="BF213"/>
  <c r="T213"/>
  <c r="R213"/>
  <c r="P213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4"/>
  <c r="BH184"/>
  <c r="BG184"/>
  <c r="BF184"/>
  <c r="T184"/>
  <c r="R184"/>
  <c r="P184"/>
  <c r="BI176"/>
  <c r="BH176"/>
  <c r="BG176"/>
  <c r="BF176"/>
  <c r="T176"/>
  <c r="R176"/>
  <c r="P176"/>
  <c r="BI168"/>
  <c r="BH168"/>
  <c r="BG168"/>
  <c r="BF168"/>
  <c r="T168"/>
  <c r="R168"/>
  <c r="P168"/>
  <c r="BI163"/>
  <c r="BH163"/>
  <c r="BG163"/>
  <c r="BF163"/>
  <c r="T163"/>
  <c r="R163"/>
  <c r="P163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1" r="L90"/>
  <c r="AM90"/>
  <c r="AM89"/>
  <c r="L89"/>
  <c r="AM87"/>
  <c r="L87"/>
  <c r="L85"/>
  <c r="L84"/>
  <c i="2" r="BK326"/>
  <c r="J241"/>
  <c r="J352"/>
  <c r="BK387"/>
  <c r="J300"/>
  <c r="BK369"/>
  <c r="BK176"/>
  <c r="BK163"/>
  <c r="J289"/>
  <c r="J153"/>
  <c r="BK317"/>
  <c r="BK184"/>
  <c r="J412"/>
  <c r="J296"/>
  <c r="BK374"/>
  <c r="BK207"/>
  <c r="BK296"/>
  <c r="J137"/>
  <c r="J284"/>
  <c r="J184"/>
  <c r="BK303"/>
  <c i="1" r="AS94"/>
  <c i="2" r="BK222"/>
  <c r="J393"/>
  <c r="BK300"/>
  <c r="BK168"/>
  <c r="J357"/>
  <c r="BK247"/>
  <c r="J415"/>
  <c r="BK340"/>
  <c r="BK153"/>
  <c r="BK357"/>
  <c r="BK259"/>
  <c r="BK400"/>
  <c r="BK192"/>
  <c r="J293"/>
  <c r="J390"/>
  <c r="J222"/>
  <c r="J307"/>
  <c r="J322"/>
  <c r="J192"/>
  <c r="J271"/>
  <c r="BK415"/>
  <c r="J334"/>
  <c r="BK396"/>
  <c r="BK228"/>
  <c r="BK213"/>
  <c r="J303"/>
  <c r="BK137"/>
  <c r="BK280"/>
  <c r="J317"/>
  <c r="J202"/>
  <c r="J387"/>
  <c r="BK271"/>
  <c r="BK385"/>
  <c r="J131"/>
  <c r="J404"/>
  <c r="BK307"/>
  <c r="J168"/>
  <c r="BK293"/>
  <c r="BK330"/>
  <c r="BK202"/>
  <c r="J326"/>
  <c r="J330"/>
  <c r="J148"/>
  <c r="BK310"/>
  <c r="J363"/>
  <c r="BK235"/>
  <c r="BK412"/>
  <c r="BK314"/>
  <c r="BK393"/>
  <c r="J213"/>
  <c r="J379"/>
  <c r="J340"/>
  <c r="J228"/>
  <c r="J374"/>
  <c r="J235"/>
  <c r="BK284"/>
  <c r="BK404"/>
  <c r="BK253"/>
  <c r="BK148"/>
  <c r="J346"/>
  <c r="BK419"/>
  <c r="J385"/>
  <c r="BK379"/>
  <c r="J265"/>
  <c r="J163"/>
  <c r="BK241"/>
  <c r="BK346"/>
  <c r="J259"/>
  <c r="BK334"/>
  <c r="J310"/>
  <c r="J176"/>
  <c r="BK363"/>
  <c r="BK197"/>
  <c r="J396"/>
  <c r="J314"/>
  <c r="J419"/>
  <c r="J407"/>
  <c r="J275"/>
  <c r="J400"/>
  <c r="BK289"/>
  <c r="BK390"/>
  <c r="J197"/>
  <c r="BK322"/>
  <c r="J253"/>
  <c r="BK352"/>
  <c r="J207"/>
  <c r="BK275"/>
  <c r="BK143"/>
  <c r="J369"/>
  <c r="J247"/>
  <c r="BK131"/>
  <c r="J280"/>
  <c r="J143"/>
  <c r="BK407"/>
  <c r="BK265"/>
  <c l="1" r="BK227"/>
  <c r="J227"/>
  <c r="J100"/>
  <c r="R274"/>
  <c r="R227"/>
  <c r="BK333"/>
  <c r="J333"/>
  <c r="J102"/>
  <c r="P130"/>
  <c r="P227"/>
  <c r="T274"/>
  <c r="BK384"/>
  <c r="J384"/>
  <c r="J103"/>
  <c r="T130"/>
  <c r="P274"/>
  <c r="R333"/>
  <c r="T384"/>
  <c r="P403"/>
  <c r="BK411"/>
  <c r="J411"/>
  <c r="J107"/>
  <c r="R411"/>
  <c r="BK130"/>
  <c r="J130"/>
  <c r="J98"/>
  <c r="T227"/>
  <c r="P333"/>
  <c r="R384"/>
  <c r="R403"/>
  <c r="R402"/>
  <c r="R130"/>
  <c r="BK274"/>
  <c r="J274"/>
  <c r="J101"/>
  <c r="T333"/>
  <c r="P384"/>
  <c r="BK403"/>
  <c r="J403"/>
  <c r="J106"/>
  <c r="T403"/>
  <c r="T402"/>
  <c r="P411"/>
  <c r="BK221"/>
  <c r="J221"/>
  <c r="J99"/>
  <c r="BK399"/>
  <c r="J399"/>
  <c r="J104"/>
  <c r="BK418"/>
  <c r="J418"/>
  <c r="J108"/>
  <c r="J89"/>
  <c r="BE143"/>
  <c r="BE228"/>
  <c r="BE293"/>
  <c r="BE407"/>
  <c r="BE412"/>
  <c r="BE415"/>
  <c r="BE419"/>
  <c r="E85"/>
  <c r="BE202"/>
  <c r="BE259"/>
  <c r="BE307"/>
  <c r="BE310"/>
  <c r="BE317"/>
  <c r="BE326"/>
  <c r="BE330"/>
  <c r="BE137"/>
  <c r="BE163"/>
  <c r="BE222"/>
  <c r="BE303"/>
  <c r="BE352"/>
  <c r="BE357"/>
  <c r="BE374"/>
  <c r="F92"/>
  <c r="BE131"/>
  <c r="BE184"/>
  <c r="BE265"/>
  <c r="BE280"/>
  <c r="BE296"/>
  <c r="BE300"/>
  <c r="BE314"/>
  <c r="BE148"/>
  <c r="BE168"/>
  <c r="BE197"/>
  <c r="BE253"/>
  <c r="BE275"/>
  <c r="BE284"/>
  <c r="BE346"/>
  <c r="BE363"/>
  <c r="BE379"/>
  <c r="BE385"/>
  <c r="BE387"/>
  <c r="BE400"/>
  <c r="BE213"/>
  <c r="BE241"/>
  <c r="BE247"/>
  <c r="BE369"/>
  <c r="BE153"/>
  <c r="BE207"/>
  <c r="BE235"/>
  <c r="BE289"/>
  <c r="BE334"/>
  <c r="BE393"/>
  <c r="BE396"/>
  <c r="BE404"/>
  <c r="BE176"/>
  <c r="BE192"/>
  <c r="BE271"/>
  <c r="BE322"/>
  <c r="BE340"/>
  <c r="BE390"/>
  <c r="F35"/>
  <c i="1" r="BB95"/>
  <c r="BB94"/>
  <c r="W31"/>
  <c i="2" r="F36"/>
  <c i="1" r="BC95"/>
  <c r="BC94"/>
  <c r="W32"/>
  <c i="2" r="F34"/>
  <c i="1" r="BA95"/>
  <c r="BA94"/>
  <c r="AW94"/>
  <c r="AK30"/>
  <c i="2" r="J34"/>
  <c i="1" r="AW95"/>
  <c i="2" r="F37"/>
  <c i="1" r="BD95"/>
  <c r="BD94"/>
  <c r="W33"/>
  <c i="2" l="1" r="P402"/>
  <c r="P129"/>
  <c r="P128"/>
  <c i="1" r="AU95"/>
  <c i="2" r="R129"/>
  <c r="R128"/>
  <c r="T129"/>
  <c r="T128"/>
  <c r="BK129"/>
  <c r="J129"/>
  <c r="J97"/>
  <c r="BK402"/>
  <c r="J402"/>
  <c r="J105"/>
  <c i="1" r="AU94"/>
  <c i="2" r="J33"/>
  <c i="1" r="AV95"/>
  <c r="AT95"/>
  <c r="AX94"/>
  <c r="AY94"/>
  <c i="2" r="F33"/>
  <c i="1" r="AZ95"/>
  <c r="AZ94"/>
  <c r="W29"/>
  <c r="W30"/>
  <c i="2" l="1" r="BK128"/>
  <c r="J128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<sst xmlns="http://schemas.openxmlformats.org/spreadsheetml/2006/main">
  <si>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</si>
  <si>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</si>
  <si>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</si>
  <si>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</si>
  <si>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</si>
  <si>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{e141aea5-b8a5-4d04-8ab7-17d953509883}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</si>
  <si>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</si>
  <si>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</si>
  <si>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</si>
  <si>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</si>
  <si>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</si>
  <si>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</si>
  <si>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</si>
  <si>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</si>
  <si>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24025B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</si>
  <si>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</si>
  <si>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</si>
  <si>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komunikace a parkoviště ul. Hamerská u č.p. 172-174, Litvínov</t>
  </si>
  <si>
    <t>KSO:</t>
  </si>
  <si>
    <t>CC-CZ:</t>
  </si>
  <si>
    <t>Místo:</t>
  </si>
  <si>
    <t>Ul. Hamerská</t>
  </si>
  <si>
    <t>Datum:</t>
  </si>
  <si>
    <t>3. 7. 2024</t>
  </si>
  <si>
    <t>Zadavatel:</t>
  </si>
  <si>
    <t>IČ:</t>
  </si>
  <si>
    <t>0026027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</si>
  <si>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</si>
  <si>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</si>
  <si>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</si>
  <si>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</si>
  <si>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</si>
  <si>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</si>
  <si>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</si>
  <si>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</si>
  <si>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</si>
  <si>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</si>
  <si>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</si>
  <si>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</si>
  <si>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</si>
  <si>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</si>
  <si>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</si>
  <si>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</si>
  <si>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</si>
  <si>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</si>
  <si>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</si>
  <si>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</si>
  <si>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</si>
  <si>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</si>
  <si>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</si>
  <si>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</si>
  <si>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</si>
  <si>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</si>
  <si>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</si>
  <si>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</si>
  <si>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</si>
  <si>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</si>
  <si>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</si>
  <si>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</si>
  <si>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</si>
  <si>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</si>
  <si>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</si>
  <si>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</si>
  <si>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</si>
  <si>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</si>
  <si>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</si>
  <si>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</si>
  <si>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</si>
  <si>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</si>
  <si>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</si>
  <si>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</si>
  <si>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</si>
  <si>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</si>
  <si>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</si>
  <si>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</si>
  <si>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</si>
  <si>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</si>
  <si>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</si>
  <si>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</si>
  <si>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</si>
  <si>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</si>
  <si>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</si>
  <si>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</si>
  <si>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</si>
  <si>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Komunikace a parkoviště</t>
  </si>
  <si>
    <t>STA</t>
  </si>
  <si>
    <t>1</t>
  </si>
  <si>
    <t>{bbd3f0ac-569c-4857-873f-d18c5c0d0f40}</t>
  </si>
  <si>
    <t>2</t>
  </si>
  <si>
    <t>KRYCÍ LIST SOUPISU PRACÍ</t>
  </si>
  <si>
    <t>Objekt:</t>
  </si>
  <si>
    <t>SO.01 - Komunikace a parkoviště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</si>
  <si>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</si>
  <si>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</si>
  <si>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</si>
  <si>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</si>
  <si>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</si>
  <si>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</si>
  <si>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</si>
  <si>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</si>
  <si>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</si>
  <si>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</si>
  <si>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</si>
  <si>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</si>
  <si>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</si>
  <si>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</si>
  <si>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</si>
  <si>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</si>
  <si>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</si>
  <si>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</si>
  <si>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</si>
  <si>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</si>
  <si>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</si>
  <si>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</si>
  <si>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</si>
  <si>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</si>
  <si>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</si>
  <si>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</si>
  <si>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</si>
  <si>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</si>
  <si>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</si>
  <si>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</si>
  <si>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</si>
  <si>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</si>
  <si>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</si>
  <si>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</si>
  <si>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</si>
  <si>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</si>
  <si>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</si>
  <si>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</si>
  <si>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01</t>
  </si>
  <si>
    <t>4</t>
  </si>
  <si>
    <t>1601726495</t>
  </si>
  <si>
    <t>PP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</si>
  <si>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</si>
  <si>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VV</t>
  </si>
  <si>
    <t>Výkres C.4.b</t>
  </si>
  <si>
    <t>Dlažba u domu (parkování)</t>
  </si>
  <si>
    <t>111</t>
  </si>
  <si>
    <t>Součet</t>
  </si>
  <si>
    <t>113107322</t>
  </si>
  <si>
    <t>Odstranění podkladu z kameniva drceného tl přes 100 do 200 mm strojně pl do 50 m2</t>
  </si>
  <si>
    <t>52037771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</si>
  <si>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</si>
  <si>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Plochy pro podélné parkování</t>
  </si>
  <si>
    <t>143</t>
  </si>
  <si>
    <t>3</t>
  </si>
  <si>
    <t>113107331</t>
  </si>
  <si>
    <t>Odstranění podkladu z betonu prostého tl přes 100 do 150 mm strojně pl do 50 m2</t>
  </si>
  <si>
    <t>361562721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</si>
  <si>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</si>
  <si>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nájezdy parkování podél domů</t>
  </si>
  <si>
    <t>34</t>
  </si>
  <si>
    <t>113107343</t>
  </si>
  <si>
    <t>Odstranění podkladu živičného tl přes 100 do 150 mm strojně pl do 50 m2</t>
  </si>
  <si>
    <t>1237015116</t>
  </si>
  <si>
    <t>Odstranění podkladů nebo krytů strojně plochy jednotlivě do 50 m2 s přemístěním hmot na skládku na vzdálenost do 3 m nebo s naložením na dopravní prostředek živičných, o tl. vrstvy přes 100 do 150 mm</t>
  </si>
  <si>
    <t>5</t>
  </si>
  <si>
    <t>113154123</t>
  </si>
  <si>
    <t>Frézování živičného krytu tl 50 mm pruh š přes 0,5 do 1 m pl do 500 m2 bez překážek v trase</t>
  </si>
  <si>
    <t>-1160990003</t>
  </si>
  <si>
    <t>Frézování živičného podkladu nebo krytu s naložením na dopravní prostředek plochy do 500 m2 bez překážek v trase pruhu šířky přes 0,5 m do 1 m, tloušťky vrstvy 50 mm</t>
  </si>
  <si>
    <t>Komunikace</t>
  </si>
  <si>
    <t>280</t>
  </si>
  <si>
    <t>Parkoviště</t>
  </si>
  <si>
    <t>126</t>
  </si>
  <si>
    <t xml:space="preserve">Komunikace a parkoviště 50% podkladu </t>
  </si>
  <si>
    <t>(280+126)*0,5</t>
  </si>
  <si>
    <t>6</t>
  </si>
  <si>
    <t>113202111</t>
  </si>
  <si>
    <t>Vytrhání obrub krajníků obrubníků stojatých</t>
  </si>
  <si>
    <t>m</t>
  </si>
  <si>
    <t>520456996</t>
  </si>
  <si>
    <t>Vytrhání obrub s vybouráním lože, s přemístěním hmot na skládku na vzdálenost do 3 m nebo s naložením na dopravní prostředek z krajníků nebo obrubníků stojatých</t>
  </si>
  <si>
    <t>70,5+78</t>
  </si>
  <si>
    <t>7</t>
  </si>
  <si>
    <t>122251101</t>
  </si>
  <si>
    <t>Odkopávky a prokopávky nezapažené v hornině třídy těžitelnosti I skupiny 3 objem do 20 m3 strojně</t>
  </si>
  <si>
    <t>m3</t>
  </si>
  <si>
    <t>585023445</t>
  </si>
  <si>
    <t>Odkopávky a prokopávky nezapažené strojně v hornině třídy těžitelnosti I skupiny 3 do 20 m3</t>
  </si>
  <si>
    <t>Rozšíření parkoviště</t>
  </si>
  <si>
    <t>3,5*0,42</t>
  </si>
  <si>
    <t>Výměna vpusti</t>
  </si>
  <si>
    <t>2*2*2</t>
  </si>
  <si>
    <t>8</t>
  </si>
  <si>
    <t>162751117</t>
  </si>
  <si>
    <t>Vodorovné přemístění přes 9 000 do 10000 m výkopku/sypaniny z horniny třídy těžitelnosti I skupiny 1 až 3</t>
  </si>
  <si>
    <t>438844335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</si>
  <si>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</si>
  <si>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</t>
  </si>
  <si>
    <t>171201231</t>
  </si>
  <si>
    <t>Poplatek za uložení zeminy a kamení na recyklační skládce (skládkovné) kód odpadu 17 05 04</t>
  </si>
  <si>
    <t>t</t>
  </si>
  <si>
    <t>1821460544</t>
  </si>
  <si>
    <t>Poplatek za uložení stavebního odpadu na recyklační skládce (skládkovné) zeminy a kamení zatříděného do Katalogu odpadů pod kódem 17 05 04</t>
  </si>
  <si>
    <t>3,5*0,42*1,8</t>
  </si>
  <si>
    <t>2*2*2*1,8</t>
  </si>
  <si>
    <t>10</t>
  </si>
  <si>
    <t>174151101</t>
  </si>
  <si>
    <t>Zásyp jam, šachet rýh nebo kolem objektů sypaninou se zhutněním</t>
  </si>
  <si>
    <t>-248298537</t>
  </si>
  <si>
    <t>Zásyp sypaninou z jakékoliv horniny strojně s uložením výkopku ve vrstvách se zhutněním jam, šachet, rýh nebo kolem objektů v těchto vykopávkách</t>
  </si>
  <si>
    <t>Napojení UV</t>
  </si>
  <si>
    <t>2*0,6*1,25</t>
  </si>
  <si>
    <t>11</t>
  </si>
  <si>
    <t>M</t>
  </si>
  <si>
    <t>58337331</t>
  </si>
  <si>
    <t>štěrkopísek frakce 0/22</t>
  </si>
  <si>
    <t>517973469</t>
  </si>
  <si>
    <t>2*0,6*1,25*2</t>
  </si>
  <si>
    <t>175111101</t>
  </si>
  <si>
    <t>Obsypání potrubí ručně sypaninou bez prohození, uloženou do 3 m</t>
  </si>
  <si>
    <t>1259518708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</si>
  <si>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</si>
  <si>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 xml:space="preserve">Napojení UV </t>
  </si>
  <si>
    <t>2*0,6*0,25</t>
  </si>
  <si>
    <t>13</t>
  </si>
  <si>
    <t>58337308</t>
  </si>
  <si>
    <t>štěrkopísek frakce 0/2</t>
  </si>
  <si>
    <t>-1401971491</t>
  </si>
  <si>
    <t>0,3*2 'Přepočtené koeficientem množství</t>
  </si>
  <si>
    <t>14</t>
  </si>
  <si>
    <t>181152302</t>
  </si>
  <si>
    <t>Úprava pláně pro silnice a dálnice v zářezech se zhutněním</t>
  </si>
  <si>
    <t>-1577038682</t>
  </si>
  <si>
    <t>Úprava pláně na stavbách silnic a dálnic strojně v zářezech mimo skalních se zhutněním</t>
  </si>
  <si>
    <t>3,5</t>
  </si>
  <si>
    <t>Vodorovné konstrukce</t>
  </si>
  <si>
    <t>15</t>
  </si>
  <si>
    <t>451572111</t>
  </si>
  <si>
    <t>Lože pod potrubí otevřený výkop z kameniva drobného těženého</t>
  </si>
  <si>
    <t>-1960266745</t>
  </si>
  <si>
    <t>Lože pod potrubí, stoky a drobné objekty v otevřeném výkopu z kameniva drobného těženého 0 až 4 mm</t>
  </si>
  <si>
    <t>2*0,6*0,1</t>
  </si>
  <si>
    <t>Komunikace pozemní</t>
  </si>
  <si>
    <t>16</t>
  </si>
  <si>
    <t>564851111</t>
  </si>
  <si>
    <t>Podklad ze štěrkodrtě ŠD plochy přes 100 m2 tl 150 mm</t>
  </si>
  <si>
    <t>-810438810</t>
  </si>
  <si>
    <t>Podklad ze štěrkodrti ŠD s rozprostřením a zhutněním plochy přes 100 m2, po zhutnění tl. 150 mm</t>
  </si>
  <si>
    <t>Výkres C.3</t>
  </si>
  <si>
    <t>Rozšíření Parkoviště a výměna vpusti</t>
  </si>
  <si>
    <t>"Frakce 0-63" 3,5+2*2</t>
  </si>
  <si>
    <t>"Frakce 0-32" 3,5+2*2</t>
  </si>
  <si>
    <t>17</t>
  </si>
  <si>
    <t>564861111</t>
  </si>
  <si>
    <t>Podklad ze štěrkodrtě ŠD plochy přes 100 m2 tl 200 mm</t>
  </si>
  <si>
    <t>-836790540</t>
  </si>
  <si>
    <t>Podklad ze štěrkodrti ŠD s rozprostřením a zhutněním plochy přes 100 m2, po zhutnění tl. 200 mm</t>
  </si>
  <si>
    <t>Parkování podél domů</t>
  </si>
  <si>
    <t>18</t>
  </si>
  <si>
    <t>565155111</t>
  </si>
  <si>
    <t>Asfaltový beton vrstva podkladní ACP 16 (obalované kamenivo OKS) tl 70 mm š do 3 m</t>
  </si>
  <si>
    <t>-1517724409</t>
  </si>
  <si>
    <t>Asfaltový beton vrstva podkladní ACP 16 (obalované kamenivo střednězrnné - OKS) s rozprostřením a zhutněním v pruhu šířky přes 1,5 do 3 m, po zhutnění tl. 70 mm</t>
  </si>
  <si>
    <t>(280+128)*0,5</t>
  </si>
  <si>
    <t>2*2</t>
  </si>
  <si>
    <t>19</t>
  </si>
  <si>
    <t>572141112</t>
  </si>
  <si>
    <t>Vyrovnání povrchu dosavadních krytů asfaltovým betonem ACO (AB) tl přes 40 do 60 mm</t>
  </si>
  <si>
    <t>1117760223</t>
  </si>
  <si>
    <t>Vyrovnání povrchu dosavadních krytů s rozprostřením hmot a zhutněním asfaltovým betonem ACO (AB) tl. přes 40 do 60 mm</t>
  </si>
  <si>
    <t>Provedení vyrovnávek 20% ploch</t>
  </si>
  <si>
    <t>"Komunikace" 280*0,2</t>
  </si>
  <si>
    <t>"Parkoviště" 128*0,2</t>
  </si>
  <si>
    <t>20</t>
  </si>
  <si>
    <t>573231107</t>
  </si>
  <si>
    <t>Postřik živičný spojovací ze silniční emulze v množství 0,40 kg/m2</t>
  </si>
  <si>
    <t>-794201028</t>
  </si>
  <si>
    <t>Postřik spojovací PS bez posypu kamenivem ze silniční emulze, v množství 0,40 kg/m2</t>
  </si>
  <si>
    <t>"Komunikace" 280</t>
  </si>
  <si>
    <t>"Parkoviště" 128</t>
  </si>
  <si>
    <t>577144111</t>
  </si>
  <si>
    <t>Asfaltový beton vrstva obrusná ACO 11+ (ABS) tř. I tl 50 mm š do 3 m z nemodifikovaného asfaltu</t>
  </si>
  <si>
    <t>1204045978</t>
  </si>
  <si>
    <t>Asfaltový beton vrstva obrusná ACO 11 (ABS) s rozprostřením a se zhutněním z nemodifikovaného asfaltu v pruhu šířky do 3 m tř. I (ACO 11+), po zhutnění tl. 50 mm</t>
  </si>
  <si>
    <t>22</t>
  </si>
  <si>
    <t>596212212</t>
  </si>
  <si>
    <t>Kladení zámkové dlažby pozemních komunikací ručně tl 80 mm skupiny A pl přes 100 do 300 m2</t>
  </si>
  <si>
    <t>1519524102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</si>
  <si>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</si>
  <si>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23</t>
  </si>
  <si>
    <t>59245020</t>
  </si>
  <si>
    <t>dlažba skladebná betonová 200x100mm tl 80mm přírodní</t>
  </si>
  <si>
    <t>-992232636</t>
  </si>
  <si>
    <t>143*1,02 'Přepočtené koeficientem množství</t>
  </si>
  <si>
    <t>Trubní vedení</t>
  </si>
  <si>
    <t>24</t>
  </si>
  <si>
    <t>871310310</t>
  </si>
  <si>
    <t>Montáž kanalizačního potrubí hladkého plnostěnného SN 10 z polypropylenu DN 150</t>
  </si>
  <si>
    <t>277723961</t>
  </si>
  <si>
    <t>Montáž kanalizačního potrubí z plastů z polypropylenu PP hladkého plnostěnného SN 10 DN 150</t>
  </si>
  <si>
    <t>25</t>
  </si>
  <si>
    <t>28617003</t>
  </si>
  <si>
    <t>trubka kanalizační PP plnostěnná třívrstvá DN 150x1000mm SN10</t>
  </si>
  <si>
    <t>998526519</t>
  </si>
  <si>
    <t>2*1,015 'Přepočtené koeficientem množství</t>
  </si>
  <si>
    <t>26</t>
  </si>
  <si>
    <t>890411851</t>
  </si>
  <si>
    <t>Bourání šachet z prefabrikovaných skruží strojně obestavěného prostoru do 1,5 m3</t>
  </si>
  <si>
    <t>2128106342</t>
  </si>
  <si>
    <t>Bourání šachet a jímek strojně velikosti obestavěného prostoru do 1,5 m3 z prefabrikovaných skruží</t>
  </si>
  <si>
    <t>Bourání staré vpusti</t>
  </si>
  <si>
    <t>0,75*0,75*2</t>
  </si>
  <si>
    <t>27</t>
  </si>
  <si>
    <t>895941341</t>
  </si>
  <si>
    <t>Osazení vpusti uliční DN 500 z betonových dílců dno s výtokem</t>
  </si>
  <si>
    <t>kus</t>
  </si>
  <si>
    <t>-168056435</t>
  </si>
  <si>
    <t>Osazení vpusti uliční z betonových dílců DN 500 dno s výtokem</t>
  </si>
  <si>
    <t>28</t>
  </si>
  <si>
    <t>59224472</t>
  </si>
  <si>
    <t>vpusť uliční DN 500 kaliště s odtokem 150mm 500/245x65mm</t>
  </si>
  <si>
    <t>356492707</t>
  </si>
  <si>
    <t>29</t>
  </si>
  <si>
    <t>895941351</t>
  </si>
  <si>
    <t>Osazení vpusti uliční DN 500 z betonových dílců skruž horní pro čtvercovou vtokovou mříž</t>
  </si>
  <si>
    <t>778722048</t>
  </si>
  <si>
    <t>Osazení vpusti uliční z betonových dílců DN 500 skruž horní pro čtvercovou vtokovou mříž</t>
  </si>
  <si>
    <t>30</t>
  </si>
  <si>
    <t>59224460</t>
  </si>
  <si>
    <t>vpusť uliční DN 500 betonová 500x190x65mm čtvercový poklop</t>
  </si>
  <si>
    <t>952868109</t>
  </si>
  <si>
    <t>31</t>
  </si>
  <si>
    <t>895941361</t>
  </si>
  <si>
    <t>Osazení vpusti uliční DN 500 z betonových dílců skruž středová 290 mm</t>
  </si>
  <si>
    <t>-263991045</t>
  </si>
  <si>
    <t>Osazení vpusti uliční z betonových dílců DN 500 skruž středová 290 mm</t>
  </si>
  <si>
    <t>32</t>
  </si>
  <si>
    <t>59224461</t>
  </si>
  <si>
    <t>vpusť uliční DN 500 skruž průběžná nízká betonová 500/290x65mm</t>
  </si>
  <si>
    <t>1619285090</t>
  </si>
  <si>
    <t>33</t>
  </si>
  <si>
    <t>895941362</t>
  </si>
  <si>
    <t>Osazení vpusti uliční DN 500 z betonových dílců skruž středová 590 mm</t>
  </si>
  <si>
    <t>-1339530905</t>
  </si>
  <si>
    <t>Osazení vpusti uliční z betonových dílců DN 500 skruž středová 590 mm</t>
  </si>
  <si>
    <t>59224462</t>
  </si>
  <si>
    <t>vpusť uliční DN 500 skruž průběžná vysoká betonová 500/590x65mm</t>
  </si>
  <si>
    <t>1285983338</t>
  </si>
  <si>
    <t>35</t>
  </si>
  <si>
    <t>899101211</t>
  </si>
  <si>
    <t>Demontáž poklopů litinových nebo ocelových včetně rámů hmotnosti do 50 kg</t>
  </si>
  <si>
    <t>1010363688</t>
  </si>
  <si>
    <t>Demontáž poklopů litinových a ocelových včetně rámů, hmotnosti jednotlivě do 50 kg</t>
  </si>
  <si>
    <t>36</t>
  </si>
  <si>
    <t>899204112</t>
  </si>
  <si>
    <t>Osazení mříží litinových včetně rámů a košů na bahno pro třídu zatížení D400, E600</t>
  </si>
  <si>
    <t>1161870689</t>
  </si>
  <si>
    <t>37</t>
  </si>
  <si>
    <t>59223871</t>
  </si>
  <si>
    <t>koš vysoký pro uliční vpusti žárově Pz plech pro rám 500/500mm</t>
  </si>
  <si>
    <t>-1802545595</t>
  </si>
  <si>
    <t>38</t>
  </si>
  <si>
    <t>55241040</t>
  </si>
  <si>
    <t>mříž litinová 600/40T, 420X620 D400</t>
  </si>
  <si>
    <t>-1270198529</t>
  </si>
  <si>
    <t>Ostatní konstrukce a práce, bourání</t>
  </si>
  <si>
    <t>39</t>
  </si>
  <si>
    <t>915611111</t>
  </si>
  <si>
    <t>Předznačení vodorovného liniového značení</t>
  </si>
  <si>
    <t>-374260116</t>
  </si>
  <si>
    <t>Předznačení pro vodorovné značení stříkané barvou nebo prováděné z nátěrových hmot liniové dělicí čáry, vodicí proužky</t>
  </si>
  <si>
    <t>"V10b" 4*4,5</t>
  </si>
  <si>
    <t>"V10f" 2,5+2,5+5,7+5,7</t>
  </si>
  <si>
    <t>40</t>
  </si>
  <si>
    <t>915111111</t>
  </si>
  <si>
    <t>Vodorovné dopravní značení dělící čáry souvislé š 125 mm základní bílá barva</t>
  </si>
  <si>
    <t>1048491068</t>
  </si>
  <si>
    <t>Vodorovné dopravní značení stříkané barvou dělící čára šířky 125 mm souvislá bílá základní</t>
  </si>
  <si>
    <t>41</t>
  </si>
  <si>
    <t>915211111</t>
  </si>
  <si>
    <t>Vodorovné dopravní značení dělící čáry souvislé š 125 mm bílý plast</t>
  </si>
  <si>
    <t>1432124404</t>
  </si>
  <si>
    <t>Vodorovné dopravní značení stříkaným plastem dělící čára šířky 125 mm souvislá bílá základní</t>
  </si>
  <si>
    <t>42</t>
  </si>
  <si>
    <t>916131213</t>
  </si>
  <si>
    <t>Osazení silničního obrubníku betonového stojatého s boční opěrou do lože z betonu prostého</t>
  </si>
  <si>
    <t>-350235223</t>
  </si>
  <si>
    <t>Osazení silničního obrubníku betonového se zřízením lože, s vyplněním a zatřením spár cementovou maltou stojatého s boční opěrou z betonu prostého, do lože z betonu prostého</t>
  </si>
  <si>
    <t>80,5+34,5+23,5</t>
  </si>
  <si>
    <t>43</t>
  </si>
  <si>
    <t>59217032</t>
  </si>
  <si>
    <t>obrubník silniční betonový 1000x150x150mm</t>
  </si>
  <si>
    <t>-1857017582</t>
  </si>
  <si>
    <t>80,5+34,5+21</t>
  </si>
  <si>
    <t>136*1,02 'Přepočtené koeficientem množství</t>
  </si>
  <si>
    <t>44</t>
  </si>
  <si>
    <t>59217034</t>
  </si>
  <si>
    <t>obrubník silniční betonový 1000x150x300mm</t>
  </si>
  <si>
    <t>-1216486451</t>
  </si>
  <si>
    <t>2,5</t>
  </si>
  <si>
    <t>2,5*1,02 'Přepočtené koeficientem množství</t>
  </si>
  <si>
    <t>45</t>
  </si>
  <si>
    <t>919731121</t>
  </si>
  <si>
    <t>Zarovnání styčné plochy podkladu nebo krytu živičného tl do 50 mm</t>
  </si>
  <si>
    <t>801613795</t>
  </si>
  <si>
    <t>Zarovnání styčné plochy podkladu nebo krytu podél vybourané části komunikace nebo zpevněné plochy živičné tl. do 50 mm</t>
  </si>
  <si>
    <t>46</t>
  </si>
  <si>
    <t>919732221</t>
  </si>
  <si>
    <t>Styčná spára napojení nového živičného povrchu na stávající za tepla š 15 mm hl 25 mm bez prořezání</t>
  </si>
  <si>
    <t>1665170602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</si>
  <si>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</si>
  <si>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47</t>
  </si>
  <si>
    <t>919735111</t>
  </si>
  <si>
    <t>Řezání stávajícího živičného krytu hl do 50 mm</t>
  </si>
  <si>
    <t>965574476</t>
  </si>
  <si>
    <t>Řezání stávajícího živičného krytu nebo podkladu hloubky do 50 mm</t>
  </si>
  <si>
    <t>997</t>
  </si>
  <si>
    <t>Přesun sutě</t>
  </si>
  <si>
    <t>48</t>
  </si>
  <si>
    <t>997006512</t>
  </si>
  <si>
    <t>Vodorovné doprava suti s naložením a složením na skládku přes 100 m do 1 km</t>
  </si>
  <si>
    <t>1786729477</t>
  </si>
  <si>
    <t>Vodorovná doprava suti na skládku s naložením na dopravní prostředek a složením přes 100 m do 1 km</t>
  </si>
  <si>
    <t>49</t>
  </si>
  <si>
    <t>997006519</t>
  </si>
  <si>
    <t>Příplatek k vodorovnému přemístění suti na skládku ZKD 1 km přes 1 km</t>
  </si>
  <si>
    <t>923124275</t>
  </si>
  <si>
    <t>Vodorovná doprava suti na skládku Příplatek k ceně -6512 za každý další i započatý 1 km</t>
  </si>
  <si>
    <t>194,257*9 'Přepočtené koeficientem množství</t>
  </si>
  <si>
    <t>50</t>
  </si>
  <si>
    <t>997013847</t>
  </si>
  <si>
    <t>Poplatek za uložení na skládce (skládkovné) odpadu asfaltového s dehtem kód odpadu 17 03 01</t>
  </si>
  <si>
    <t>1356004825</t>
  </si>
  <si>
    <t>Poplatek za uložení stavebního odpadu na skládce (skládkovné) asfaltového s obsahem dehtu zatříděného do Katalogu odpadů pod kódem 17 03 01</t>
  </si>
  <si>
    <t>10,744+70,035</t>
  </si>
  <si>
    <t>51</t>
  </si>
  <si>
    <t>997013861</t>
  </si>
  <si>
    <t>Poplatek za uložení stavebního odpadu na recyklační skládce (skládkovné) z prostého betonu kód odpadu 17 01 01</t>
  </si>
  <si>
    <t>1522686776</t>
  </si>
  <si>
    <t>Poplatek za uložení stavebního odpadu na recyklační skládce (skládkovné) z prostého betonu zatříděného do Katalogu odpadů pod kódem 17 01 01</t>
  </si>
  <si>
    <t>28,305+11,050+30,443+2,16</t>
  </si>
  <si>
    <t>52</t>
  </si>
  <si>
    <t>997013873</t>
  </si>
  <si>
    <t>504266273</t>
  </si>
  <si>
    <t>41,47</t>
  </si>
  <si>
    <t>998</t>
  </si>
  <si>
    <t>Přesun hmot</t>
  </si>
  <si>
    <t>53</t>
  </si>
  <si>
    <t>998225111</t>
  </si>
  <si>
    <t>Přesun hmot pro pozemní komunikace s krytem z kamene, monolitickým betonovým nebo živičným</t>
  </si>
  <si>
    <t>-1273505964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</si>
  <si>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</si>
  <si>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</si>
  <si>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</si>
  <si>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</si>
  <si>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</si>
  <si>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54</t>
  </si>
  <si>
    <t>012203000</t>
  </si>
  <si>
    <t>Geodetické práce při provádění stavby</t>
  </si>
  <si>
    <t>kpl</t>
  </si>
  <si>
    <t>1024</t>
  </si>
  <si>
    <t>-750350888</t>
  </si>
  <si>
    <t>55</t>
  </si>
  <si>
    <t>013294000</t>
  </si>
  <si>
    <t>Ostatní dokumentace</t>
  </si>
  <si>
    <t>1229240165</t>
  </si>
  <si>
    <t>DIO</t>
  </si>
  <si>
    <t>VRN3</t>
  </si>
  <si>
    <t>Zařízení staveniště</t>
  </si>
  <si>
    <t>56</t>
  </si>
  <si>
    <t>030001000</t>
  </si>
  <si>
    <t>-1593540620</t>
  </si>
  <si>
    <t>57</t>
  </si>
  <si>
    <t>034303000</t>
  </si>
  <si>
    <t>Dopravní značení na staveništi</t>
  </si>
  <si>
    <t>-997717383</t>
  </si>
  <si>
    <t>VRN4</t>
  </si>
  <si>
    <t>Inženýrská činnost</t>
  </si>
  <si>
    <t>58</t>
  </si>
  <si>
    <t>043002000</t>
  </si>
  <si>
    <t>Zkoušky a ostatní měření</t>
  </si>
  <si>
    <t>1389724077</t>
  </si>
  <si>
    <t>Zkoušky únosnosti pláně, konstrukcí atd.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</si>
</sst>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24025B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komunikace a parkoviště ul. Hamerská u č.p. 172-174,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Ul. Hamerská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3. 7. 2024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MESSOR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'SO.01 - Komunikace a park...'!J30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'SO.01 - Komunikace a park...'!P128</f>
        <v>0</v>
      </c>
      <c r="AV95" s="128">
        <f>'SO.01 - Komunikace a park...'!J33</f>
        <v>0</v>
      </c>
      <c r="AW95" s="128">
        <f>'SO.01 - Komunikace a park...'!J34</f>
        <v>0</v>
      </c>
      <c r="AX95" s="128">
        <f>'SO.01 - Komunikace a park...'!J35</f>
        <v>0</v>
      </c>
      <c r="AY95" s="128">
        <f>'SO.01 - Komunikace a park...'!J36</f>
        <v>0</v>
      </c>
      <c r="AZ95" s="128">
        <f>'SO.01 - Komunikace a park...'!F33</f>
        <v>0</v>
      </c>
      <c r="BA95" s="128">
        <f>'SO.01 - Komunikace a park...'!F34</f>
        <v>0</v>
      </c>
      <c r="BB95" s="128">
        <f>'SO.01 - Komunikace a park...'!F35</f>
        <v>0</v>
      </c>
      <c r="BC95" s="128">
        <f>'SO.01 - Komunikace a park...'!F36</f>
        <v>0</v>
      </c>
      <c r="BD95" s="130">
        <f>'SO.01 - Komunikace a park...'!F37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5H/aqY1L+l9G6n46jbAPTVWiU1iSkzrhv/KLf9lDeryCOgezjhDXKKxjLbuLEZZvwtrElJwwEn+XDGXnsEYKGA==" hashValue="6sghAeZIU+yWBbQNp8DSs/iYLKIRbdaymNzWgZpi89w4eiLRQPIdS55LkMPOqA8fbOxI3fI/4cqI4l6PV2l5q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.01 - Komunikace a park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s="1" customFormat="1" ht="24.96" customHeight="1">
      <c r="B4" s="20"/>
      <c r="D4" s="134" t="s">
        <v>89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Obnova komunikace a parkoviště ul. Hamerská u č.p. 172-174, Litvínov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3. 7. 2024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36" t="s">
        <v>28</v>
      </c>
      <c r="J21" s="139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36</v>
      </c>
      <c r="E23" s="38"/>
      <c r="F23" s="38"/>
      <c r="G23" s="38"/>
      <c r="H23" s="38"/>
      <c r="I23" s="136" t="s">
        <v>25</v>
      </c>
      <c r="J23" s="139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33</v>
      </c>
      <c r="F24" s="38"/>
      <c r="G24" s="38"/>
      <c r="H24" s="38"/>
      <c r="I24" s="136" t="s">
        <v>28</v>
      </c>
      <c r="J24" s="139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38</v>
      </c>
      <c r="E30" s="38"/>
      <c r="F30" s="38"/>
      <c r="G30" s="38"/>
      <c r="H30" s="38"/>
      <c r="I30" s="38"/>
      <c r="J30" s="147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40</v>
      </c>
      <c r="G32" s="38"/>
      <c r="H32" s="38"/>
      <c r="I32" s="148" t="s">
        <v>39</v>
      </c>
      <c r="J32" s="148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42</v>
      </c>
      <c r="E33" s="136" t="s">
        <v>43</v>
      </c>
      <c r="F33" s="150">
        <f>ROUND((SUM(BE128:BE422)),  2)</f>
        <v>0</v>
      </c>
      <c r="G33" s="38"/>
      <c r="H33" s="38"/>
      <c r="I33" s="151">
        <v>0.20999999999999999</v>
      </c>
      <c r="J33" s="150">
        <f>ROUND(((SUM(BE128:BE422))*I33),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44</v>
      </c>
      <c r="F34" s="150">
        <f>ROUND((SUM(BF128:BF422)),  2)</f>
        <v>0</v>
      </c>
      <c r="G34" s="38"/>
      <c r="H34" s="38"/>
      <c r="I34" s="151">
        <v>0.12</v>
      </c>
      <c r="J34" s="150">
        <f>ROUND(((SUM(BF128:BF422))*I34),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50">
        <f>ROUND((SUM(BG128:BG422)),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46</v>
      </c>
      <c r="F36" s="150">
        <f>ROUND((SUM(BH128:BH422)),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47</v>
      </c>
      <c r="F37" s="150">
        <f>ROUND((SUM(BI128:BI422)),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51</v>
      </c>
      <c r="E50" s="160"/>
      <c r="F50" s="160"/>
      <c r="G50" s="159" t="s">
        <v>52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53</v>
      </c>
      <c r="E61" s="162"/>
      <c r="F61" s="163" t="s">
        <v>54</v>
      </c>
      <c r="G61" s="161" t="s">
        <v>53</v>
      </c>
      <c r="H61" s="162"/>
      <c r="I61" s="162"/>
      <c r="J61" s="164" t="s">
        <v>54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55</v>
      </c>
      <c r="E65" s="165"/>
      <c r="F65" s="165"/>
      <c r="G65" s="159" t="s">
        <v>56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53</v>
      </c>
      <c r="E76" s="162"/>
      <c r="F76" s="163" t="s">
        <v>54</v>
      </c>
      <c r="G76" s="161" t="s">
        <v>53</v>
      </c>
      <c r="H76" s="162"/>
      <c r="I76" s="162"/>
      <c r="J76" s="164" t="s">
        <v>54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Obnova komunikace a parkoviště ul. Hamerská u č.p. 172-174,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SO.01 - Komunikace a parkoviště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Ul. Hamerská</v>
      </c>
      <c r="G89" s="40"/>
      <c r="H89" s="40"/>
      <c r="I89" s="32" t="s">
        <v>22</v>
      </c>
      <c r="J89" s="79" t="str">
        <f>IF(J12="","",J12)</f>
        <v>3. 7. 2024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>MESSOR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93</v>
      </c>
      <c r="D94" s="172"/>
      <c r="E94" s="172"/>
      <c r="F94" s="172"/>
      <c r="G94" s="172"/>
      <c r="H94" s="172"/>
      <c r="I94" s="172"/>
      <c r="J94" s="173" t="s">
        <v>94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95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5"/>
      <c r="C97" s="176"/>
      <c r="D97" s="177" t="s">
        <v>97</v>
      </c>
      <c r="E97" s="178"/>
      <c r="F97" s="178"/>
      <c r="G97" s="178"/>
      <c r="H97" s="178"/>
      <c r="I97" s="178"/>
      <c r="J97" s="179">
        <f>J129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98</v>
      </c>
      <c r="E98" s="184"/>
      <c r="F98" s="184"/>
      <c r="G98" s="184"/>
      <c r="H98" s="184"/>
      <c r="I98" s="184"/>
      <c r="J98" s="185">
        <f>J130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99</v>
      </c>
      <c r="E99" s="184"/>
      <c r="F99" s="184"/>
      <c r="G99" s="184"/>
      <c r="H99" s="184"/>
      <c r="I99" s="184"/>
      <c r="J99" s="185">
        <f>J221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100</v>
      </c>
      <c r="E100" s="184"/>
      <c r="F100" s="184"/>
      <c r="G100" s="184"/>
      <c r="H100" s="184"/>
      <c r="I100" s="184"/>
      <c r="J100" s="185">
        <f>J227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101</v>
      </c>
      <c r="E101" s="184"/>
      <c r="F101" s="184"/>
      <c r="G101" s="184"/>
      <c r="H101" s="184"/>
      <c r="I101" s="184"/>
      <c r="J101" s="185">
        <f>J274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102</v>
      </c>
      <c r="E102" s="184"/>
      <c r="F102" s="184"/>
      <c r="G102" s="184"/>
      <c r="H102" s="184"/>
      <c r="I102" s="184"/>
      <c r="J102" s="185">
        <f>J333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103</v>
      </c>
      <c r="E103" s="184"/>
      <c r="F103" s="184"/>
      <c r="G103" s="184"/>
      <c r="H103" s="184"/>
      <c r="I103" s="184"/>
      <c r="J103" s="185">
        <f>J384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104</v>
      </c>
      <c r="E104" s="184"/>
      <c r="F104" s="184"/>
      <c r="G104" s="184"/>
      <c r="H104" s="184"/>
      <c r="I104" s="184"/>
      <c r="J104" s="185">
        <f>J399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5"/>
      <c r="C105" s="176"/>
      <c r="D105" s="177" t="s">
        <v>105</v>
      </c>
      <c r="E105" s="178"/>
      <c r="F105" s="178"/>
      <c r="G105" s="178"/>
      <c r="H105" s="178"/>
      <c r="I105" s="178"/>
      <c r="J105" s="179">
        <f>J402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1"/>
      <c r="C106" s="182"/>
      <c r="D106" s="183" t="s">
        <v>106</v>
      </c>
      <c r="E106" s="184"/>
      <c r="F106" s="184"/>
      <c r="G106" s="184"/>
      <c r="H106" s="184"/>
      <c r="I106" s="184"/>
      <c r="J106" s="185">
        <f>J403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107</v>
      </c>
      <c r="E107" s="184"/>
      <c r="F107" s="184"/>
      <c r="G107" s="184"/>
      <c r="H107" s="184"/>
      <c r="I107" s="184"/>
      <c r="J107" s="185">
        <f>J411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108</v>
      </c>
      <c r="E108" s="184"/>
      <c r="F108" s="184"/>
      <c r="G108" s="184"/>
      <c r="H108" s="184"/>
      <c r="I108" s="184"/>
      <c r="J108" s="185">
        <f>J418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109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0" t="str">
        <f>E7</f>
        <v>Obnova komunikace a parkoviště ul. Hamerská u č.p. 172-174, Litvínov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90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SO.01 - Komunikace a parkoviště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Ul. Hamerská</v>
      </c>
      <c r="G122" s="40"/>
      <c r="H122" s="40"/>
      <c r="I122" s="32" t="s">
        <v>22</v>
      </c>
      <c r="J122" s="79" t="str">
        <f>IF(J12="","",J12)</f>
        <v>3. 7. 2024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Město Litvínov</v>
      </c>
      <c r="G124" s="40"/>
      <c r="H124" s="40"/>
      <c r="I124" s="32" t="s">
        <v>31</v>
      </c>
      <c r="J124" s="36" t="str">
        <f>E21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29</v>
      </c>
      <c r="D125" s="40"/>
      <c r="E125" s="40"/>
      <c r="F125" s="27" t="str">
        <f>IF(E18="","",E18)</f>
        <v>Vyplň údaj</v>
      </c>
      <c r="G125" s="40"/>
      <c r="H125" s="40"/>
      <c r="I125" s="32" t="s">
        <v>36</v>
      </c>
      <c r="J125" s="36" t="str">
        <f>E24</f>
        <v>MESSOR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87"/>
      <c r="B127" s="188"/>
      <c r="C127" s="189" t="s">
        <v>110</v>
      </c>
      <c r="D127" s="190" t="s">
        <v>63</v>
      </c>
      <c r="E127" s="190" t="s">
        <v>59</v>
      </c>
      <c r="F127" s="190" t="s">
        <v>60</v>
      </c>
      <c r="G127" s="190" t="s">
        <v>111</v>
      </c>
      <c r="H127" s="190" t="s">
        <v>112</v>
      </c>
      <c r="I127" s="190" t="s">
        <v>113</v>
      </c>
      <c r="J127" s="190" t="s">
        <v>94</v>
      </c>
      <c r="K127" s="191" t="s">
        <v>114</v>
      </c>
      <c r="L127" s="192"/>
      <c r="M127" s="100" t="s">
        <v>1</v>
      </c>
      <c r="N127" s="101" t="s">
        <v>42</v>
      </c>
      <c r="O127" s="101" t="s">
        <v>115</v>
      </c>
      <c r="P127" s="101" t="s">
        <v>116</v>
      </c>
      <c r="Q127" s="101" t="s">
        <v>117</v>
      </c>
      <c r="R127" s="101" t="s">
        <v>118</v>
      </c>
      <c r="S127" s="101" t="s">
        <v>119</v>
      </c>
      <c r="T127" s="102" t="s">
        <v>120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="2" customFormat="1" ht="22.8" customHeight="1">
      <c r="A128" s="38"/>
      <c r="B128" s="39"/>
      <c r="C128" s="107" t="s">
        <v>121</v>
      </c>
      <c r="D128" s="40"/>
      <c r="E128" s="40"/>
      <c r="F128" s="40"/>
      <c r="G128" s="40"/>
      <c r="H128" s="40"/>
      <c r="I128" s="40"/>
      <c r="J128" s="193">
        <f>BK128</f>
        <v>0</v>
      </c>
      <c r="K128" s="40"/>
      <c r="L128" s="44"/>
      <c r="M128" s="103"/>
      <c r="N128" s="194"/>
      <c r="O128" s="104"/>
      <c r="P128" s="195">
        <f>P129+P402</f>
        <v>0</v>
      </c>
      <c r="Q128" s="104"/>
      <c r="R128" s="195">
        <f>R129+R402</f>
        <v>88.382097000000002</v>
      </c>
      <c r="S128" s="104"/>
      <c r="T128" s="196">
        <f>T129+T402</f>
        <v>194.25649999999999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77</v>
      </c>
      <c r="AU128" s="17" t="s">
        <v>96</v>
      </c>
      <c r="BK128" s="197">
        <f>BK129+BK402</f>
        <v>0</v>
      </c>
    </row>
    <row r="129" s="12" customFormat="1" ht="25.92" customHeight="1">
      <c r="A129" s="12"/>
      <c r="B129" s="198"/>
      <c r="C129" s="199"/>
      <c r="D129" s="200" t="s">
        <v>77</v>
      </c>
      <c r="E129" s="201" t="s">
        <v>122</v>
      </c>
      <c r="F129" s="201" t="s">
        <v>123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P130+P221+P227+P274+P333+P384+P399</f>
        <v>0</v>
      </c>
      <c r="Q129" s="206"/>
      <c r="R129" s="207">
        <f>R130+R221+R227+R274+R333+R384+R399</f>
        <v>88.382097000000002</v>
      </c>
      <c r="S129" s="206"/>
      <c r="T129" s="208">
        <f>T130+T221+T227+T274+T333+T384+T399</f>
        <v>194.25649999999999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86</v>
      </c>
      <c r="AT129" s="210" t="s">
        <v>77</v>
      </c>
      <c r="AU129" s="210" t="s">
        <v>78</v>
      </c>
      <c r="AY129" s="209" t="s">
        <v>124</v>
      </c>
      <c r="BK129" s="211">
        <f>BK130+BK221+BK227+BK274+BK333+BK384+BK399</f>
        <v>0</v>
      </c>
    </row>
    <row r="130" s="12" customFormat="1" ht="22.8" customHeight="1">
      <c r="A130" s="12"/>
      <c r="B130" s="198"/>
      <c r="C130" s="199"/>
      <c r="D130" s="200" t="s">
        <v>77</v>
      </c>
      <c r="E130" s="212" t="s">
        <v>86</v>
      </c>
      <c r="F130" s="212" t="s">
        <v>125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SUM(P131:P220)</f>
        <v>0</v>
      </c>
      <c r="Q130" s="206"/>
      <c r="R130" s="207">
        <f>SUM(R131:R220)</f>
        <v>3.6304500000000002</v>
      </c>
      <c r="S130" s="206"/>
      <c r="T130" s="208">
        <f>SUM(T131:T220)</f>
        <v>192.04649999999998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86</v>
      </c>
      <c r="AT130" s="210" t="s">
        <v>77</v>
      </c>
      <c r="AU130" s="210" t="s">
        <v>86</v>
      </c>
      <c r="AY130" s="209" t="s">
        <v>124</v>
      </c>
      <c r="BK130" s="211">
        <f>SUM(BK131:BK220)</f>
        <v>0</v>
      </c>
    </row>
    <row r="131" s="2" customFormat="1" ht="16.5" customHeight="1">
      <c r="A131" s="38"/>
      <c r="B131" s="39"/>
      <c r="C131" s="214" t="s">
        <v>86</v>
      </c>
      <c r="D131" s="214" t="s">
        <v>126</v>
      </c>
      <c r="E131" s="215" t="s">
        <v>127</v>
      </c>
      <c r="F131" s="216" t="s">
        <v>128</v>
      </c>
      <c r="G131" s="217" t="s">
        <v>129</v>
      </c>
      <c r="H131" s="218">
        <v>111</v>
      </c>
      <c r="I131" s="219"/>
      <c r="J131" s="220">
        <f>ROUND(I131*H131,2)</f>
        <v>0</v>
      </c>
      <c r="K131" s="216" t="s">
        <v>130</v>
      </c>
      <c r="L131" s="44"/>
      <c r="M131" s="221" t="s">
        <v>1</v>
      </c>
      <c r="N131" s="222" t="s">
        <v>43</v>
      </c>
      <c r="O131" s="91"/>
      <c r="P131" s="223">
        <f>O131*H131</f>
        <v>0</v>
      </c>
      <c r="Q131" s="223">
        <v>0</v>
      </c>
      <c r="R131" s="223">
        <f>Q131*H131</f>
        <v>0</v>
      </c>
      <c r="S131" s="223">
        <v>0.255</v>
      </c>
      <c r="T131" s="224">
        <f>S131*H131</f>
        <v>28.305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5" t="s">
        <v>131</v>
      </c>
      <c r="AT131" s="225" t="s">
        <v>126</v>
      </c>
      <c r="AU131" s="225" t="s">
        <v>88</v>
      </c>
      <c r="AY131" s="17" t="s">
        <v>124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7" t="s">
        <v>86</v>
      </c>
      <c r="BK131" s="226">
        <f>ROUND(I131*H131,2)</f>
        <v>0</v>
      </c>
      <c r="BL131" s="17" t="s">
        <v>131</v>
      </c>
      <c r="BM131" s="225" t="s">
        <v>132</v>
      </c>
    </row>
    <row r="132" s="2" customFormat="1">
      <c r="A132" s="38"/>
      <c r="B132" s="39"/>
      <c r="C132" s="40"/>
      <c r="D132" s="227" t="s">
        <v>133</v>
      </c>
      <c r="E132" s="40"/>
      <c r="F132" s="228" t="s">
        <v>134</v>
      </c>
      <c r="G132" s="40"/>
      <c r="H132" s="40"/>
      <c r="I132" s="229"/>
      <c r="J132" s="40"/>
      <c r="K132" s="40"/>
      <c r="L132" s="44"/>
      <c r="M132" s="230"/>
      <c r="N132" s="23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133</v>
      </c>
      <c r="AU132" s="17" t="s">
        <v>88</v>
      </c>
    </row>
    <row r="133" s="13" customFormat="1">
      <c r="A133" s="13"/>
      <c r="B133" s="232"/>
      <c r="C133" s="233"/>
      <c r="D133" s="227" t="s">
        <v>135</v>
      </c>
      <c r="E133" s="234" t="s">
        <v>1</v>
      </c>
      <c r="F133" s="235" t="s">
        <v>136</v>
      </c>
      <c r="G133" s="233"/>
      <c r="H133" s="234" t="s">
        <v>1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135</v>
      </c>
      <c r="AU133" s="241" t="s">
        <v>88</v>
      </c>
      <c r="AV133" s="13" t="s">
        <v>86</v>
      </c>
      <c r="AW133" s="13" t="s">
        <v>35</v>
      </c>
      <c r="AX133" s="13" t="s">
        <v>78</v>
      </c>
      <c r="AY133" s="241" t="s">
        <v>124</v>
      </c>
    </row>
    <row r="134" s="13" customFormat="1">
      <c r="A134" s="13"/>
      <c r="B134" s="232"/>
      <c r="C134" s="233"/>
      <c r="D134" s="227" t="s">
        <v>135</v>
      </c>
      <c r="E134" s="234" t="s">
        <v>1</v>
      </c>
      <c r="F134" s="235" t="s">
        <v>137</v>
      </c>
      <c r="G134" s="233"/>
      <c r="H134" s="234" t="s">
        <v>1</v>
      </c>
      <c r="I134" s="236"/>
      <c r="J134" s="233"/>
      <c r="K134" s="233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135</v>
      </c>
      <c r="AU134" s="241" t="s">
        <v>88</v>
      </c>
      <c r="AV134" s="13" t="s">
        <v>86</v>
      </c>
      <c r="AW134" s="13" t="s">
        <v>35</v>
      </c>
      <c r="AX134" s="13" t="s">
        <v>78</v>
      </c>
      <c r="AY134" s="241" t="s">
        <v>124</v>
      </c>
    </row>
    <row r="135" s="14" customFormat="1">
      <c r="A135" s="14"/>
      <c r="B135" s="242"/>
      <c r="C135" s="243"/>
      <c r="D135" s="227" t="s">
        <v>135</v>
      </c>
      <c r="E135" s="244" t="s">
        <v>1</v>
      </c>
      <c r="F135" s="245" t="s">
        <v>138</v>
      </c>
      <c r="G135" s="243"/>
      <c r="H135" s="246">
        <v>111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135</v>
      </c>
      <c r="AU135" s="252" t="s">
        <v>88</v>
      </c>
      <c r="AV135" s="14" t="s">
        <v>88</v>
      </c>
      <c r="AW135" s="14" t="s">
        <v>35</v>
      </c>
      <c r="AX135" s="14" t="s">
        <v>78</v>
      </c>
      <c r="AY135" s="252" t="s">
        <v>124</v>
      </c>
    </row>
    <row r="136" s="15" customFormat="1">
      <c r="A136" s="15"/>
      <c r="B136" s="253"/>
      <c r="C136" s="254"/>
      <c r="D136" s="227" t="s">
        <v>135</v>
      </c>
      <c r="E136" s="255" t="s">
        <v>1</v>
      </c>
      <c r="F136" s="256" t="s">
        <v>139</v>
      </c>
      <c r="G136" s="254"/>
      <c r="H136" s="257">
        <v>111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3" t="s">
        <v>135</v>
      </c>
      <c r="AU136" s="263" t="s">
        <v>88</v>
      </c>
      <c r="AV136" s="15" t="s">
        <v>131</v>
      </c>
      <c r="AW136" s="15" t="s">
        <v>35</v>
      </c>
      <c r="AX136" s="15" t="s">
        <v>86</v>
      </c>
      <c r="AY136" s="263" t="s">
        <v>124</v>
      </c>
    </row>
    <row r="137" s="2" customFormat="1" ht="16.5" customHeight="1">
      <c r="A137" s="38"/>
      <c r="B137" s="39"/>
      <c r="C137" s="214" t="s">
        <v>88</v>
      </c>
      <c r="D137" s="214" t="s">
        <v>126</v>
      </c>
      <c r="E137" s="215" t="s">
        <v>140</v>
      </c>
      <c r="F137" s="216" t="s">
        <v>141</v>
      </c>
      <c r="G137" s="217" t="s">
        <v>129</v>
      </c>
      <c r="H137" s="218">
        <v>143</v>
      </c>
      <c r="I137" s="219"/>
      <c r="J137" s="220">
        <f>ROUND(I137*H137,2)</f>
        <v>0</v>
      </c>
      <c r="K137" s="216" t="s">
        <v>130</v>
      </c>
      <c r="L137" s="44"/>
      <c r="M137" s="221" t="s">
        <v>1</v>
      </c>
      <c r="N137" s="222" t="s">
        <v>43</v>
      </c>
      <c r="O137" s="91"/>
      <c r="P137" s="223">
        <f>O137*H137</f>
        <v>0</v>
      </c>
      <c r="Q137" s="223">
        <v>0</v>
      </c>
      <c r="R137" s="223">
        <f>Q137*H137</f>
        <v>0</v>
      </c>
      <c r="S137" s="223">
        <v>0.28999999999999998</v>
      </c>
      <c r="T137" s="224">
        <f>S137*H137</f>
        <v>41.469999999999999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5" t="s">
        <v>131</v>
      </c>
      <c r="AT137" s="225" t="s">
        <v>126</v>
      </c>
      <c r="AU137" s="225" t="s">
        <v>88</v>
      </c>
      <c r="AY137" s="17" t="s">
        <v>124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7" t="s">
        <v>86</v>
      </c>
      <c r="BK137" s="226">
        <f>ROUND(I137*H137,2)</f>
        <v>0</v>
      </c>
      <c r="BL137" s="17" t="s">
        <v>131</v>
      </c>
      <c r="BM137" s="225" t="s">
        <v>142</v>
      </c>
    </row>
    <row r="138" s="2" customFormat="1">
      <c r="A138" s="38"/>
      <c r="B138" s="39"/>
      <c r="C138" s="40"/>
      <c r="D138" s="227" t="s">
        <v>133</v>
      </c>
      <c r="E138" s="40"/>
      <c r="F138" s="228" t="s">
        <v>143</v>
      </c>
      <c r="G138" s="40"/>
      <c r="H138" s="40"/>
      <c r="I138" s="229"/>
      <c r="J138" s="40"/>
      <c r="K138" s="40"/>
      <c r="L138" s="44"/>
      <c r="M138" s="230"/>
      <c r="N138" s="231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133</v>
      </c>
      <c r="AU138" s="17" t="s">
        <v>88</v>
      </c>
    </row>
    <row r="139" s="13" customFormat="1">
      <c r="A139" s="13"/>
      <c r="B139" s="232"/>
      <c r="C139" s="233"/>
      <c r="D139" s="227" t="s">
        <v>135</v>
      </c>
      <c r="E139" s="234" t="s">
        <v>1</v>
      </c>
      <c r="F139" s="235" t="s">
        <v>136</v>
      </c>
      <c r="G139" s="233"/>
      <c r="H139" s="234" t="s">
        <v>1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135</v>
      </c>
      <c r="AU139" s="241" t="s">
        <v>88</v>
      </c>
      <c r="AV139" s="13" t="s">
        <v>86</v>
      </c>
      <c r="AW139" s="13" t="s">
        <v>35</v>
      </c>
      <c r="AX139" s="13" t="s">
        <v>78</v>
      </c>
      <c r="AY139" s="241" t="s">
        <v>124</v>
      </c>
    </row>
    <row r="140" s="13" customFormat="1">
      <c r="A140" s="13"/>
      <c r="B140" s="232"/>
      <c r="C140" s="233"/>
      <c r="D140" s="227" t="s">
        <v>135</v>
      </c>
      <c r="E140" s="234" t="s">
        <v>1</v>
      </c>
      <c r="F140" s="235" t="s">
        <v>144</v>
      </c>
      <c r="G140" s="233"/>
      <c r="H140" s="234" t="s">
        <v>1</v>
      </c>
      <c r="I140" s="236"/>
      <c r="J140" s="233"/>
      <c r="K140" s="233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135</v>
      </c>
      <c r="AU140" s="241" t="s">
        <v>88</v>
      </c>
      <c r="AV140" s="13" t="s">
        <v>86</v>
      </c>
      <c r="AW140" s="13" t="s">
        <v>35</v>
      </c>
      <c r="AX140" s="13" t="s">
        <v>78</v>
      </c>
      <c r="AY140" s="241" t="s">
        <v>124</v>
      </c>
    </row>
    <row r="141" s="14" customFormat="1">
      <c r="A141" s="14"/>
      <c r="B141" s="242"/>
      <c r="C141" s="243"/>
      <c r="D141" s="227" t="s">
        <v>135</v>
      </c>
      <c r="E141" s="244" t="s">
        <v>1</v>
      </c>
      <c r="F141" s="245" t="s">
        <v>145</v>
      </c>
      <c r="G141" s="243"/>
      <c r="H141" s="246">
        <v>143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135</v>
      </c>
      <c r="AU141" s="252" t="s">
        <v>88</v>
      </c>
      <c r="AV141" s="14" t="s">
        <v>88</v>
      </c>
      <c r="AW141" s="14" t="s">
        <v>35</v>
      </c>
      <c r="AX141" s="14" t="s">
        <v>78</v>
      </c>
      <c r="AY141" s="252" t="s">
        <v>124</v>
      </c>
    </row>
    <row r="142" s="15" customFormat="1">
      <c r="A142" s="15"/>
      <c r="B142" s="253"/>
      <c r="C142" s="254"/>
      <c r="D142" s="227" t="s">
        <v>135</v>
      </c>
      <c r="E142" s="255" t="s">
        <v>1</v>
      </c>
      <c r="F142" s="256" t="s">
        <v>139</v>
      </c>
      <c r="G142" s="254"/>
      <c r="H142" s="257">
        <v>143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3" t="s">
        <v>135</v>
      </c>
      <c r="AU142" s="263" t="s">
        <v>88</v>
      </c>
      <c r="AV142" s="15" t="s">
        <v>131</v>
      </c>
      <c r="AW142" s="15" t="s">
        <v>35</v>
      </c>
      <c r="AX142" s="15" t="s">
        <v>86</v>
      </c>
      <c r="AY142" s="263" t="s">
        <v>124</v>
      </c>
    </row>
    <row r="143" s="2" customFormat="1" ht="16.5" customHeight="1">
      <c r="A143" s="38"/>
      <c r="B143" s="39"/>
      <c r="C143" s="214" t="s">
        <v>146</v>
      </c>
      <c r="D143" s="214" t="s">
        <v>126</v>
      </c>
      <c r="E143" s="215" t="s">
        <v>147</v>
      </c>
      <c r="F143" s="216" t="s">
        <v>148</v>
      </c>
      <c r="G143" s="217" t="s">
        <v>129</v>
      </c>
      <c r="H143" s="218">
        <v>34</v>
      </c>
      <c r="I143" s="219"/>
      <c r="J143" s="220">
        <f>ROUND(I143*H143,2)</f>
        <v>0</v>
      </c>
      <c r="K143" s="216" t="s">
        <v>130</v>
      </c>
      <c r="L143" s="44"/>
      <c r="M143" s="221" t="s">
        <v>1</v>
      </c>
      <c r="N143" s="222" t="s">
        <v>43</v>
      </c>
      <c r="O143" s="91"/>
      <c r="P143" s="223">
        <f>O143*H143</f>
        <v>0</v>
      </c>
      <c r="Q143" s="223">
        <v>0</v>
      </c>
      <c r="R143" s="223">
        <f>Q143*H143</f>
        <v>0</v>
      </c>
      <c r="S143" s="223">
        <v>0.32500000000000001</v>
      </c>
      <c r="T143" s="224">
        <f>S143*H143</f>
        <v>11.050000000000001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5" t="s">
        <v>131</v>
      </c>
      <c r="AT143" s="225" t="s">
        <v>126</v>
      </c>
      <c r="AU143" s="225" t="s">
        <v>88</v>
      </c>
      <c r="AY143" s="17" t="s">
        <v>124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7" t="s">
        <v>86</v>
      </c>
      <c r="BK143" s="226">
        <f>ROUND(I143*H143,2)</f>
        <v>0</v>
      </c>
      <c r="BL143" s="17" t="s">
        <v>131</v>
      </c>
      <c r="BM143" s="225" t="s">
        <v>149</v>
      </c>
    </row>
    <row r="144" s="2" customFormat="1">
      <c r="A144" s="38"/>
      <c r="B144" s="39"/>
      <c r="C144" s="40"/>
      <c r="D144" s="227" t="s">
        <v>133</v>
      </c>
      <c r="E144" s="40"/>
      <c r="F144" s="228" t="s">
        <v>150</v>
      </c>
      <c r="G144" s="40"/>
      <c r="H144" s="40"/>
      <c r="I144" s="229"/>
      <c r="J144" s="40"/>
      <c r="K144" s="40"/>
      <c r="L144" s="44"/>
      <c r="M144" s="230"/>
      <c r="N144" s="23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133</v>
      </c>
      <c r="AU144" s="17" t="s">
        <v>88</v>
      </c>
    </row>
    <row r="145" s="13" customFormat="1">
      <c r="A145" s="13"/>
      <c r="B145" s="232"/>
      <c r="C145" s="233"/>
      <c r="D145" s="227" t="s">
        <v>135</v>
      </c>
      <c r="E145" s="234" t="s">
        <v>1</v>
      </c>
      <c r="F145" s="235" t="s">
        <v>151</v>
      </c>
      <c r="G145" s="233"/>
      <c r="H145" s="234" t="s">
        <v>1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135</v>
      </c>
      <c r="AU145" s="241" t="s">
        <v>88</v>
      </c>
      <c r="AV145" s="13" t="s">
        <v>86</v>
      </c>
      <c r="AW145" s="13" t="s">
        <v>35</v>
      </c>
      <c r="AX145" s="13" t="s">
        <v>78</v>
      </c>
      <c r="AY145" s="241" t="s">
        <v>124</v>
      </c>
    </row>
    <row r="146" s="14" customFormat="1">
      <c r="A146" s="14"/>
      <c r="B146" s="242"/>
      <c r="C146" s="243"/>
      <c r="D146" s="227" t="s">
        <v>135</v>
      </c>
      <c r="E146" s="244" t="s">
        <v>1</v>
      </c>
      <c r="F146" s="245" t="s">
        <v>152</v>
      </c>
      <c r="G146" s="243"/>
      <c r="H146" s="246">
        <v>34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135</v>
      </c>
      <c r="AU146" s="252" t="s">
        <v>88</v>
      </c>
      <c r="AV146" s="14" t="s">
        <v>88</v>
      </c>
      <c r="AW146" s="14" t="s">
        <v>35</v>
      </c>
      <c r="AX146" s="14" t="s">
        <v>78</v>
      </c>
      <c r="AY146" s="252" t="s">
        <v>124</v>
      </c>
    </row>
    <row r="147" s="15" customFormat="1">
      <c r="A147" s="15"/>
      <c r="B147" s="253"/>
      <c r="C147" s="254"/>
      <c r="D147" s="227" t="s">
        <v>135</v>
      </c>
      <c r="E147" s="255" t="s">
        <v>1</v>
      </c>
      <c r="F147" s="256" t="s">
        <v>139</v>
      </c>
      <c r="G147" s="254"/>
      <c r="H147" s="257">
        <v>34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3" t="s">
        <v>135</v>
      </c>
      <c r="AU147" s="263" t="s">
        <v>88</v>
      </c>
      <c r="AV147" s="15" t="s">
        <v>131</v>
      </c>
      <c r="AW147" s="15" t="s">
        <v>35</v>
      </c>
      <c r="AX147" s="15" t="s">
        <v>86</v>
      </c>
      <c r="AY147" s="263" t="s">
        <v>124</v>
      </c>
    </row>
    <row r="148" s="2" customFormat="1" ht="16.5" customHeight="1">
      <c r="A148" s="38"/>
      <c r="B148" s="39"/>
      <c r="C148" s="214" t="s">
        <v>131</v>
      </c>
      <c r="D148" s="214" t="s">
        <v>126</v>
      </c>
      <c r="E148" s="215" t="s">
        <v>153</v>
      </c>
      <c r="F148" s="216" t="s">
        <v>154</v>
      </c>
      <c r="G148" s="217" t="s">
        <v>129</v>
      </c>
      <c r="H148" s="218">
        <v>34</v>
      </c>
      <c r="I148" s="219"/>
      <c r="J148" s="220">
        <f>ROUND(I148*H148,2)</f>
        <v>0</v>
      </c>
      <c r="K148" s="216" t="s">
        <v>130</v>
      </c>
      <c r="L148" s="44"/>
      <c r="M148" s="221" t="s">
        <v>1</v>
      </c>
      <c r="N148" s="222" t="s">
        <v>43</v>
      </c>
      <c r="O148" s="91"/>
      <c r="P148" s="223">
        <f>O148*H148</f>
        <v>0</v>
      </c>
      <c r="Q148" s="223">
        <v>0</v>
      </c>
      <c r="R148" s="223">
        <f>Q148*H148</f>
        <v>0</v>
      </c>
      <c r="S148" s="223">
        <v>0.316</v>
      </c>
      <c r="T148" s="224">
        <f>S148*H148</f>
        <v>10.744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5" t="s">
        <v>131</v>
      </c>
      <c r="AT148" s="225" t="s">
        <v>126</v>
      </c>
      <c r="AU148" s="225" t="s">
        <v>88</v>
      </c>
      <c r="AY148" s="17" t="s">
        <v>124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7" t="s">
        <v>86</v>
      </c>
      <c r="BK148" s="226">
        <f>ROUND(I148*H148,2)</f>
        <v>0</v>
      </c>
      <c r="BL148" s="17" t="s">
        <v>131</v>
      </c>
      <c r="BM148" s="225" t="s">
        <v>155</v>
      </c>
    </row>
    <row r="149" s="2" customFormat="1">
      <c r="A149" s="38"/>
      <c r="B149" s="39"/>
      <c r="C149" s="40"/>
      <c r="D149" s="227" t="s">
        <v>133</v>
      </c>
      <c r="E149" s="40"/>
      <c r="F149" s="228" t="s">
        <v>156</v>
      </c>
      <c r="G149" s="40"/>
      <c r="H149" s="40"/>
      <c r="I149" s="229"/>
      <c r="J149" s="40"/>
      <c r="K149" s="40"/>
      <c r="L149" s="44"/>
      <c r="M149" s="230"/>
      <c r="N149" s="23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133</v>
      </c>
      <c r="AU149" s="17" t="s">
        <v>88</v>
      </c>
    </row>
    <row r="150" s="13" customFormat="1">
      <c r="A150" s="13"/>
      <c r="B150" s="232"/>
      <c r="C150" s="233"/>
      <c r="D150" s="227" t="s">
        <v>135</v>
      </c>
      <c r="E150" s="234" t="s">
        <v>1</v>
      </c>
      <c r="F150" s="235" t="s">
        <v>151</v>
      </c>
      <c r="G150" s="233"/>
      <c r="H150" s="234" t="s">
        <v>1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135</v>
      </c>
      <c r="AU150" s="241" t="s">
        <v>88</v>
      </c>
      <c r="AV150" s="13" t="s">
        <v>86</v>
      </c>
      <c r="AW150" s="13" t="s">
        <v>35</v>
      </c>
      <c r="AX150" s="13" t="s">
        <v>78</v>
      </c>
      <c r="AY150" s="241" t="s">
        <v>124</v>
      </c>
    </row>
    <row r="151" s="14" customFormat="1">
      <c r="A151" s="14"/>
      <c r="B151" s="242"/>
      <c r="C151" s="243"/>
      <c r="D151" s="227" t="s">
        <v>135</v>
      </c>
      <c r="E151" s="244" t="s">
        <v>1</v>
      </c>
      <c r="F151" s="245" t="s">
        <v>152</v>
      </c>
      <c r="G151" s="243"/>
      <c r="H151" s="246">
        <v>34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135</v>
      </c>
      <c r="AU151" s="252" t="s">
        <v>88</v>
      </c>
      <c r="AV151" s="14" t="s">
        <v>88</v>
      </c>
      <c r="AW151" s="14" t="s">
        <v>35</v>
      </c>
      <c r="AX151" s="14" t="s">
        <v>78</v>
      </c>
      <c r="AY151" s="252" t="s">
        <v>124</v>
      </c>
    </row>
    <row r="152" s="15" customFormat="1">
      <c r="A152" s="15"/>
      <c r="B152" s="253"/>
      <c r="C152" s="254"/>
      <c r="D152" s="227" t="s">
        <v>135</v>
      </c>
      <c r="E152" s="255" t="s">
        <v>1</v>
      </c>
      <c r="F152" s="256" t="s">
        <v>139</v>
      </c>
      <c r="G152" s="254"/>
      <c r="H152" s="257">
        <v>34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135</v>
      </c>
      <c r="AU152" s="263" t="s">
        <v>88</v>
      </c>
      <c r="AV152" s="15" t="s">
        <v>131</v>
      </c>
      <c r="AW152" s="15" t="s">
        <v>35</v>
      </c>
      <c r="AX152" s="15" t="s">
        <v>86</v>
      </c>
      <c r="AY152" s="263" t="s">
        <v>124</v>
      </c>
    </row>
    <row r="153" s="2" customFormat="1" ht="21.75" customHeight="1">
      <c r="A153" s="38"/>
      <c r="B153" s="39"/>
      <c r="C153" s="214" t="s">
        <v>157</v>
      </c>
      <c r="D153" s="214" t="s">
        <v>126</v>
      </c>
      <c r="E153" s="215" t="s">
        <v>158</v>
      </c>
      <c r="F153" s="216" t="s">
        <v>159</v>
      </c>
      <c r="G153" s="217" t="s">
        <v>129</v>
      </c>
      <c r="H153" s="218">
        <v>609</v>
      </c>
      <c r="I153" s="219"/>
      <c r="J153" s="220">
        <f>ROUND(I153*H153,2)</f>
        <v>0</v>
      </c>
      <c r="K153" s="216" t="s">
        <v>130</v>
      </c>
      <c r="L153" s="44"/>
      <c r="M153" s="221" t="s">
        <v>1</v>
      </c>
      <c r="N153" s="222" t="s">
        <v>43</v>
      </c>
      <c r="O153" s="91"/>
      <c r="P153" s="223">
        <f>O153*H153</f>
        <v>0</v>
      </c>
      <c r="Q153" s="223">
        <v>5.0000000000000002E-05</v>
      </c>
      <c r="R153" s="223">
        <f>Q153*H153</f>
        <v>0.030450000000000001</v>
      </c>
      <c r="S153" s="223">
        <v>0.11500000000000001</v>
      </c>
      <c r="T153" s="224">
        <f>S153*H153</f>
        <v>70.034999999999997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5" t="s">
        <v>131</v>
      </c>
      <c r="AT153" s="225" t="s">
        <v>126</v>
      </c>
      <c r="AU153" s="225" t="s">
        <v>88</v>
      </c>
      <c r="AY153" s="17" t="s">
        <v>124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7" t="s">
        <v>86</v>
      </c>
      <c r="BK153" s="226">
        <f>ROUND(I153*H153,2)</f>
        <v>0</v>
      </c>
      <c r="BL153" s="17" t="s">
        <v>131</v>
      </c>
      <c r="BM153" s="225" t="s">
        <v>160</v>
      </c>
    </row>
    <row r="154" s="2" customFormat="1">
      <c r="A154" s="38"/>
      <c r="B154" s="39"/>
      <c r="C154" s="40"/>
      <c r="D154" s="227" t="s">
        <v>133</v>
      </c>
      <c r="E154" s="40"/>
      <c r="F154" s="228" t="s">
        <v>161</v>
      </c>
      <c r="G154" s="40"/>
      <c r="H154" s="40"/>
      <c r="I154" s="229"/>
      <c r="J154" s="40"/>
      <c r="K154" s="40"/>
      <c r="L154" s="44"/>
      <c r="M154" s="230"/>
      <c r="N154" s="23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133</v>
      </c>
      <c r="AU154" s="17" t="s">
        <v>88</v>
      </c>
    </row>
    <row r="155" s="13" customFormat="1">
      <c r="A155" s="13"/>
      <c r="B155" s="232"/>
      <c r="C155" s="233"/>
      <c r="D155" s="227" t="s">
        <v>135</v>
      </c>
      <c r="E155" s="234" t="s">
        <v>1</v>
      </c>
      <c r="F155" s="235" t="s">
        <v>136</v>
      </c>
      <c r="G155" s="233"/>
      <c r="H155" s="234" t="s">
        <v>1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135</v>
      </c>
      <c r="AU155" s="241" t="s">
        <v>88</v>
      </c>
      <c r="AV155" s="13" t="s">
        <v>86</v>
      </c>
      <c r="AW155" s="13" t="s">
        <v>35</v>
      </c>
      <c r="AX155" s="13" t="s">
        <v>78</v>
      </c>
      <c r="AY155" s="241" t="s">
        <v>124</v>
      </c>
    </row>
    <row r="156" s="13" customFormat="1">
      <c r="A156" s="13"/>
      <c r="B156" s="232"/>
      <c r="C156" s="233"/>
      <c r="D156" s="227" t="s">
        <v>135</v>
      </c>
      <c r="E156" s="234" t="s">
        <v>1</v>
      </c>
      <c r="F156" s="235" t="s">
        <v>162</v>
      </c>
      <c r="G156" s="233"/>
      <c r="H156" s="234" t="s">
        <v>1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135</v>
      </c>
      <c r="AU156" s="241" t="s">
        <v>88</v>
      </c>
      <c r="AV156" s="13" t="s">
        <v>86</v>
      </c>
      <c r="AW156" s="13" t="s">
        <v>35</v>
      </c>
      <c r="AX156" s="13" t="s">
        <v>78</v>
      </c>
      <c r="AY156" s="241" t="s">
        <v>124</v>
      </c>
    </row>
    <row r="157" s="14" customFormat="1">
      <c r="A157" s="14"/>
      <c r="B157" s="242"/>
      <c r="C157" s="243"/>
      <c r="D157" s="227" t="s">
        <v>135</v>
      </c>
      <c r="E157" s="244" t="s">
        <v>1</v>
      </c>
      <c r="F157" s="245" t="s">
        <v>163</v>
      </c>
      <c r="G157" s="243"/>
      <c r="H157" s="246">
        <v>280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135</v>
      </c>
      <c r="AU157" s="252" t="s">
        <v>88</v>
      </c>
      <c r="AV157" s="14" t="s">
        <v>88</v>
      </c>
      <c r="AW157" s="14" t="s">
        <v>35</v>
      </c>
      <c r="AX157" s="14" t="s">
        <v>78</v>
      </c>
      <c r="AY157" s="252" t="s">
        <v>124</v>
      </c>
    </row>
    <row r="158" s="13" customFormat="1">
      <c r="A158" s="13"/>
      <c r="B158" s="232"/>
      <c r="C158" s="233"/>
      <c r="D158" s="227" t="s">
        <v>135</v>
      </c>
      <c r="E158" s="234" t="s">
        <v>1</v>
      </c>
      <c r="F158" s="235" t="s">
        <v>164</v>
      </c>
      <c r="G158" s="233"/>
      <c r="H158" s="234" t="s">
        <v>1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135</v>
      </c>
      <c r="AU158" s="241" t="s">
        <v>88</v>
      </c>
      <c r="AV158" s="13" t="s">
        <v>86</v>
      </c>
      <c r="AW158" s="13" t="s">
        <v>35</v>
      </c>
      <c r="AX158" s="13" t="s">
        <v>78</v>
      </c>
      <c r="AY158" s="241" t="s">
        <v>124</v>
      </c>
    </row>
    <row r="159" s="14" customFormat="1">
      <c r="A159" s="14"/>
      <c r="B159" s="242"/>
      <c r="C159" s="243"/>
      <c r="D159" s="227" t="s">
        <v>135</v>
      </c>
      <c r="E159" s="244" t="s">
        <v>1</v>
      </c>
      <c r="F159" s="245" t="s">
        <v>165</v>
      </c>
      <c r="G159" s="243"/>
      <c r="H159" s="246">
        <v>126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135</v>
      </c>
      <c r="AU159" s="252" t="s">
        <v>88</v>
      </c>
      <c r="AV159" s="14" t="s">
        <v>88</v>
      </c>
      <c r="AW159" s="14" t="s">
        <v>35</v>
      </c>
      <c r="AX159" s="14" t="s">
        <v>78</v>
      </c>
      <c r="AY159" s="252" t="s">
        <v>124</v>
      </c>
    </row>
    <row r="160" s="13" customFormat="1">
      <c r="A160" s="13"/>
      <c r="B160" s="232"/>
      <c r="C160" s="233"/>
      <c r="D160" s="227" t="s">
        <v>135</v>
      </c>
      <c r="E160" s="234" t="s">
        <v>1</v>
      </c>
      <c r="F160" s="235" t="s">
        <v>166</v>
      </c>
      <c r="G160" s="233"/>
      <c r="H160" s="234" t="s">
        <v>1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135</v>
      </c>
      <c r="AU160" s="241" t="s">
        <v>88</v>
      </c>
      <c r="AV160" s="13" t="s">
        <v>86</v>
      </c>
      <c r="AW160" s="13" t="s">
        <v>35</v>
      </c>
      <c r="AX160" s="13" t="s">
        <v>78</v>
      </c>
      <c r="AY160" s="241" t="s">
        <v>124</v>
      </c>
    </row>
    <row r="161" s="14" customFormat="1">
      <c r="A161" s="14"/>
      <c r="B161" s="242"/>
      <c r="C161" s="243"/>
      <c r="D161" s="227" t="s">
        <v>135</v>
      </c>
      <c r="E161" s="244" t="s">
        <v>1</v>
      </c>
      <c r="F161" s="245" t="s">
        <v>167</v>
      </c>
      <c r="G161" s="243"/>
      <c r="H161" s="246">
        <v>203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135</v>
      </c>
      <c r="AU161" s="252" t="s">
        <v>88</v>
      </c>
      <c r="AV161" s="14" t="s">
        <v>88</v>
      </c>
      <c r="AW161" s="14" t="s">
        <v>35</v>
      </c>
      <c r="AX161" s="14" t="s">
        <v>78</v>
      </c>
      <c r="AY161" s="252" t="s">
        <v>124</v>
      </c>
    </row>
    <row r="162" s="15" customFormat="1">
      <c r="A162" s="15"/>
      <c r="B162" s="253"/>
      <c r="C162" s="254"/>
      <c r="D162" s="227" t="s">
        <v>135</v>
      </c>
      <c r="E162" s="255" t="s">
        <v>1</v>
      </c>
      <c r="F162" s="256" t="s">
        <v>139</v>
      </c>
      <c r="G162" s="254"/>
      <c r="H162" s="257">
        <v>609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3" t="s">
        <v>135</v>
      </c>
      <c r="AU162" s="263" t="s">
        <v>88</v>
      </c>
      <c r="AV162" s="15" t="s">
        <v>131</v>
      </c>
      <c r="AW162" s="15" t="s">
        <v>35</v>
      </c>
      <c r="AX162" s="15" t="s">
        <v>86</v>
      </c>
      <c r="AY162" s="263" t="s">
        <v>124</v>
      </c>
    </row>
    <row r="163" s="2" customFormat="1" ht="16.5" customHeight="1">
      <c r="A163" s="38"/>
      <c r="B163" s="39"/>
      <c r="C163" s="214" t="s">
        <v>168</v>
      </c>
      <c r="D163" s="214" t="s">
        <v>126</v>
      </c>
      <c r="E163" s="215" t="s">
        <v>169</v>
      </c>
      <c r="F163" s="216" t="s">
        <v>170</v>
      </c>
      <c r="G163" s="217" t="s">
        <v>171</v>
      </c>
      <c r="H163" s="218">
        <v>148.5</v>
      </c>
      <c r="I163" s="219"/>
      <c r="J163" s="220">
        <f>ROUND(I163*H163,2)</f>
        <v>0</v>
      </c>
      <c r="K163" s="216" t="s">
        <v>130</v>
      </c>
      <c r="L163" s="44"/>
      <c r="M163" s="221" t="s">
        <v>1</v>
      </c>
      <c r="N163" s="222" t="s">
        <v>43</v>
      </c>
      <c r="O163" s="91"/>
      <c r="P163" s="223">
        <f>O163*H163</f>
        <v>0</v>
      </c>
      <c r="Q163" s="223">
        <v>0</v>
      </c>
      <c r="R163" s="223">
        <f>Q163*H163</f>
        <v>0</v>
      </c>
      <c r="S163" s="223">
        <v>0.20499999999999999</v>
      </c>
      <c r="T163" s="224">
        <f>S163*H163</f>
        <v>30.442499999999999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131</v>
      </c>
      <c r="AT163" s="225" t="s">
        <v>126</v>
      </c>
      <c r="AU163" s="225" t="s">
        <v>88</v>
      </c>
      <c r="AY163" s="17" t="s">
        <v>124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86</v>
      </c>
      <c r="BK163" s="226">
        <f>ROUND(I163*H163,2)</f>
        <v>0</v>
      </c>
      <c r="BL163" s="17" t="s">
        <v>131</v>
      </c>
      <c r="BM163" s="225" t="s">
        <v>172</v>
      </c>
    </row>
    <row r="164" s="2" customFormat="1">
      <c r="A164" s="38"/>
      <c r="B164" s="39"/>
      <c r="C164" s="40"/>
      <c r="D164" s="227" t="s">
        <v>133</v>
      </c>
      <c r="E164" s="40"/>
      <c r="F164" s="228" t="s">
        <v>173</v>
      </c>
      <c r="G164" s="40"/>
      <c r="H164" s="40"/>
      <c r="I164" s="229"/>
      <c r="J164" s="40"/>
      <c r="K164" s="40"/>
      <c r="L164" s="44"/>
      <c r="M164" s="230"/>
      <c r="N164" s="23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133</v>
      </c>
      <c r="AU164" s="17" t="s">
        <v>88</v>
      </c>
    </row>
    <row r="165" s="13" customFormat="1">
      <c r="A165" s="13"/>
      <c r="B165" s="232"/>
      <c r="C165" s="233"/>
      <c r="D165" s="227" t="s">
        <v>135</v>
      </c>
      <c r="E165" s="234" t="s">
        <v>1</v>
      </c>
      <c r="F165" s="235" t="s">
        <v>136</v>
      </c>
      <c r="G165" s="233"/>
      <c r="H165" s="234" t="s">
        <v>1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135</v>
      </c>
      <c r="AU165" s="241" t="s">
        <v>88</v>
      </c>
      <c r="AV165" s="13" t="s">
        <v>86</v>
      </c>
      <c r="AW165" s="13" t="s">
        <v>35</v>
      </c>
      <c r="AX165" s="13" t="s">
        <v>78</v>
      </c>
      <c r="AY165" s="241" t="s">
        <v>124</v>
      </c>
    </row>
    <row r="166" s="14" customFormat="1">
      <c r="A166" s="14"/>
      <c r="B166" s="242"/>
      <c r="C166" s="243"/>
      <c r="D166" s="227" t="s">
        <v>135</v>
      </c>
      <c r="E166" s="244" t="s">
        <v>1</v>
      </c>
      <c r="F166" s="245" t="s">
        <v>174</v>
      </c>
      <c r="G166" s="243"/>
      <c r="H166" s="246">
        <v>148.5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135</v>
      </c>
      <c r="AU166" s="252" t="s">
        <v>88</v>
      </c>
      <c r="AV166" s="14" t="s">
        <v>88</v>
      </c>
      <c r="AW166" s="14" t="s">
        <v>35</v>
      </c>
      <c r="AX166" s="14" t="s">
        <v>78</v>
      </c>
      <c r="AY166" s="252" t="s">
        <v>124</v>
      </c>
    </row>
    <row r="167" s="15" customFormat="1">
      <c r="A167" s="15"/>
      <c r="B167" s="253"/>
      <c r="C167" s="254"/>
      <c r="D167" s="227" t="s">
        <v>135</v>
      </c>
      <c r="E167" s="255" t="s">
        <v>1</v>
      </c>
      <c r="F167" s="256" t="s">
        <v>139</v>
      </c>
      <c r="G167" s="254"/>
      <c r="H167" s="257">
        <v>148.5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3" t="s">
        <v>135</v>
      </c>
      <c r="AU167" s="263" t="s">
        <v>88</v>
      </c>
      <c r="AV167" s="15" t="s">
        <v>131</v>
      </c>
      <c r="AW167" s="15" t="s">
        <v>35</v>
      </c>
      <c r="AX167" s="15" t="s">
        <v>86</v>
      </c>
      <c r="AY167" s="263" t="s">
        <v>124</v>
      </c>
    </row>
    <row r="168" s="2" customFormat="1" ht="21.75" customHeight="1">
      <c r="A168" s="38"/>
      <c r="B168" s="39"/>
      <c r="C168" s="214" t="s">
        <v>175</v>
      </c>
      <c r="D168" s="214" t="s">
        <v>126</v>
      </c>
      <c r="E168" s="215" t="s">
        <v>176</v>
      </c>
      <c r="F168" s="216" t="s">
        <v>177</v>
      </c>
      <c r="G168" s="217" t="s">
        <v>178</v>
      </c>
      <c r="H168" s="218">
        <v>9.4700000000000006</v>
      </c>
      <c r="I168" s="219"/>
      <c r="J168" s="220">
        <f>ROUND(I168*H168,2)</f>
        <v>0</v>
      </c>
      <c r="K168" s="216" t="s">
        <v>130</v>
      </c>
      <c r="L168" s="44"/>
      <c r="M168" s="221" t="s">
        <v>1</v>
      </c>
      <c r="N168" s="222" t="s">
        <v>43</v>
      </c>
      <c r="O168" s="91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5" t="s">
        <v>131</v>
      </c>
      <c r="AT168" s="225" t="s">
        <v>126</v>
      </c>
      <c r="AU168" s="225" t="s">
        <v>88</v>
      </c>
      <c r="AY168" s="17" t="s">
        <v>124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7" t="s">
        <v>86</v>
      </c>
      <c r="BK168" s="226">
        <f>ROUND(I168*H168,2)</f>
        <v>0</v>
      </c>
      <c r="BL168" s="17" t="s">
        <v>131</v>
      </c>
      <c r="BM168" s="225" t="s">
        <v>179</v>
      </c>
    </row>
    <row r="169" s="2" customFormat="1">
      <c r="A169" s="38"/>
      <c r="B169" s="39"/>
      <c r="C169" s="40"/>
      <c r="D169" s="227" t="s">
        <v>133</v>
      </c>
      <c r="E169" s="40"/>
      <c r="F169" s="228" t="s">
        <v>180</v>
      </c>
      <c r="G169" s="40"/>
      <c r="H169" s="40"/>
      <c r="I169" s="229"/>
      <c r="J169" s="40"/>
      <c r="K169" s="40"/>
      <c r="L169" s="44"/>
      <c r="M169" s="230"/>
      <c r="N169" s="231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133</v>
      </c>
      <c r="AU169" s="17" t="s">
        <v>88</v>
      </c>
    </row>
    <row r="170" s="13" customFormat="1">
      <c r="A170" s="13"/>
      <c r="B170" s="232"/>
      <c r="C170" s="233"/>
      <c r="D170" s="227" t="s">
        <v>135</v>
      </c>
      <c r="E170" s="234" t="s">
        <v>1</v>
      </c>
      <c r="F170" s="235" t="s">
        <v>136</v>
      </c>
      <c r="G170" s="233"/>
      <c r="H170" s="234" t="s">
        <v>1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135</v>
      </c>
      <c r="AU170" s="241" t="s">
        <v>88</v>
      </c>
      <c r="AV170" s="13" t="s">
        <v>86</v>
      </c>
      <c r="AW170" s="13" t="s">
        <v>35</v>
      </c>
      <c r="AX170" s="13" t="s">
        <v>78</v>
      </c>
      <c r="AY170" s="241" t="s">
        <v>124</v>
      </c>
    </row>
    <row r="171" s="13" customFormat="1">
      <c r="A171" s="13"/>
      <c r="B171" s="232"/>
      <c r="C171" s="233"/>
      <c r="D171" s="227" t="s">
        <v>135</v>
      </c>
      <c r="E171" s="234" t="s">
        <v>1</v>
      </c>
      <c r="F171" s="235" t="s">
        <v>181</v>
      </c>
      <c r="G171" s="233"/>
      <c r="H171" s="234" t="s">
        <v>1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135</v>
      </c>
      <c r="AU171" s="241" t="s">
        <v>88</v>
      </c>
      <c r="AV171" s="13" t="s">
        <v>86</v>
      </c>
      <c r="AW171" s="13" t="s">
        <v>35</v>
      </c>
      <c r="AX171" s="13" t="s">
        <v>78</v>
      </c>
      <c r="AY171" s="241" t="s">
        <v>124</v>
      </c>
    </row>
    <row r="172" s="14" customFormat="1">
      <c r="A172" s="14"/>
      <c r="B172" s="242"/>
      <c r="C172" s="243"/>
      <c r="D172" s="227" t="s">
        <v>135</v>
      </c>
      <c r="E172" s="244" t="s">
        <v>1</v>
      </c>
      <c r="F172" s="245" t="s">
        <v>182</v>
      </c>
      <c r="G172" s="243"/>
      <c r="H172" s="246">
        <v>1.47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135</v>
      </c>
      <c r="AU172" s="252" t="s">
        <v>88</v>
      </c>
      <c r="AV172" s="14" t="s">
        <v>88</v>
      </c>
      <c r="AW172" s="14" t="s">
        <v>35</v>
      </c>
      <c r="AX172" s="14" t="s">
        <v>78</v>
      </c>
      <c r="AY172" s="252" t="s">
        <v>124</v>
      </c>
    </row>
    <row r="173" s="13" customFormat="1">
      <c r="A173" s="13"/>
      <c r="B173" s="232"/>
      <c r="C173" s="233"/>
      <c r="D173" s="227" t="s">
        <v>135</v>
      </c>
      <c r="E173" s="234" t="s">
        <v>1</v>
      </c>
      <c r="F173" s="235" t="s">
        <v>183</v>
      </c>
      <c r="G173" s="233"/>
      <c r="H173" s="234" t="s">
        <v>1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135</v>
      </c>
      <c r="AU173" s="241" t="s">
        <v>88</v>
      </c>
      <c r="AV173" s="13" t="s">
        <v>86</v>
      </c>
      <c r="AW173" s="13" t="s">
        <v>35</v>
      </c>
      <c r="AX173" s="13" t="s">
        <v>78</v>
      </c>
      <c r="AY173" s="241" t="s">
        <v>124</v>
      </c>
    </row>
    <row r="174" s="14" customFormat="1">
      <c r="A174" s="14"/>
      <c r="B174" s="242"/>
      <c r="C174" s="243"/>
      <c r="D174" s="227" t="s">
        <v>135</v>
      </c>
      <c r="E174" s="244" t="s">
        <v>1</v>
      </c>
      <c r="F174" s="245" t="s">
        <v>184</v>
      </c>
      <c r="G174" s="243"/>
      <c r="H174" s="246">
        <v>8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135</v>
      </c>
      <c r="AU174" s="252" t="s">
        <v>88</v>
      </c>
      <c r="AV174" s="14" t="s">
        <v>88</v>
      </c>
      <c r="AW174" s="14" t="s">
        <v>35</v>
      </c>
      <c r="AX174" s="14" t="s">
        <v>78</v>
      </c>
      <c r="AY174" s="252" t="s">
        <v>124</v>
      </c>
    </row>
    <row r="175" s="15" customFormat="1">
      <c r="A175" s="15"/>
      <c r="B175" s="253"/>
      <c r="C175" s="254"/>
      <c r="D175" s="227" t="s">
        <v>135</v>
      </c>
      <c r="E175" s="255" t="s">
        <v>1</v>
      </c>
      <c r="F175" s="256" t="s">
        <v>139</v>
      </c>
      <c r="G175" s="254"/>
      <c r="H175" s="257">
        <v>9.4700000000000006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135</v>
      </c>
      <c r="AU175" s="263" t="s">
        <v>88</v>
      </c>
      <c r="AV175" s="15" t="s">
        <v>131</v>
      </c>
      <c r="AW175" s="15" t="s">
        <v>35</v>
      </c>
      <c r="AX175" s="15" t="s">
        <v>86</v>
      </c>
      <c r="AY175" s="263" t="s">
        <v>124</v>
      </c>
    </row>
    <row r="176" s="2" customFormat="1" ht="21.75" customHeight="1">
      <c r="A176" s="38"/>
      <c r="B176" s="39"/>
      <c r="C176" s="214" t="s">
        <v>185</v>
      </c>
      <c r="D176" s="214" t="s">
        <v>126</v>
      </c>
      <c r="E176" s="215" t="s">
        <v>186</v>
      </c>
      <c r="F176" s="216" t="s">
        <v>187</v>
      </c>
      <c r="G176" s="217" t="s">
        <v>178</v>
      </c>
      <c r="H176" s="218">
        <v>9.4700000000000006</v>
      </c>
      <c r="I176" s="219"/>
      <c r="J176" s="220">
        <f>ROUND(I176*H176,2)</f>
        <v>0</v>
      </c>
      <c r="K176" s="216" t="s">
        <v>130</v>
      </c>
      <c r="L176" s="44"/>
      <c r="M176" s="221" t="s">
        <v>1</v>
      </c>
      <c r="N176" s="222" t="s">
        <v>43</v>
      </c>
      <c r="O176" s="91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131</v>
      </c>
      <c r="AT176" s="225" t="s">
        <v>126</v>
      </c>
      <c r="AU176" s="225" t="s">
        <v>88</v>
      </c>
      <c r="AY176" s="17" t="s">
        <v>124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86</v>
      </c>
      <c r="BK176" s="226">
        <f>ROUND(I176*H176,2)</f>
        <v>0</v>
      </c>
      <c r="BL176" s="17" t="s">
        <v>131</v>
      </c>
      <c r="BM176" s="225" t="s">
        <v>188</v>
      </c>
    </row>
    <row r="177" s="2" customFormat="1">
      <c r="A177" s="38"/>
      <c r="B177" s="39"/>
      <c r="C177" s="40"/>
      <c r="D177" s="227" t="s">
        <v>133</v>
      </c>
      <c r="E177" s="40"/>
      <c r="F177" s="228" t="s">
        <v>189</v>
      </c>
      <c r="G177" s="40"/>
      <c r="H177" s="40"/>
      <c r="I177" s="229"/>
      <c r="J177" s="40"/>
      <c r="K177" s="40"/>
      <c r="L177" s="44"/>
      <c r="M177" s="230"/>
      <c r="N177" s="23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133</v>
      </c>
      <c r="AU177" s="17" t="s">
        <v>88</v>
      </c>
    </row>
    <row r="178" s="13" customFormat="1">
      <c r="A178" s="13"/>
      <c r="B178" s="232"/>
      <c r="C178" s="233"/>
      <c r="D178" s="227" t="s">
        <v>135</v>
      </c>
      <c r="E178" s="234" t="s">
        <v>1</v>
      </c>
      <c r="F178" s="235" t="s">
        <v>136</v>
      </c>
      <c r="G178" s="233"/>
      <c r="H178" s="234" t="s">
        <v>1</v>
      </c>
      <c r="I178" s="236"/>
      <c r="J178" s="233"/>
      <c r="K178" s="233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135</v>
      </c>
      <c r="AU178" s="241" t="s">
        <v>88</v>
      </c>
      <c r="AV178" s="13" t="s">
        <v>86</v>
      </c>
      <c r="AW178" s="13" t="s">
        <v>35</v>
      </c>
      <c r="AX178" s="13" t="s">
        <v>78</v>
      </c>
      <c r="AY178" s="241" t="s">
        <v>124</v>
      </c>
    </row>
    <row r="179" s="13" customFormat="1">
      <c r="A179" s="13"/>
      <c r="B179" s="232"/>
      <c r="C179" s="233"/>
      <c r="D179" s="227" t="s">
        <v>135</v>
      </c>
      <c r="E179" s="234" t="s">
        <v>1</v>
      </c>
      <c r="F179" s="235" t="s">
        <v>181</v>
      </c>
      <c r="G179" s="233"/>
      <c r="H179" s="234" t="s">
        <v>1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135</v>
      </c>
      <c r="AU179" s="241" t="s">
        <v>88</v>
      </c>
      <c r="AV179" s="13" t="s">
        <v>86</v>
      </c>
      <c r="AW179" s="13" t="s">
        <v>35</v>
      </c>
      <c r="AX179" s="13" t="s">
        <v>78</v>
      </c>
      <c r="AY179" s="241" t="s">
        <v>124</v>
      </c>
    </row>
    <row r="180" s="14" customFormat="1">
      <c r="A180" s="14"/>
      <c r="B180" s="242"/>
      <c r="C180" s="243"/>
      <c r="D180" s="227" t="s">
        <v>135</v>
      </c>
      <c r="E180" s="244" t="s">
        <v>1</v>
      </c>
      <c r="F180" s="245" t="s">
        <v>182</v>
      </c>
      <c r="G180" s="243"/>
      <c r="H180" s="246">
        <v>1.47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135</v>
      </c>
      <c r="AU180" s="252" t="s">
        <v>88</v>
      </c>
      <c r="AV180" s="14" t="s">
        <v>88</v>
      </c>
      <c r="AW180" s="14" t="s">
        <v>35</v>
      </c>
      <c r="AX180" s="14" t="s">
        <v>78</v>
      </c>
      <c r="AY180" s="252" t="s">
        <v>124</v>
      </c>
    </row>
    <row r="181" s="13" customFormat="1">
      <c r="A181" s="13"/>
      <c r="B181" s="232"/>
      <c r="C181" s="233"/>
      <c r="D181" s="227" t="s">
        <v>135</v>
      </c>
      <c r="E181" s="234" t="s">
        <v>1</v>
      </c>
      <c r="F181" s="235" t="s">
        <v>183</v>
      </c>
      <c r="G181" s="233"/>
      <c r="H181" s="234" t="s">
        <v>1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135</v>
      </c>
      <c r="AU181" s="241" t="s">
        <v>88</v>
      </c>
      <c r="AV181" s="13" t="s">
        <v>86</v>
      </c>
      <c r="AW181" s="13" t="s">
        <v>35</v>
      </c>
      <c r="AX181" s="13" t="s">
        <v>78</v>
      </c>
      <c r="AY181" s="241" t="s">
        <v>124</v>
      </c>
    </row>
    <row r="182" s="14" customFormat="1">
      <c r="A182" s="14"/>
      <c r="B182" s="242"/>
      <c r="C182" s="243"/>
      <c r="D182" s="227" t="s">
        <v>135</v>
      </c>
      <c r="E182" s="244" t="s">
        <v>1</v>
      </c>
      <c r="F182" s="245" t="s">
        <v>184</v>
      </c>
      <c r="G182" s="243"/>
      <c r="H182" s="246">
        <v>8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135</v>
      </c>
      <c r="AU182" s="252" t="s">
        <v>88</v>
      </c>
      <c r="AV182" s="14" t="s">
        <v>88</v>
      </c>
      <c r="AW182" s="14" t="s">
        <v>35</v>
      </c>
      <c r="AX182" s="14" t="s">
        <v>78</v>
      </c>
      <c r="AY182" s="252" t="s">
        <v>124</v>
      </c>
    </row>
    <row r="183" s="15" customFormat="1">
      <c r="A183" s="15"/>
      <c r="B183" s="253"/>
      <c r="C183" s="254"/>
      <c r="D183" s="227" t="s">
        <v>135</v>
      </c>
      <c r="E183" s="255" t="s">
        <v>1</v>
      </c>
      <c r="F183" s="256" t="s">
        <v>139</v>
      </c>
      <c r="G183" s="254"/>
      <c r="H183" s="257">
        <v>9.4700000000000006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3" t="s">
        <v>135</v>
      </c>
      <c r="AU183" s="263" t="s">
        <v>88</v>
      </c>
      <c r="AV183" s="15" t="s">
        <v>131</v>
      </c>
      <c r="AW183" s="15" t="s">
        <v>35</v>
      </c>
      <c r="AX183" s="15" t="s">
        <v>86</v>
      </c>
      <c r="AY183" s="263" t="s">
        <v>124</v>
      </c>
    </row>
    <row r="184" s="2" customFormat="1" ht="16.5" customHeight="1">
      <c r="A184" s="38"/>
      <c r="B184" s="39"/>
      <c r="C184" s="214" t="s">
        <v>190</v>
      </c>
      <c r="D184" s="214" t="s">
        <v>126</v>
      </c>
      <c r="E184" s="215" t="s">
        <v>191</v>
      </c>
      <c r="F184" s="216" t="s">
        <v>192</v>
      </c>
      <c r="G184" s="217" t="s">
        <v>193</v>
      </c>
      <c r="H184" s="218">
        <v>17.045999999999999</v>
      </c>
      <c r="I184" s="219"/>
      <c r="J184" s="220">
        <f>ROUND(I184*H184,2)</f>
        <v>0</v>
      </c>
      <c r="K184" s="216" t="s">
        <v>130</v>
      </c>
      <c r="L184" s="44"/>
      <c r="M184" s="221" t="s">
        <v>1</v>
      </c>
      <c r="N184" s="222" t="s">
        <v>43</v>
      </c>
      <c r="O184" s="91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5" t="s">
        <v>131</v>
      </c>
      <c r="AT184" s="225" t="s">
        <v>126</v>
      </c>
      <c r="AU184" s="225" t="s">
        <v>88</v>
      </c>
      <c r="AY184" s="17" t="s">
        <v>124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7" t="s">
        <v>86</v>
      </c>
      <c r="BK184" s="226">
        <f>ROUND(I184*H184,2)</f>
        <v>0</v>
      </c>
      <c r="BL184" s="17" t="s">
        <v>131</v>
      </c>
      <c r="BM184" s="225" t="s">
        <v>194</v>
      </c>
    </row>
    <row r="185" s="2" customFormat="1">
      <c r="A185" s="38"/>
      <c r="B185" s="39"/>
      <c r="C185" s="40"/>
      <c r="D185" s="227" t="s">
        <v>133</v>
      </c>
      <c r="E185" s="40"/>
      <c r="F185" s="228" t="s">
        <v>195</v>
      </c>
      <c r="G185" s="40"/>
      <c r="H185" s="40"/>
      <c r="I185" s="229"/>
      <c r="J185" s="40"/>
      <c r="K185" s="40"/>
      <c r="L185" s="44"/>
      <c r="M185" s="230"/>
      <c r="N185" s="23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133</v>
      </c>
      <c r="AU185" s="17" t="s">
        <v>88</v>
      </c>
    </row>
    <row r="186" s="13" customFormat="1">
      <c r="A186" s="13"/>
      <c r="B186" s="232"/>
      <c r="C186" s="233"/>
      <c r="D186" s="227" t="s">
        <v>135</v>
      </c>
      <c r="E186" s="234" t="s">
        <v>1</v>
      </c>
      <c r="F186" s="235" t="s">
        <v>136</v>
      </c>
      <c r="G186" s="233"/>
      <c r="H186" s="234" t="s">
        <v>1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135</v>
      </c>
      <c r="AU186" s="241" t="s">
        <v>88</v>
      </c>
      <c r="AV186" s="13" t="s">
        <v>86</v>
      </c>
      <c r="AW186" s="13" t="s">
        <v>35</v>
      </c>
      <c r="AX186" s="13" t="s">
        <v>78</v>
      </c>
      <c r="AY186" s="241" t="s">
        <v>124</v>
      </c>
    </row>
    <row r="187" s="13" customFormat="1">
      <c r="A187" s="13"/>
      <c r="B187" s="232"/>
      <c r="C187" s="233"/>
      <c r="D187" s="227" t="s">
        <v>135</v>
      </c>
      <c r="E187" s="234" t="s">
        <v>1</v>
      </c>
      <c r="F187" s="235" t="s">
        <v>181</v>
      </c>
      <c r="G187" s="233"/>
      <c r="H187" s="234" t="s">
        <v>1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135</v>
      </c>
      <c r="AU187" s="241" t="s">
        <v>88</v>
      </c>
      <c r="AV187" s="13" t="s">
        <v>86</v>
      </c>
      <c r="AW187" s="13" t="s">
        <v>35</v>
      </c>
      <c r="AX187" s="13" t="s">
        <v>78</v>
      </c>
      <c r="AY187" s="241" t="s">
        <v>124</v>
      </c>
    </row>
    <row r="188" s="14" customFormat="1">
      <c r="A188" s="14"/>
      <c r="B188" s="242"/>
      <c r="C188" s="243"/>
      <c r="D188" s="227" t="s">
        <v>135</v>
      </c>
      <c r="E188" s="244" t="s">
        <v>1</v>
      </c>
      <c r="F188" s="245" t="s">
        <v>196</v>
      </c>
      <c r="G188" s="243"/>
      <c r="H188" s="246">
        <v>2.6459999999999999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2" t="s">
        <v>135</v>
      </c>
      <c r="AU188" s="252" t="s">
        <v>88</v>
      </c>
      <c r="AV188" s="14" t="s">
        <v>88</v>
      </c>
      <c r="AW188" s="14" t="s">
        <v>35</v>
      </c>
      <c r="AX188" s="14" t="s">
        <v>78</v>
      </c>
      <c r="AY188" s="252" t="s">
        <v>124</v>
      </c>
    </row>
    <row r="189" s="13" customFormat="1">
      <c r="A189" s="13"/>
      <c r="B189" s="232"/>
      <c r="C189" s="233"/>
      <c r="D189" s="227" t="s">
        <v>135</v>
      </c>
      <c r="E189" s="234" t="s">
        <v>1</v>
      </c>
      <c r="F189" s="235" t="s">
        <v>183</v>
      </c>
      <c r="G189" s="233"/>
      <c r="H189" s="234" t="s">
        <v>1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135</v>
      </c>
      <c r="AU189" s="241" t="s">
        <v>88</v>
      </c>
      <c r="AV189" s="13" t="s">
        <v>86</v>
      </c>
      <c r="AW189" s="13" t="s">
        <v>35</v>
      </c>
      <c r="AX189" s="13" t="s">
        <v>78</v>
      </c>
      <c r="AY189" s="241" t="s">
        <v>124</v>
      </c>
    </row>
    <row r="190" s="14" customFormat="1">
      <c r="A190" s="14"/>
      <c r="B190" s="242"/>
      <c r="C190" s="243"/>
      <c r="D190" s="227" t="s">
        <v>135</v>
      </c>
      <c r="E190" s="244" t="s">
        <v>1</v>
      </c>
      <c r="F190" s="245" t="s">
        <v>197</v>
      </c>
      <c r="G190" s="243"/>
      <c r="H190" s="246">
        <v>14.4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2" t="s">
        <v>135</v>
      </c>
      <c r="AU190" s="252" t="s">
        <v>88</v>
      </c>
      <c r="AV190" s="14" t="s">
        <v>88</v>
      </c>
      <c r="AW190" s="14" t="s">
        <v>35</v>
      </c>
      <c r="AX190" s="14" t="s">
        <v>78</v>
      </c>
      <c r="AY190" s="252" t="s">
        <v>124</v>
      </c>
    </row>
    <row r="191" s="15" customFormat="1">
      <c r="A191" s="15"/>
      <c r="B191" s="253"/>
      <c r="C191" s="254"/>
      <c r="D191" s="227" t="s">
        <v>135</v>
      </c>
      <c r="E191" s="255" t="s">
        <v>1</v>
      </c>
      <c r="F191" s="256" t="s">
        <v>139</v>
      </c>
      <c r="G191" s="254"/>
      <c r="H191" s="257">
        <v>17.045999999999999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3" t="s">
        <v>135</v>
      </c>
      <c r="AU191" s="263" t="s">
        <v>88</v>
      </c>
      <c r="AV191" s="15" t="s">
        <v>131</v>
      </c>
      <c r="AW191" s="15" t="s">
        <v>35</v>
      </c>
      <c r="AX191" s="15" t="s">
        <v>86</v>
      </c>
      <c r="AY191" s="263" t="s">
        <v>124</v>
      </c>
    </row>
    <row r="192" s="2" customFormat="1" ht="16.5" customHeight="1">
      <c r="A192" s="38"/>
      <c r="B192" s="39"/>
      <c r="C192" s="214" t="s">
        <v>198</v>
      </c>
      <c r="D192" s="214" t="s">
        <v>126</v>
      </c>
      <c r="E192" s="215" t="s">
        <v>199</v>
      </c>
      <c r="F192" s="216" t="s">
        <v>200</v>
      </c>
      <c r="G192" s="217" t="s">
        <v>178</v>
      </c>
      <c r="H192" s="218">
        <v>1.5</v>
      </c>
      <c r="I192" s="219"/>
      <c r="J192" s="220">
        <f>ROUND(I192*H192,2)</f>
        <v>0</v>
      </c>
      <c r="K192" s="216" t="s">
        <v>130</v>
      </c>
      <c r="L192" s="44"/>
      <c r="M192" s="221" t="s">
        <v>1</v>
      </c>
      <c r="N192" s="222" t="s">
        <v>43</v>
      </c>
      <c r="O192" s="91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5" t="s">
        <v>131</v>
      </c>
      <c r="AT192" s="225" t="s">
        <v>126</v>
      </c>
      <c r="AU192" s="225" t="s">
        <v>88</v>
      </c>
      <c r="AY192" s="17" t="s">
        <v>124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7" t="s">
        <v>86</v>
      </c>
      <c r="BK192" s="226">
        <f>ROUND(I192*H192,2)</f>
        <v>0</v>
      </c>
      <c r="BL192" s="17" t="s">
        <v>131</v>
      </c>
      <c r="BM192" s="225" t="s">
        <v>201</v>
      </c>
    </row>
    <row r="193" s="2" customFormat="1">
      <c r="A193" s="38"/>
      <c r="B193" s="39"/>
      <c r="C193" s="40"/>
      <c r="D193" s="227" t="s">
        <v>133</v>
      </c>
      <c r="E193" s="40"/>
      <c r="F193" s="228" t="s">
        <v>202</v>
      </c>
      <c r="G193" s="40"/>
      <c r="H193" s="40"/>
      <c r="I193" s="229"/>
      <c r="J193" s="40"/>
      <c r="K193" s="40"/>
      <c r="L193" s="44"/>
      <c r="M193" s="230"/>
      <c r="N193" s="23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133</v>
      </c>
      <c r="AU193" s="17" t="s">
        <v>88</v>
      </c>
    </row>
    <row r="194" s="13" customFormat="1">
      <c r="A194" s="13"/>
      <c r="B194" s="232"/>
      <c r="C194" s="233"/>
      <c r="D194" s="227" t="s">
        <v>135</v>
      </c>
      <c r="E194" s="234" t="s">
        <v>1</v>
      </c>
      <c r="F194" s="235" t="s">
        <v>203</v>
      </c>
      <c r="G194" s="233"/>
      <c r="H194" s="234" t="s">
        <v>1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135</v>
      </c>
      <c r="AU194" s="241" t="s">
        <v>88</v>
      </c>
      <c r="AV194" s="13" t="s">
        <v>86</v>
      </c>
      <c r="AW194" s="13" t="s">
        <v>35</v>
      </c>
      <c r="AX194" s="13" t="s">
        <v>78</v>
      </c>
      <c r="AY194" s="241" t="s">
        <v>124</v>
      </c>
    </row>
    <row r="195" s="14" customFormat="1">
      <c r="A195" s="14"/>
      <c r="B195" s="242"/>
      <c r="C195" s="243"/>
      <c r="D195" s="227" t="s">
        <v>135</v>
      </c>
      <c r="E195" s="244" t="s">
        <v>1</v>
      </c>
      <c r="F195" s="245" t="s">
        <v>204</v>
      </c>
      <c r="G195" s="243"/>
      <c r="H195" s="246">
        <v>1.5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2" t="s">
        <v>135</v>
      </c>
      <c r="AU195" s="252" t="s">
        <v>88</v>
      </c>
      <c r="AV195" s="14" t="s">
        <v>88</v>
      </c>
      <c r="AW195" s="14" t="s">
        <v>35</v>
      </c>
      <c r="AX195" s="14" t="s">
        <v>78</v>
      </c>
      <c r="AY195" s="252" t="s">
        <v>124</v>
      </c>
    </row>
    <row r="196" s="15" customFormat="1">
      <c r="A196" s="15"/>
      <c r="B196" s="253"/>
      <c r="C196" s="254"/>
      <c r="D196" s="227" t="s">
        <v>135</v>
      </c>
      <c r="E196" s="255" t="s">
        <v>1</v>
      </c>
      <c r="F196" s="256" t="s">
        <v>139</v>
      </c>
      <c r="G196" s="254"/>
      <c r="H196" s="257">
        <v>1.5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3" t="s">
        <v>135</v>
      </c>
      <c r="AU196" s="263" t="s">
        <v>88</v>
      </c>
      <c r="AV196" s="15" t="s">
        <v>131</v>
      </c>
      <c r="AW196" s="15" t="s">
        <v>35</v>
      </c>
      <c r="AX196" s="15" t="s">
        <v>86</v>
      </c>
      <c r="AY196" s="263" t="s">
        <v>124</v>
      </c>
    </row>
    <row r="197" s="2" customFormat="1" ht="16.5" customHeight="1">
      <c r="A197" s="38"/>
      <c r="B197" s="39"/>
      <c r="C197" s="264" t="s">
        <v>205</v>
      </c>
      <c r="D197" s="264" t="s">
        <v>206</v>
      </c>
      <c r="E197" s="265" t="s">
        <v>207</v>
      </c>
      <c r="F197" s="266" t="s">
        <v>208</v>
      </c>
      <c r="G197" s="267" t="s">
        <v>193</v>
      </c>
      <c r="H197" s="268">
        <v>3</v>
      </c>
      <c r="I197" s="269"/>
      <c r="J197" s="270">
        <f>ROUND(I197*H197,2)</f>
        <v>0</v>
      </c>
      <c r="K197" s="266" t="s">
        <v>130</v>
      </c>
      <c r="L197" s="271"/>
      <c r="M197" s="272" t="s">
        <v>1</v>
      </c>
      <c r="N197" s="273" t="s">
        <v>43</v>
      </c>
      <c r="O197" s="91"/>
      <c r="P197" s="223">
        <f>O197*H197</f>
        <v>0</v>
      </c>
      <c r="Q197" s="223">
        <v>1</v>
      </c>
      <c r="R197" s="223">
        <f>Q197*H197</f>
        <v>3</v>
      </c>
      <c r="S197" s="223">
        <v>0</v>
      </c>
      <c r="T197" s="22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5" t="s">
        <v>185</v>
      </c>
      <c r="AT197" s="225" t="s">
        <v>206</v>
      </c>
      <c r="AU197" s="225" t="s">
        <v>88</v>
      </c>
      <c r="AY197" s="17" t="s">
        <v>124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7" t="s">
        <v>86</v>
      </c>
      <c r="BK197" s="226">
        <f>ROUND(I197*H197,2)</f>
        <v>0</v>
      </c>
      <c r="BL197" s="17" t="s">
        <v>131</v>
      </c>
      <c r="BM197" s="225" t="s">
        <v>209</v>
      </c>
    </row>
    <row r="198" s="2" customFormat="1">
      <c r="A198" s="38"/>
      <c r="B198" s="39"/>
      <c r="C198" s="40"/>
      <c r="D198" s="227" t="s">
        <v>133</v>
      </c>
      <c r="E198" s="40"/>
      <c r="F198" s="228" t="s">
        <v>208</v>
      </c>
      <c r="G198" s="40"/>
      <c r="H198" s="40"/>
      <c r="I198" s="229"/>
      <c r="J198" s="40"/>
      <c r="K198" s="40"/>
      <c r="L198" s="44"/>
      <c r="M198" s="230"/>
      <c r="N198" s="231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133</v>
      </c>
      <c r="AU198" s="17" t="s">
        <v>88</v>
      </c>
    </row>
    <row r="199" s="13" customFormat="1">
      <c r="A199" s="13"/>
      <c r="B199" s="232"/>
      <c r="C199" s="233"/>
      <c r="D199" s="227" t="s">
        <v>135</v>
      </c>
      <c r="E199" s="234" t="s">
        <v>1</v>
      </c>
      <c r="F199" s="235" t="s">
        <v>203</v>
      </c>
      <c r="G199" s="233"/>
      <c r="H199" s="234" t="s">
        <v>1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135</v>
      </c>
      <c r="AU199" s="241" t="s">
        <v>88</v>
      </c>
      <c r="AV199" s="13" t="s">
        <v>86</v>
      </c>
      <c r="AW199" s="13" t="s">
        <v>35</v>
      </c>
      <c r="AX199" s="13" t="s">
        <v>78</v>
      </c>
      <c r="AY199" s="241" t="s">
        <v>124</v>
      </c>
    </row>
    <row r="200" s="14" customFormat="1">
      <c r="A200" s="14"/>
      <c r="B200" s="242"/>
      <c r="C200" s="243"/>
      <c r="D200" s="227" t="s">
        <v>135</v>
      </c>
      <c r="E200" s="244" t="s">
        <v>1</v>
      </c>
      <c r="F200" s="245" t="s">
        <v>210</v>
      </c>
      <c r="G200" s="243"/>
      <c r="H200" s="246">
        <v>3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2" t="s">
        <v>135</v>
      </c>
      <c r="AU200" s="252" t="s">
        <v>88</v>
      </c>
      <c r="AV200" s="14" t="s">
        <v>88</v>
      </c>
      <c r="AW200" s="14" t="s">
        <v>35</v>
      </c>
      <c r="AX200" s="14" t="s">
        <v>78</v>
      </c>
      <c r="AY200" s="252" t="s">
        <v>124</v>
      </c>
    </row>
    <row r="201" s="15" customFormat="1">
      <c r="A201" s="15"/>
      <c r="B201" s="253"/>
      <c r="C201" s="254"/>
      <c r="D201" s="227" t="s">
        <v>135</v>
      </c>
      <c r="E201" s="255" t="s">
        <v>1</v>
      </c>
      <c r="F201" s="256" t="s">
        <v>139</v>
      </c>
      <c r="G201" s="254"/>
      <c r="H201" s="257">
        <v>3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3" t="s">
        <v>135</v>
      </c>
      <c r="AU201" s="263" t="s">
        <v>88</v>
      </c>
      <c r="AV201" s="15" t="s">
        <v>131</v>
      </c>
      <c r="AW201" s="15" t="s">
        <v>35</v>
      </c>
      <c r="AX201" s="15" t="s">
        <v>86</v>
      </c>
      <c r="AY201" s="263" t="s">
        <v>124</v>
      </c>
    </row>
    <row r="202" s="2" customFormat="1" ht="16.5" customHeight="1">
      <c r="A202" s="38"/>
      <c r="B202" s="39"/>
      <c r="C202" s="214" t="s">
        <v>8</v>
      </c>
      <c r="D202" s="214" t="s">
        <v>126</v>
      </c>
      <c r="E202" s="215" t="s">
        <v>211</v>
      </c>
      <c r="F202" s="216" t="s">
        <v>212</v>
      </c>
      <c r="G202" s="217" t="s">
        <v>178</v>
      </c>
      <c r="H202" s="218">
        <v>0.29999999999999999</v>
      </c>
      <c r="I202" s="219"/>
      <c r="J202" s="220">
        <f>ROUND(I202*H202,2)</f>
        <v>0</v>
      </c>
      <c r="K202" s="216" t="s">
        <v>130</v>
      </c>
      <c r="L202" s="44"/>
      <c r="M202" s="221" t="s">
        <v>1</v>
      </c>
      <c r="N202" s="222" t="s">
        <v>43</v>
      </c>
      <c r="O202" s="91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5" t="s">
        <v>131</v>
      </c>
      <c r="AT202" s="225" t="s">
        <v>126</v>
      </c>
      <c r="AU202" s="225" t="s">
        <v>88</v>
      </c>
      <c r="AY202" s="17" t="s">
        <v>124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7" t="s">
        <v>86</v>
      </c>
      <c r="BK202" s="226">
        <f>ROUND(I202*H202,2)</f>
        <v>0</v>
      </c>
      <c r="BL202" s="17" t="s">
        <v>131</v>
      </c>
      <c r="BM202" s="225" t="s">
        <v>213</v>
      </c>
    </row>
    <row r="203" s="2" customFormat="1">
      <c r="A203" s="38"/>
      <c r="B203" s="39"/>
      <c r="C203" s="40"/>
      <c r="D203" s="227" t="s">
        <v>133</v>
      </c>
      <c r="E203" s="40"/>
      <c r="F203" s="228" t="s">
        <v>214</v>
      </c>
      <c r="G203" s="40"/>
      <c r="H203" s="40"/>
      <c r="I203" s="229"/>
      <c r="J203" s="40"/>
      <c r="K203" s="40"/>
      <c r="L203" s="44"/>
      <c r="M203" s="230"/>
      <c r="N203" s="23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133</v>
      </c>
      <c r="AU203" s="17" t="s">
        <v>88</v>
      </c>
    </row>
    <row r="204" s="13" customFormat="1">
      <c r="A204" s="13"/>
      <c r="B204" s="232"/>
      <c r="C204" s="233"/>
      <c r="D204" s="227" t="s">
        <v>135</v>
      </c>
      <c r="E204" s="234" t="s">
        <v>1</v>
      </c>
      <c r="F204" s="235" t="s">
        <v>215</v>
      </c>
      <c r="G204" s="233"/>
      <c r="H204" s="234" t="s">
        <v>1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135</v>
      </c>
      <c r="AU204" s="241" t="s">
        <v>88</v>
      </c>
      <c r="AV204" s="13" t="s">
        <v>86</v>
      </c>
      <c r="AW204" s="13" t="s">
        <v>35</v>
      </c>
      <c r="AX204" s="13" t="s">
        <v>78</v>
      </c>
      <c r="AY204" s="241" t="s">
        <v>124</v>
      </c>
    </row>
    <row r="205" s="14" customFormat="1">
      <c r="A205" s="14"/>
      <c r="B205" s="242"/>
      <c r="C205" s="243"/>
      <c r="D205" s="227" t="s">
        <v>135</v>
      </c>
      <c r="E205" s="244" t="s">
        <v>1</v>
      </c>
      <c r="F205" s="245" t="s">
        <v>216</v>
      </c>
      <c r="G205" s="243"/>
      <c r="H205" s="246">
        <v>0.29999999999999999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2" t="s">
        <v>135</v>
      </c>
      <c r="AU205" s="252" t="s">
        <v>88</v>
      </c>
      <c r="AV205" s="14" t="s">
        <v>88</v>
      </c>
      <c r="AW205" s="14" t="s">
        <v>35</v>
      </c>
      <c r="AX205" s="14" t="s">
        <v>78</v>
      </c>
      <c r="AY205" s="252" t="s">
        <v>124</v>
      </c>
    </row>
    <row r="206" s="15" customFormat="1">
      <c r="A206" s="15"/>
      <c r="B206" s="253"/>
      <c r="C206" s="254"/>
      <c r="D206" s="227" t="s">
        <v>135</v>
      </c>
      <c r="E206" s="255" t="s">
        <v>1</v>
      </c>
      <c r="F206" s="256" t="s">
        <v>139</v>
      </c>
      <c r="G206" s="254"/>
      <c r="H206" s="257">
        <v>0.29999999999999999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3" t="s">
        <v>135</v>
      </c>
      <c r="AU206" s="263" t="s">
        <v>88</v>
      </c>
      <c r="AV206" s="15" t="s">
        <v>131</v>
      </c>
      <c r="AW206" s="15" t="s">
        <v>35</v>
      </c>
      <c r="AX206" s="15" t="s">
        <v>86</v>
      </c>
      <c r="AY206" s="263" t="s">
        <v>124</v>
      </c>
    </row>
    <row r="207" s="2" customFormat="1" ht="16.5" customHeight="1">
      <c r="A207" s="38"/>
      <c r="B207" s="39"/>
      <c r="C207" s="264" t="s">
        <v>217</v>
      </c>
      <c r="D207" s="264" t="s">
        <v>206</v>
      </c>
      <c r="E207" s="265" t="s">
        <v>218</v>
      </c>
      <c r="F207" s="266" t="s">
        <v>219</v>
      </c>
      <c r="G207" s="267" t="s">
        <v>193</v>
      </c>
      <c r="H207" s="268">
        <v>0.59999999999999998</v>
      </c>
      <c r="I207" s="269"/>
      <c r="J207" s="270">
        <f>ROUND(I207*H207,2)</f>
        <v>0</v>
      </c>
      <c r="K207" s="266" t="s">
        <v>130</v>
      </c>
      <c r="L207" s="271"/>
      <c r="M207" s="272" t="s">
        <v>1</v>
      </c>
      <c r="N207" s="273" t="s">
        <v>43</v>
      </c>
      <c r="O207" s="91"/>
      <c r="P207" s="223">
        <f>O207*H207</f>
        <v>0</v>
      </c>
      <c r="Q207" s="223">
        <v>1</v>
      </c>
      <c r="R207" s="223">
        <f>Q207*H207</f>
        <v>0.59999999999999998</v>
      </c>
      <c r="S207" s="223">
        <v>0</v>
      </c>
      <c r="T207" s="22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5" t="s">
        <v>185</v>
      </c>
      <c r="AT207" s="225" t="s">
        <v>206</v>
      </c>
      <c r="AU207" s="225" t="s">
        <v>88</v>
      </c>
      <c r="AY207" s="17" t="s">
        <v>124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7" t="s">
        <v>86</v>
      </c>
      <c r="BK207" s="226">
        <f>ROUND(I207*H207,2)</f>
        <v>0</v>
      </c>
      <c r="BL207" s="17" t="s">
        <v>131</v>
      </c>
      <c r="BM207" s="225" t="s">
        <v>220</v>
      </c>
    </row>
    <row r="208" s="2" customFormat="1">
      <c r="A208" s="38"/>
      <c r="B208" s="39"/>
      <c r="C208" s="40"/>
      <c r="D208" s="227" t="s">
        <v>133</v>
      </c>
      <c r="E208" s="40"/>
      <c r="F208" s="228" t="s">
        <v>219</v>
      </c>
      <c r="G208" s="40"/>
      <c r="H208" s="40"/>
      <c r="I208" s="229"/>
      <c r="J208" s="40"/>
      <c r="K208" s="40"/>
      <c r="L208" s="44"/>
      <c r="M208" s="230"/>
      <c r="N208" s="23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133</v>
      </c>
      <c r="AU208" s="17" t="s">
        <v>88</v>
      </c>
    </row>
    <row r="209" s="13" customFormat="1">
      <c r="A209" s="13"/>
      <c r="B209" s="232"/>
      <c r="C209" s="233"/>
      <c r="D209" s="227" t="s">
        <v>135</v>
      </c>
      <c r="E209" s="234" t="s">
        <v>1</v>
      </c>
      <c r="F209" s="235" t="s">
        <v>215</v>
      </c>
      <c r="G209" s="233"/>
      <c r="H209" s="234" t="s">
        <v>1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135</v>
      </c>
      <c r="AU209" s="241" t="s">
        <v>88</v>
      </c>
      <c r="AV209" s="13" t="s">
        <v>86</v>
      </c>
      <c r="AW209" s="13" t="s">
        <v>35</v>
      </c>
      <c r="AX209" s="13" t="s">
        <v>78</v>
      </c>
      <c r="AY209" s="241" t="s">
        <v>124</v>
      </c>
    </row>
    <row r="210" s="14" customFormat="1">
      <c r="A210" s="14"/>
      <c r="B210" s="242"/>
      <c r="C210" s="243"/>
      <c r="D210" s="227" t="s">
        <v>135</v>
      </c>
      <c r="E210" s="244" t="s">
        <v>1</v>
      </c>
      <c r="F210" s="245" t="s">
        <v>216</v>
      </c>
      <c r="G210" s="243"/>
      <c r="H210" s="246">
        <v>0.29999999999999999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135</v>
      </c>
      <c r="AU210" s="252" t="s">
        <v>88</v>
      </c>
      <c r="AV210" s="14" t="s">
        <v>88</v>
      </c>
      <c r="AW210" s="14" t="s">
        <v>35</v>
      </c>
      <c r="AX210" s="14" t="s">
        <v>78</v>
      </c>
      <c r="AY210" s="252" t="s">
        <v>124</v>
      </c>
    </row>
    <row r="211" s="15" customFormat="1">
      <c r="A211" s="15"/>
      <c r="B211" s="253"/>
      <c r="C211" s="254"/>
      <c r="D211" s="227" t="s">
        <v>135</v>
      </c>
      <c r="E211" s="255" t="s">
        <v>1</v>
      </c>
      <c r="F211" s="256" t="s">
        <v>139</v>
      </c>
      <c r="G211" s="254"/>
      <c r="H211" s="257">
        <v>0.29999999999999999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3" t="s">
        <v>135</v>
      </c>
      <c r="AU211" s="263" t="s">
        <v>88</v>
      </c>
      <c r="AV211" s="15" t="s">
        <v>131</v>
      </c>
      <c r="AW211" s="15" t="s">
        <v>35</v>
      </c>
      <c r="AX211" s="15" t="s">
        <v>86</v>
      </c>
      <c r="AY211" s="263" t="s">
        <v>124</v>
      </c>
    </row>
    <row r="212" s="14" customFormat="1">
      <c r="A212" s="14"/>
      <c r="B212" s="242"/>
      <c r="C212" s="243"/>
      <c r="D212" s="227" t="s">
        <v>135</v>
      </c>
      <c r="E212" s="243"/>
      <c r="F212" s="245" t="s">
        <v>221</v>
      </c>
      <c r="G212" s="243"/>
      <c r="H212" s="246">
        <v>0.59999999999999998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135</v>
      </c>
      <c r="AU212" s="252" t="s">
        <v>88</v>
      </c>
      <c r="AV212" s="14" t="s">
        <v>88</v>
      </c>
      <c r="AW212" s="14" t="s">
        <v>4</v>
      </c>
      <c r="AX212" s="14" t="s">
        <v>86</v>
      </c>
      <c r="AY212" s="252" t="s">
        <v>124</v>
      </c>
    </row>
    <row r="213" s="2" customFormat="1" ht="16.5" customHeight="1">
      <c r="A213" s="38"/>
      <c r="B213" s="39"/>
      <c r="C213" s="214" t="s">
        <v>222</v>
      </c>
      <c r="D213" s="214" t="s">
        <v>126</v>
      </c>
      <c r="E213" s="215" t="s">
        <v>223</v>
      </c>
      <c r="F213" s="216" t="s">
        <v>224</v>
      </c>
      <c r="G213" s="217" t="s">
        <v>129</v>
      </c>
      <c r="H213" s="218">
        <v>146.5</v>
      </c>
      <c r="I213" s="219"/>
      <c r="J213" s="220">
        <f>ROUND(I213*H213,2)</f>
        <v>0</v>
      </c>
      <c r="K213" s="216" t="s">
        <v>130</v>
      </c>
      <c r="L213" s="44"/>
      <c r="M213" s="221" t="s">
        <v>1</v>
      </c>
      <c r="N213" s="222" t="s">
        <v>43</v>
      </c>
      <c r="O213" s="91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5" t="s">
        <v>131</v>
      </c>
      <c r="AT213" s="225" t="s">
        <v>126</v>
      </c>
      <c r="AU213" s="225" t="s">
        <v>88</v>
      </c>
      <c r="AY213" s="17" t="s">
        <v>124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7" t="s">
        <v>86</v>
      </c>
      <c r="BK213" s="226">
        <f>ROUND(I213*H213,2)</f>
        <v>0</v>
      </c>
      <c r="BL213" s="17" t="s">
        <v>131</v>
      </c>
      <c r="BM213" s="225" t="s">
        <v>225</v>
      </c>
    </row>
    <row r="214" s="2" customFormat="1">
      <c r="A214" s="38"/>
      <c r="B214" s="39"/>
      <c r="C214" s="40"/>
      <c r="D214" s="227" t="s">
        <v>133</v>
      </c>
      <c r="E214" s="40"/>
      <c r="F214" s="228" t="s">
        <v>226</v>
      </c>
      <c r="G214" s="40"/>
      <c r="H214" s="40"/>
      <c r="I214" s="229"/>
      <c r="J214" s="40"/>
      <c r="K214" s="40"/>
      <c r="L214" s="44"/>
      <c r="M214" s="230"/>
      <c r="N214" s="23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133</v>
      </c>
      <c r="AU214" s="17" t="s">
        <v>88</v>
      </c>
    </row>
    <row r="215" s="13" customFormat="1">
      <c r="A215" s="13"/>
      <c r="B215" s="232"/>
      <c r="C215" s="233"/>
      <c r="D215" s="227" t="s">
        <v>135</v>
      </c>
      <c r="E215" s="234" t="s">
        <v>1</v>
      </c>
      <c r="F215" s="235" t="s">
        <v>136</v>
      </c>
      <c r="G215" s="233"/>
      <c r="H215" s="234" t="s">
        <v>1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135</v>
      </c>
      <c r="AU215" s="241" t="s">
        <v>88</v>
      </c>
      <c r="AV215" s="13" t="s">
        <v>86</v>
      </c>
      <c r="AW215" s="13" t="s">
        <v>35</v>
      </c>
      <c r="AX215" s="13" t="s">
        <v>78</v>
      </c>
      <c r="AY215" s="241" t="s">
        <v>124</v>
      </c>
    </row>
    <row r="216" s="13" customFormat="1">
      <c r="A216" s="13"/>
      <c r="B216" s="232"/>
      <c r="C216" s="233"/>
      <c r="D216" s="227" t="s">
        <v>135</v>
      </c>
      <c r="E216" s="234" t="s">
        <v>1</v>
      </c>
      <c r="F216" s="235" t="s">
        <v>144</v>
      </c>
      <c r="G216" s="233"/>
      <c r="H216" s="234" t="s">
        <v>1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135</v>
      </c>
      <c r="AU216" s="241" t="s">
        <v>88</v>
      </c>
      <c r="AV216" s="13" t="s">
        <v>86</v>
      </c>
      <c r="AW216" s="13" t="s">
        <v>35</v>
      </c>
      <c r="AX216" s="13" t="s">
        <v>78</v>
      </c>
      <c r="AY216" s="241" t="s">
        <v>124</v>
      </c>
    </row>
    <row r="217" s="14" customFormat="1">
      <c r="A217" s="14"/>
      <c r="B217" s="242"/>
      <c r="C217" s="243"/>
      <c r="D217" s="227" t="s">
        <v>135</v>
      </c>
      <c r="E217" s="244" t="s">
        <v>1</v>
      </c>
      <c r="F217" s="245" t="s">
        <v>145</v>
      </c>
      <c r="G217" s="243"/>
      <c r="H217" s="246">
        <v>143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135</v>
      </c>
      <c r="AU217" s="252" t="s">
        <v>88</v>
      </c>
      <c r="AV217" s="14" t="s">
        <v>88</v>
      </c>
      <c r="AW217" s="14" t="s">
        <v>35</v>
      </c>
      <c r="AX217" s="14" t="s">
        <v>78</v>
      </c>
      <c r="AY217" s="252" t="s">
        <v>124</v>
      </c>
    </row>
    <row r="218" s="13" customFormat="1">
      <c r="A218" s="13"/>
      <c r="B218" s="232"/>
      <c r="C218" s="233"/>
      <c r="D218" s="227" t="s">
        <v>135</v>
      </c>
      <c r="E218" s="234" t="s">
        <v>1</v>
      </c>
      <c r="F218" s="235" t="s">
        <v>181</v>
      </c>
      <c r="G218" s="233"/>
      <c r="H218" s="234" t="s">
        <v>1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135</v>
      </c>
      <c r="AU218" s="241" t="s">
        <v>88</v>
      </c>
      <c r="AV218" s="13" t="s">
        <v>86</v>
      </c>
      <c r="AW218" s="13" t="s">
        <v>35</v>
      </c>
      <c r="AX218" s="13" t="s">
        <v>78</v>
      </c>
      <c r="AY218" s="241" t="s">
        <v>124</v>
      </c>
    </row>
    <row r="219" s="14" customFormat="1">
      <c r="A219" s="14"/>
      <c r="B219" s="242"/>
      <c r="C219" s="243"/>
      <c r="D219" s="227" t="s">
        <v>135</v>
      </c>
      <c r="E219" s="244" t="s">
        <v>1</v>
      </c>
      <c r="F219" s="245" t="s">
        <v>227</v>
      </c>
      <c r="G219" s="243"/>
      <c r="H219" s="246">
        <v>3.5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135</v>
      </c>
      <c r="AU219" s="252" t="s">
        <v>88</v>
      </c>
      <c r="AV219" s="14" t="s">
        <v>88</v>
      </c>
      <c r="AW219" s="14" t="s">
        <v>35</v>
      </c>
      <c r="AX219" s="14" t="s">
        <v>78</v>
      </c>
      <c r="AY219" s="252" t="s">
        <v>124</v>
      </c>
    </row>
    <row r="220" s="15" customFormat="1">
      <c r="A220" s="15"/>
      <c r="B220" s="253"/>
      <c r="C220" s="254"/>
      <c r="D220" s="227" t="s">
        <v>135</v>
      </c>
      <c r="E220" s="255" t="s">
        <v>1</v>
      </c>
      <c r="F220" s="256" t="s">
        <v>139</v>
      </c>
      <c r="G220" s="254"/>
      <c r="H220" s="257">
        <v>146.5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3" t="s">
        <v>135</v>
      </c>
      <c r="AU220" s="263" t="s">
        <v>88</v>
      </c>
      <c r="AV220" s="15" t="s">
        <v>131</v>
      </c>
      <c r="AW220" s="15" t="s">
        <v>35</v>
      </c>
      <c r="AX220" s="15" t="s">
        <v>86</v>
      </c>
      <c r="AY220" s="263" t="s">
        <v>124</v>
      </c>
    </row>
    <row r="221" s="12" customFormat="1" ht="22.8" customHeight="1">
      <c r="A221" s="12"/>
      <c r="B221" s="198"/>
      <c r="C221" s="199"/>
      <c r="D221" s="200" t="s">
        <v>77</v>
      </c>
      <c r="E221" s="212" t="s">
        <v>131</v>
      </c>
      <c r="F221" s="212" t="s">
        <v>228</v>
      </c>
      <c r="G221" s="199"/>
      <c r="H221" s="199"/>
      <c r="I221" s="202"/>
      <c r="J221" s="213">
        <f>BK221</f>
        <v>0</v>
      </c>
      <c r="K221" s="199"/>
      <c r="L221" s="204"/>
      <c r="M221" s="205"/>
      <c r="N221" s="206"/>
      <c r="O221" s="206"/>
      <c r="P221" s="207">
        <f>SUM(P222:P226)</f>
        <v>0</v>
      </c>
      <c r="Q221" s="206"/>
      <c r="R221" s="207">
        <f>SUM(R222:R226)</f>
        <v>0</v>
      </c>
      <c r="S221" s="206"/>
      <c r="T221" s="208">
        <f>SUM(T222:T226)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9" t="s">
        <v>86</v>
      </c>
      <c r="AT221" s="210" t="s">
        <v>77</v>
      </c>
      <c r="AU221" s="210" t="s">
        <v>86</v>
      </c>
      <c r="AY221" s="209" t="s">
        <v>124</v>
      </c>
      <c r="BK221" s="211">
        <f>SUM(BK222:BK226)</f>
        <v>0</v>
      </c>
    </row>
    <row r="222" s="2" customFormat="1" ht="16.5" customHeight="1">
      <c r="A222" s="38"/>
      <c r="B222" s="39"/>
      <c r="C222" s="214" t="s">
        <v>229</v>
      </c>
      <c r="D222" s="214" t="s">
        <v>126</v>
      </c>
      <c r="E222" s="215" t="s">
        <v>230</v>
      </c>
      <c r="F222" s="216" t="s">
        <v>231</v>
      </c>
      <c r="G222" s="217" t="s">
        <v>178</v>
      </c>
      <c r="H222" s="218">
        <v>0.12</v>
      </c>
      <c r="I222" s="219"/>
      <c r="J222" s="220">
        <f>ROUND(I222*H222,2)</f>
        <v>0</v>
      </c>
      <c r="K222" s="216" t="s">
        <v>130</v>
      </c>
      <c r="L222" s="44"/>
      <c r="M222" s="221" t="s">
        <v>1</v>
      </c>
      <c r="N222" s="222" t="s">
        <v>43</v>
      </c>
      <c r="O222" s="91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5" t="s">
        <v>131</v>
      </c>
      <c r="AT222" s="225" t="s">
        <v>126</v>
      </c>
      <c r="AU222" s="225" t="s">
        <v>88</v>
      </c>
      <c r="AY222" s="17" t="s">
        <v>124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7" t="s">
        <v>86</v>
      </c>
      <c r="BK222" s="226">
        <f>ROUND(I222*H222,2)</f>
        <v>0</v>
      </c>
      <c r="BL222" s="17" t="s">
        <v>131</v>
      </c>
      <c r="BM222" s="225" t="s">
        <v>232</v>
      </c>
    </row>
    <row r="223" s="2" customFormat="1">
      <c r="A223" s="38"/>
      <c r="B223" s="39"/>
      <c r="C223" s="40"/>
      <c r="D223" s="227" t="s">
        <v>133</v>
      </c>
      <c r="E223" s="40"/>
      <c r="F223" s="228" t="s">
        <v>233</v>
      </c>
      <c r="G223" s="40"/>
      <c r="H223" s="40"/>
      <c r="I223" s="229"/>
      <c r="J223" s="40"/>
      <c r="K223" s="40"/>
      <c r="L223" s="44"/>
      <c r="M223" s="230"/>
      <c r="N223" s="23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133</v>
      </c>
      <c r="AU223" s="17" t="s">
        <v>88</v>
      </c>
    </row>
    <row r="224" s="13" customFormat="1">
      <c r="A224" s="13"/>
      <c r="B224" s="232"/>
      <c r="C224" s="233"/>
      <c r="D224" s="227" t="s">
        <v>135</v>
      </c>
      <c r="E224" s="234" t="s">
        <v>1</v>
      </c>
      <c r="F224" s="235" t="s">
        <v>203</v>
      </c>
      <c r="G224" s="233"/>
      <c r="H224" s="234" t="s">
        <v>1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135</v>
      </c>
      <c r="AU224" s="241" t="s">
        <v>88</v>
      </c>
      <c r="AV224" s="13" t="s">
        <v>86</v>
      </c>
      <c r="AW224" s="13" t="s">
        <v>35</v>
      </c>
      <c r="AX224" s="13" t="s">
        <v>78</v>
      </c>
      <c r="AY224" s="241" t="s">
        <v>124</v>
      </c>
    </row>
    <row r="225" s="14" customFormat="1">
      <c r="A225" s="14"/>
      <c r="B225" s="242"/>
      <c r="C225" s="243"/>
      <c r="D225" s="227" t="s">
        <v>135</v>
      </c>
      <c r="E225" s="244" t="s">
        <v>1</v>
      </c>
      <c r="F225" s="245" t="s">
        <v>234</v>
      </c>
      <c r="G225" s="243"/>
      <c r="H225" s="246">
        <v>0.12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135</v>
      </c>
      <c r="AU225" s="252" t="s">
        <v>88</v>
      </c>
      <c r="AV225" s="14" t="s">
        <v>88</v>
      </c>
      <c r="AW225" s="14" t="s">
        <v>35</v>
      </c>
      <c r="AX225" s="14" t="s">
        <v>78</v>
      </c>
      <c r="AY225" s="252" t="s">
        <v>124</v>
      </c>
    </row>
    <row r="226" s="15" customFormat="1">
      <c r="A226" s="15"/>
      <c r="B226" s="253"/>
      <c r="C226" s="254"/>
      <c r="D226" s="227" t="s">
        <v>135</v>
      </c>
      <c r="E226" s="255" t="s">
        <v>1</v>
      </c>
      <c r="F226" s="256" t="s">
        <v>139</v>
      </c>
      <c r="G226" s="254"/>
      <c r="H226" s="257">
        <v>0.12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3" t="s">
        <v>135</v>
      </c>
      <c r="AU226" s="263" t="s">
        <v>88</v>
      </c>
      <c r="AV226" s="15" t="s">
        <v>131</v>
      </c>
      <c r="AW226" s="15" t="s">
        <v>35</v>
      </c>
      <c r="AX226" s="15" t="s">
        <v>86</v>
      </c>
      <c r="AY226" s="263" t="s">
        <v>124</v>
      </c>
    </row>
    <row r="227" s="12" customFormat="1" ht="22.8" customHeight="1">
      <c r="A227" s="12"/>
      <c r="B227" s="198"/>
      <c r="C227" s="199"/>
      <c r="D227" s="200" t="s">
        <v>77</v>
      </c>
      <c r="E227" s="212" t="s">
        <v>157</v>
      </c>
      <c r="F227" s="212" t="s">
        <v>235</v>
      </c>
      <c r="G227" s="199"/>
      <c r="H227" s="199"/>
      <c r="I227" s="202"/>
      <c r="J227" s="213">
        <f>BK227</f>
        <v>0</v>
      </c>
      <c r="K227" s="199"/>
      <c r="L227" s="204"/>
      <c r="M227" s="205"/>
      <c r="N227" s="206"/>
      <c r="O227" s="206"/>
      <c r="P227" s="207">
        <f>SUM(P228:P273)</f>
        <v>0</v>
      </c>
      <c r="Q227" s="206"/>
      <c r="R227" s="207">
        <f>SUM(R228:R273)</f>
        <v>54.37894</v>
      </c>
      <c r="S227" s="206"/>
      <c r="T227" s="208">
        <f>SUM(T228:T273)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9" t="s">
        <v>86</v>
      </c>
      <c r="AT227" s="210" t="s">
        <v>77</v>
      </c>
      <c r="AU227" s="210" t="s">
        <v>86</v>
      </c>
      <c r="AY227" s="209" t="s">
        <v>124</v>
      </c>
      <c r="BK227" s="211">
        <f>SUM(BK228:BK273)</f>
        <v>0</v>
      </c>
    </row>
    <row r="228" s="2" customFormat="1" ht="16.5" customHeight="1">
      <c r="A228" s="38"/>
      <c r="B228" s="39"/>
      <c r="C228" s="214" t="s">
        <v>236</v>
      </c>
      <c r="D228" s="214" t="s">
        <v>126</v>
      </c>
      <c r="E228" s="215" t="s">
        <v>237</v>
      </c>
      <c r="F228" s="216" t="s">
        <v>238</v>
      </c>
      <c r="G228" s="217" t="s">
        <v>129</v>
      </c>
      <c r="H228" s="218">
        <v>15</v>
      </c>
      <c r="I228" s="219"/>
      <c r="J228" s="220">
        <f>ROUND(I228*H228,2)</f>
        <v>0</v>
      </c>
      <c r="K228" s="216" t="s">
        <v>130</v>
      </c>
      <c r="L228" s="44"/>
      <c r="M228" s="221" t="s">
        <v>1</v>
      </c>
      <c r="N228" s="222" t="s">
        <v>43</v>
      </c>
      <c r="O228" s="91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5" t="s">
        <v>131</v>
      </c>
      <c r="AT228" s="225" t="s">
        <v>126</v>
      </c>
      <c r="AU228" s="225" t="s">
        <v>88</v>
      </c>
      <c r="AY228" s="17" t="s">
        <v>124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7" t="s">
        <v>86</v>
      </c>
      <c r="BK228" s="226">
        <f>ROUND(I228*H228,2)</f>
        <v>0</v>
      </c>
      <c r="BL228" s="17" t="s">
        <v>131</v>
      </c>
      <c r="BM228" s="225" t="s">
        <v>239</v>
      </c>
    </row>
    <row r="229" s="2" customFormat="1">
      <c r="A229" s="38"/>
      <c r="B229" s="39"/>
      <c r="C229" s="40"/>
      <c r="D229" s="227" t="s">
        <v>133</v>
      </c>
      <c r="E229" s="40"/>
      <c r="F229" s="228" t="s">
        <v>240</v>
      </c>
      <c r="G229" s="40"/>
      <c r="H229" s="40"/>
      <c r="I229" s="229"/>
      <c r="J229" s="40"/>
      <c r="K229" s="40"/>
      <c r="L229" s="44"/>
      <c r="M229" s="230"/>
      <c r="N229" s="23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133</v>
      </c>
      <c r="AU229" s="17" t="s">
        <v>88</v>
      </c>
    </row>
    <row r="230" s="13" customFormat="1">
      <c r="A230" s="13"/>
      <c r="B230" s="232"/>
      <c r="C230" s="233"/>
      <c r="D230" s="227" t="s">
        <v>135</v>
      </c>
      <c r="E230" s="234" t="s">
        <v>1</v>
      </c>
      <c r="F230" s="235" t="s">
        <v>241</v>
      </c>
      <c r="G230" s="233"/>
      <c r="H230" s="234" t="s">
        <v>1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135</v>
      </c>
      <c r="AU230" s="241" t="s">
        <v>88</v>
      </c>
      <c r="AV230" s="13" t="s">
        <v>86</v>
      </c>
      <c r="AW230" s="13" t="s">
        <v>35</v>
      </c>
      <c r="AX230" s="13" t="s">
        <v>78</v>
      </c>
      <c r="AY230" s="241" t="s">
        <v>124</v>
      </c>
    </row>
    <row r="231" s="13" customFormat="1">
      <c r="A231" s="13"/>
      <c r="B231" s="232"/>
      <c r="C231" s="233"/>
      <c r="D231" s="227" t="s">
        <v>135</v>
      </c>
      <c r="E231" s="234" t="s">
        <v>1</v>
      </c>
      <c r="F231" s="235" t="s">
        <v>242</v>
      </c>
      <c r="G231" s="233"/>
      <c r="H231" s="234" t="s">
        <v>1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135</v>
      </c>
      <c r="AU231" s="241" t="s">
        <v>88</v>
      </c>
      <c r="AV231" s="13" t="s">
        <v>86</v>
      </c>
      <c r="AW231" s="13" t="s">
        <v>35</v>
      </c>
      <c r="AX231" s="13" t="s">
        <v>78</v>
      </c>
      <c r="AY231" s="241" t="s">
        <v>124</v>
      </c>
    </row>
    <row r="232" s="14" customFormat="1">
      <c r="A232" s="14"/>
      <c r="B232" s="242"/>
      <c r="C232" s="243"/>
      <c r="D232" s="227" t="s">
        <v>135</v>
      </c>
      <c r="E232" s="244" t="s">
        <v>1</v>
      </c>
      <c r="F232" s="245" t="s">
        <v>243</v>
      </c>
      <c r="G232" s="243"/>
      <c r="H232" s="246">
        <v>7.5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135</v>
      </c>
      <c r="AU232" s="252" t="s">
        <v>88</v>
      </c>
      <c r="AV232" s="14" t="s">
        <v>88</v>
      </c>
      <c r="AW232" s="14" t="s">
        <v>35</v>
      </c>
      <c r="AX232" s="14" t="s">
        <v>78</v>
      </c>
      <c r="AY232" s="252" t="s">
        <v>124</v>
      </c>
    </row>
    <row r="233" s="14" customFormat="1">
      <c r="A233" s="14"/>
      <c r="B233" s="242"/>
      <c r="C233" s="243"/>
      <c r="D233" s="227" t="s">
        <v>135</v>
      </c>
      <c r="E233" s="244" t="s">
        <v>1</v>
      </c>
      <c r="F233" s="245" t="s">
        <v>244</v>
      </c>
      <c r="G233" s="243"/>
      <c r="H233" s="246">
        <v>7.5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135</v>
      </c>
      <c r="AU233" s="252" t="s">
        <v>88</v>
      </c>
      <c r="AV233" s="14" t="s">
        <v>88</v>
      </c>
      <c r="AW233" s="14" t="s">
        <v>35</v>
      </c>
      <c r="AX233" s="14" t="s">
        <v>78</v>
      </c>
      <c r="AY233" s="252" t="s">
        <v>124</v>
      </c>
    </row>
    <row r="234" s="15" customFormat="1">
      <c r="A234" s="15"/>
      <c r="B234" s="253"/>
      <c r="C234" s="254"/>
      <c r="D234" s="227" t="s">
        <v>135</v>
      </c>
      <c r="E234" s="255" t="s">
        <v>1</v>
      </c>
      <c r="F234" s="256" t="s">
        <v>139</v>
      </c>
      <c r="G234" s="254"/>
      <c r="H234" s="257">
        <v>15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3" t="s">
        <v>135</v>
      </c>
      <c r="AU234" s="263" t="s">
        <v>88</v>
      </c>
      <c r="AV234" s="15" t="s">
        <v>131</v>
      </c>
      <c r="AW234" s="15" t="s">
        <v>35</v>
      </c>
      <c r="AX234" s="15" t="s">
        <v>86</v>
      </c>
      <c r="AY234" s="263" t="s">
        <v>124</v>
      </c>
    </row>
    <row r="235" s="2" customFormat="1" ht="16.5" customHeight="1">
      <c r="A235" s="38"/>
      <c r="B235" s="39"/>
      <c r="C235" s="214" t="s">
        <v>245</v>
      </c>
      <c r="D235" s="214" t="s">
        <v>126</v>
      </c>
      <c r="E235" s="215" t="s">
        <v>246</v>
      </c>
      <c r="F235" s="216" t="s">
        <v>247</v>
      </c>
      <c r="G235" s="217" t="s">
        <v>129</v>
      </c>
      <c r="H235" s="218">
        <v>143</v>
      </c>
      <c r="I235" s="219"/>
      <c r="J235" s="220">
        <f>ROUND(I235*H235,2)</f>
        <v>0</v>
      </c>
      <c r="K235" s="216" t="s">
        <v>130</v>
      </c>
      <c r="L235" s="44"/>
      <c r="M235" s="221" t="s">
        <v>1</v>
      </c>
      <c r="N235" s="222" t="s">
        <v>43</v>
      </c>
      <c r="O235" s="91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5" t="s">
        <v>131</v>
      </c>
      <c r="AT235" s="225" t="s">
        <v>126</v>
      </c>
      <c r="AU235" s="225" t="s">
        <v>88</v>
      </c>
      <c r="AY235" s="17" t="s">
        <v>124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7" t="s">
        <v>86</v>
      </c>
      <c r="BK235" s="226">
        <f>ROUND(I235*H235,2)</f>
        <v>0</v>
      </c>
      <c r="BL235" s="17" t="s">
        <v>131</v>
      </c>
      <c r="BM235" s="225" t="s">
        <v>248</v>
      </c>
    </row>
    <row r="236" s="2" customFormat="1">
      <c r="A236" s="38"/>
      <c r="B236" s="39"/>
      <c r="C236" s="40"/>
      <c r="D236" s="227" t="s">
        <v>133</v>
      </c>
      <c r="E236" s="40"/>
      <c r="F236" s="228" t="s">
        <v>249</v>
      </c>
      <c r="G236" s="40"/>
      <c r="H236" s="40"/>
      <c r="I236" s="229"/>
      <c r="J236" s="40"/>
      <c r="K236" s="40"/>
      <c r="L236" s="44"/>
      <c r="M236" s="230"/>
      <c r="N236" s="231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133</v>
      </c>
      <c r="AU236" s="17" t="s">
        <v>88</v>
      </c>
    </row>
    <row r="237" s="13" customFormat="1">
      <c r="A237" s="13"/>
      <c r="B237" s="232"/>
      <c r="C237" s="233"/>
      <c r="D237" s="227" t="s">
        <v>135</v>
      </c>
      <c r="E237" s="234" t="s">
        <v>1</v>
      </c>
      <c r="F237" s="235" t="s">
        <v>241</v>
      </c>
      <c r="G237" s="233"/>
      <c r="H237" s="234" t="s">
        <v>1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135</v>
      </c>
      <c r="AU237" s="241" t="s">
        <v>88</v>
      </c>
      <c r="AV237" s="13" t="s">
        <v>86</v>
      </c>
      <c r="AW237" s="13" t="s">
        <v>35</v>
      </c>
      <c r="AX237" s="13" t="s">
        <v>78</v>
      </c>
      <c r="AY237" s="241" t="s">
        <v>124</v>
      </c>
    </row>
    <row r="238" s="13" customFormat="1">
      <c r="A238" s="13"/>
      <c r="B238" s="232"/>
      <c r="C238" s="233"/>
      <c r="D238" s="227" t="s">
        <v>135</v>
      </c>
      <c r="E238" s="234" t="s">
        <v>1</v>
      </c>
      <c r="F238" s="235" t="s">
        <v>250</v>
      </c>
      <c r="G238" s="233"/>
      <c r="H238" s="234" t="s">
        <v>1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135</v>
      </c>
      <c r="AU238" s="241" t="s">
        <v>88</v>
      </c>
      <c r="AV238" s="13" t="s">
        <v>86</v>
      </c>
      <c r="AW238" s="13" t="s">
        <v>35</v>
      </c>
      <c r="AX238" s="13" t="s">
        <v>78</v>
      </c>
      <c r="AY238" s="241" t="s">
        <v>124</v>
      </c>
    </row>
    <row r="239" s="14" customFormat="1">
      <c r="A239" s="14"/>
      <c r="B239" s="242"/>
      <c r="C239" s="243"/>
      <c r="D239" s="227" t="s">
        <v>135</v>
      </c>
      <c r="E239" s="244" t="s">
        <v>1</v>
      </c>
      <c r="F239" s="245" t="s">
        <v>145</v>
      </c>
      <c r="G239" s="243"/>
      <c r="H239" s="246">
        <v>143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2" t="s">
        <v>135</v>
      </c>
      <c r="AU239" s="252" t="s">
        <v>88</v>
      </c>
      <c r="AV239" s="14" t="s">
        <v>88</v>
      </c>
      <c r="AW239" s="14" t="s">
        <v>35</v>
      </c>
      <c r="AX239" s="14" t="s">
        <v>78</v>
      </c>
      <c r="AY239" s="252" t="s">
        <v>124</v>
      </c>
    </row>
    <row r="240" s="15" customFormat="1">
      <c r="A240" s="15"/>
      <c r="B240" s="253"/>
      <c r="C240" s="254"/>
      <c r="D240" s="227" t="s">
        <v>135</v>
      </c>
      <c r="E240" s="255" t="s">
        <v>1</v>
      </c>
      <c r="F240" s="256" t="s">
        <v>139</v>
      </c>
      <c r="G240" s="254"/>
      <c r="H240" s="257">
        <v>143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3" t="s">
        <v>135</v>
      </c>
      <c r="AU240" s="263" t="s">
        <v>88</v>
      </c>
      <c r="AV240" s="15" t="s">
        <v>131</v>
      </c>
      <c r="AW240" s="15" t="s">
        <v>35</v>
      </c>
      <c r="AX240" s="15" t="s">
        <v>86</v>
      </c>
      <c r="AY240" s="263" t="s">
        <v>124</v>
      </c>
    </row>
    <row r="241" s="2" customFormat="1" ht="16.5" customHeight="1">
      <c r="A241" s="38"/>
      <c r="B241" s="39"/>
      <c r="C241" s="214" t="s">
        <v>251</v>
      </c>
      <c r="D241" s="214" t="s">
        <v>126</v>
      </c>
      <c r="E241" s="215" t="s">
        <v>252</v>
      </c>
      <c r="F241" s="216" t="s">
        <v>253</v>
      </c>
      <c r="G241" s="217" t="s">
        <v>129</v>
      </c>
      <c r="H241" s="218">
        <v>208</v>
      </c>
      <c r="I241" s="219"/>
      <c r="J241" s="220">
        <f>ROUND(I241*H241,2)</f>
        <v>0</v>
      </c>
      <c r="K241" s="216" t="s">
        <v>130</v>
      </c>
      <c r="L241" s="44"/>
      <c r="M241" s="221" t="s">
        <v>1</v>
      </c>
      <c r="N241" s="222" t="s">
        <v>43</v>
      </c>
      <c r="O241" s="91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5" t="s">
        <v>131</v>
      </c>
      <c r="AT241" s="225" t="s">
        <v>126</v>
      </c>
      <c r="AU241" s="225" t="s">
        <v>88</v>
      </c>
      <c r="AY241" s="17" t="s">
        <v>124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7" t="s">
        <v>86</v>
      </c>
      <c r="BK241" s="226">
        <f>ROUND(I241*H241,2)</f>
        <v>0</v>
      </c>
      <c r="BL241" s="17" t="s">
        <v>131</v>
      </c>
      <c r="BM241" s="225" t="s">
        <v>254</v>
      </c>
    </row>
    <row r="242" s="2" customFormat="1">
      <c r="A242" s="38"/>
      <c r="B242" s="39"/>
      <c r="C242" s="40"/>
      <c r="D242" s="227" t="s">
        <v>133</v>
      </c>
      <c r="E242" s="40"/>
      <c r="F242" s="228" t="s">
        <v>255</v>
      </c>
      <c r="G242" s="40"/>
      <c r="H242" s="40"/>
      <c r="I242" s="229"/>
      <c r="J242" s="40"/>
      <c r="K242" s="40"/>
      <c r="L242" s="44"/>
      <c r="M242" s="230"/>
      <c r="N242" s="23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133</v>
      </c>
      <c r="AU242" s="17" t="s">
        <v>88</v>
      </c>
    </row>
    <row r="243" s="13" customFormat="1">
      <c r="A243" s="13"/>
      <c r="B243" s="232"/>
      <c r="C243" s="233"/>
      <c r="D243" s="227" t="s">
        <v>135</v>
      </c>
      <c r="E243" s="234" t="s">
        <v>1</v>
      </c>
      <c r="F243" s="235" t="s">
        <v>166</v>
      </c>
      <c r="G243" s="233"/>
      <c r="H243" s="234" t="s">
        <v>1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135</v>
      </c>
      <c r="AU243" s="241" t="s">
        <v>88</v>
      </c>
      <c r="AV243" s="13" t="s">
        <v>86</v>
      </c>
      <c r="AW243" s="13" t="s">
        <v>35</v>
      </c>
      <c r="AX243" s="13" t="s">
        <v>78</v>
      </c>
      <c r="AY243" s="241" t="s">
        <v>124</v>
      </c>
    </row>
    <row r="244" s="14" customFormat="1">
      <c r="A244" s="14"/>
      <c r="B244" s="242"/>
      <c r="C244" s="243"/>
      <c r="D244" s="227" t="s">
        <v>135</v>
      </c>
      <c r="E244" s="244" t="s">
        <v>1</v>
      </c>
      <c r="F244" s="245" t="s">
        <v>256</v>
      </c>
      <c r="G244" s="243"/>
      <c r="H244" s="246">
        <v>204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135</v>
      </c>
      <c r="AU244" s="252" t="s">
        <v>88</v>
      </c>
      <c r="AV244" s="14" t="s">
        <v>88</v>
      </c>
      <c r="AW244" s="14" t="s">
        <v>35</v>
      </c>
      <c r="AX244" s="14" t="s">
        <v>78</v>
      </c>
      <c r="AY244" s="252" t="s">
        <v>124</v>
      </c>
    </row>
    <row r="245" s="14" customFormat="1">
      <c r="A245" s="14"/>
      <c r="B245" s="242"/>
      <c r="C245" s="243"/>
      <c r="D245" s="227" t="s">
        <v>135</v>
      </c>
      <c r="E245" s="244" t="s">
        <v>1</v>
      </c>
      <c r="F245" s="245" t="s">
        <v>257</v>
      </c>
      <c r="G245" s="243"/>
      <c r="H245" s="246">
        <v>4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2" t="s">
        <v>135</v>
      </c>
      <c r="AU245" s="252" t="s">
        <v>88</v>
      </c>
      <c r="AV245" s="14" t="s">
        <v>88</v>
      </c>
      <c r="AW245" s="14" t="s">
        <v>35</v>
      </c>
      <c r="AX245" s="14" t="s">
        <v>78</v>
      </c>
      <c r="AY245" s="252" t="s">
        <v>124</v>
      </c>
    </row>
    <row r="246" s="15" customFormat="1">
      <c r="A246" s="15"/>
      <c r="B246" s="253"/>
      <c r="C246" s="254"/>
      <c r="D246" s="227" t="s">
        <v>135</v>
      </c>
      <c r="E246" s="255" t="s">
        <v>1</v>
      </c>
      <c r="F246" s="256" t="s">
        <v>139</v>
      </c>
      <c r="G246" s="254"/>
      <c r="H246" s="257">
        <v>208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3" t="s">
        <v>135</v>
      </c>
      <c r="AU246" s="263" t="s">
        <v>88</v>
      </c>
      <c r="AV246" s="15" t="s">
        <v>131</v>
      </c>
      <c r="AW246" s="15" t="s">
        <v>35</v>
      </c>
      <c r="AX246" s="15" t="s">
        <v>86</v>
      </c>
      <c r="AY246" s="263" t="s">
        <v>124</v>
      </c>
    </row>
    <row r="247" s="2" customFormat="1" ht="16.5" customHeight="1">
      <c r="A247" s="38"/>
      <c r="B247" s="39"/>
      <c r="C247" s="214" t="s">
        <v>258</v>
      </c>
      <c r="D247" s="214" t="s">
        <v>126</v>
      </c>
      <c r="E247" s="215" t="s">
        <v>259</v>
      </c>
      <c r="F247" s="216" t="s">
        <v>260</v>
      </c>
      <c r="G247" s="217" t="s">
        <v>129</v>
      </c>
      <c r="H247" s="218">
        <v>81.599999999999994</v>
      </c>
      <c r="I247" s="219"/>
      <c r="J247" s="220">
        <f>ROUND(I247*H247,2)</f>
        <v>0</v>
      </c>
      <c r="K247" s="216" t="s">
        <v>130</v>
      </c>
      <c r="L247" s="44"/>
      <c r="M247" s="221" t="s">
        <v>1</v>
      </c>
      <c r="N247" s="222" t="s">
        <v>43</v>
      </c>
      <c r="O247" s="91"/>
      <c r="P247" s="223">
        <f>O247*H247</f>
        <v>0</v>
      </c>
      <c r="Q247" s="223">
        <v>0.15620000000000001</v>
      </c>
      <c r="R247" s="223">
        <f>Q247*H247</f>
        <v>12.74592</v>
      </c>
      <c r="S247" s="223">
        <v>0</v>
      </c>
      <c r="T247" s="22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5" t="s">
        <v>131</v>
      </c>
      <c r="AT247" s="225" t="s">
        <v>126</v>
      </c>
      <c r="AU247" s="225" t="s">
        <v>88</v>
      </c>
      <c r="AY247" s="17" t="s">
        <v>124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7" t="s">
        <v>86</v>
      </c>
      <c r="BK247" s="226">
        <f>ROUND(I247*H247,2)</f>
        <v>0</v>
      </c>
      <c r="BL247" s="17" t="s">
        <v>131</v>
      </c>
      <c r="BM247" s="225" t="s">
        <v>261</v>
      </c>
    </row>
    <row r="248" s="2" customFormat="1">
      <c r="A248" s="38"/>
      <c r="B248" s="39"/>
      <c r="C248" s="40"/>
      <c r="D248" s="227" t="s">
        <v>133</v>
      </c>
      <c r="E248" s="40"/>
      <c r="F248" s="228" t="s">
        <v>262</v>
      </c>
      <c r="G248" s="40"/>
      <c r="H248" s="40"/>
      <c r="I248" s="229"/>
      <c r="J248" s="40"/>
      <c r="K248" s="40"/>
      <c r="L248" s="44"/>
      <c r="M248" s="230"/>
      <c r="N248" s="231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133</v>
      </c>
      <c r="AU248" s="17" t="s">
        <v>88</v>
      </c>
    </row>
    <row r="249" s="13" customFormat="1">
      <c r="A249" s="13"/>
      <c r="B249" s="232"/>
      <c r="C249" s="233"/>
      <c r="D249" s="227" t="s">
        <v>135</v>
      </c>
      <c r="E249" s="234" t="s">
        <v>1</v>
      </c>
      <c r="F249" s="235" t="s">
        <v>263</v>
      </c>
      <c r="G249" s="233"/>
      <c r="H249" s="234" t="s">
        <v>1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135</v>
      </c>
      <c r="AU249" s="241" t="s">
        <v>88</v>
      </c>
      <c r="AV249" s="13" t="s">
        <v>86</v>
      </c>
      <c r="AW249" s="13" t="s">
        <v>35</v>
      </c>
      <c r="AX249" s="13" t="s">
        <v>78</v>
      </c>
      <c r="AY249" s="241" t="s">
        <v>124</v>
      </c>
    </row>
    <row r="250" s="14" customFormat="1">
      <c r="A250" s="14"/>
      <c r="B250" s="242"/>
      <c r="C250" s="243"/>
      <c r="D250" s="227" t="s">
        <v>135</v>
      </c>
      <c r="E250" s="244" t="s">
        <v>1</v>
      </c>
      <c r="F250" s="245" t="s">
        <v>264</v>
      </c>
      <c r="G250" s="243"/>
      <c r="H250" s="246">
        <v>56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2" t="s">
        <v>135</v>
      </c>
      <c r="AU250" s="252" t="s">
        <v>88</v>
      </c>
      <c r="AV250" s="14" t="s">
        <v>88</v>
      </c>
      <c r="AW250" s="14" t="s">
        <v>35</v>
      </c>
      <c r="AX250" s="14" t="s">
        <v>78</v>
      </c>
      <c r="AY250" s="252" t="s">
        <v>124</v>
      </c>
    </row>
    <row r="251" s="14" customFormat="1">
      <c r="A251" s="14"/>
      <c r="B251" s="242"/>
      <c r="C251" s="243"/>
      <c r="D251" s="227" t="s">
        <v>135</v>
      </c>
      <c r="E251" s="244" t="s">
        <v>1</v>
      </c>
      <c r="F251" s="245" t="s">
        <v>265</v>
      </c>
      <c r="G251" s="243"/>
      <c r="H251" s="246">
        <v>25.600000000000001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135</v>
      </c>
      <c r="AU251" s="252" t="s">
        <v>88</v>
      </c>
      <c r="AV251" s="14" t="s">
        <v>88</v>
      </c>
      <c r="AW251" s="14" t="s">
        <v>35</v>
      </c>
      <c r="AX251" s="14" t="s">
        <v>78</v>
      </c>
      <c r="AY251" s="252" t="s">
        <v>124</v>
      </c>
    </row>
    <row r="252" s="15" customFormat="1">
      <c r="A252" s="15"/>
      <c r="B252" s="253"/>
      <c r="C252" s="254"/>
      <c r="D252" s="227" t="s">
        <v>135</v>
      </c>
      <c r="E252" s="255" t="s">
        <v>1</v>
      </c>
      <c r="F252" s="256" t="s">
        <v>139</v>
      </c>
      <c r="G252" s="254"/>
      <c r="H252" s="257">
        <v>81.599999999999994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3" t="s">
        <v>135</v>
      </c>
      <c r="AU252" s="263" t="s">
        <v>88</v>
      </c>
      <c r="AV252" s="15" t="s">
        <v>131</v>
      </c>
      <c r="AW252" s="15" t="s">
        <v>35</v>
      </c>
      <c r="AX252" s="15" t="s">
        <v>86</v>
      </c>
      <c r="AY252" s="263" t="s">
        <v>124</v>
      </c>
    </row>
    <row r="253" s="2" customFormat="1" ht="16.5" customHeight="1">
      <c r="A253" s="38"/>
      <c r="B253" s="39"/>
      <c r="C253" s="214" t="s">
        <v>266</v>
      </c>
      <c r="D253" s="214" t="s">
        <v>126</v>
      </c>
      <c r="E253" s="215" t="s">
        <v>267</v>
      </c>
      <c r="F253" s="216" t="s">
        <v>268</v>
      </c>
      <c r="G253" s="217" t="s">
        <v>129</v>
      </c>
      <c r="H253" s="218">
        <v>408</v>
      </c>
      <c r="I253" s="219"/>
      <c r="J253" s="220">
        <f>ROUND(I253*H253,2)</f>
        <v>0</v>
      </c>
      <c r="K253" s="216" t="s">
        <v>130</v>
      </c>
      <c r="L253" s="44"/>
      <c r="M253" s="221" t="s">
        <v>1</v>
      </c>
      <c r="N253" s="222" t="s">
        <v>43</v>
      </c>
      <c r="O253" s="91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5" t="s">
        <v>131</v>
      </c>
      <c r="AT253" s="225" t="s">
        <v>126</v>
      </c>
      <c r="AU253" s="225" t="s">
        <v>88</v>
      </c>
      <c r="AY253" s="17" t="s">
        <v>124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7" t="s">
        <v>86</v>
      </c>
      <c r="BK253" s="226">
        <f>ROUND(I253*H253,2)</f>
        <v>0</v>
      </c>
      <c r="BL253" s="17" t="s">
        <v>131</v>
      </c>
      <c r="BM253" s="225" t="s">
        <v>269</v>
      </c>
    </row>
    <row r="254" s="2" customFormat="1">
      <c r="A254" s="38"/>
      <c r="B254" s="39"/>
      <c r="C254" s="40"/>
      <c r="D254" s="227" t="s">
        <v>133</v>
      </c>
      <c r="E254" s="40"/>
      <c r="F254" s="228" t="s">
        <v>270</v>
      </c>
      <c r="G254" s="40"/>
      <c r="H254" s="40"/>
      <c r="I254" s="229"/>
      <c r="J254" s="40"/>
      <c r="K254" s="40"/>
      <c r="L254" s="44"/>
      <c r="M254" s="230"/>
      <c r="N254" s="231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133</v>
      </c>
      <c r="AU254" s="17" t="s">
        <v>88</v>
      </c>
    </row>
    <row r="255" s="13" customFormat="1">
      <c r="A255" s="13"/>
      <c r="B255" s="232"/>
      <c r="C255" s="233"/>
      <c r="D255" s="227" t="s">
        <v>135</v>
      </c>
      <c r="E255" s="234" t="s">
        <v>1</v>
      </c>
      <c r="F255" s="235" t="s">
        <v>241</v>
      </c>
      <c r="G255" s="233"/>
      <c r="H255" s="234" t="s">
        <v>1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135</v>
      </c>
      <c r="AU255" s="241" t="s">
        <v>88</v>
      </c>
      <c r="AV255" s="13" t="s">
        <v>86</v>
      </c>
      <c r="AW255" s="13" t="s">
        <v>35</v>
      </c>
      <c r="AX255" s="13" t="s">
        <v>78</v>
      </c>
      <c r="AY255" s="241" t="s">
        <v>124</v>
      </c>
    </row>
    <row r="256" s="14" customFormat="1">
      <c r="A256" s="14"/>
      <c r="B256" s="242"/>
      <c r="C256" s="243"/>
      <c r="D256" s="227" t="s">
        <v>135</v>
      </c>
      <c r="E256" s="244" t="s">
        <v>1</v>
      </c>
      <c r="F256" s="245" t="s">
        <v>271</v>
      </c>
      <c r="G256" s="243"/>
      <c r="H256" s="246">
        <v>280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2" t="s">
        <v>135</v>
      </c>
      <c r="AU256" s="252" t="s">
        <v>88</v>
      </c>
      <c r="AV256" s="14" t="s">
        <v>88</v>
      </c>
      <c r="AW256" s="14" t="s">
        <v>35</v>
      </c>
      <c r="AX256" s="14" t="s">
        <v>78</v>
      </c>
      <c r="AY256" s="252" t="s">
        <v>124</v>
      </c>
    </row>
    <row r="257" s="14" customFormat="1">
      <c r="A257" s="14"/>
      <c r="B257" s="242"/>
      <c r="C257" s="243"/>
      <c r="D257" s="227" t="s">
        <v>135</v>
      </c>
      <c r="E257" s="244" t="s">
        <v>1</v>
      </c>
      <c r="F257" s="245" t="s">
        <v>272</v>
      </c>
      <c r="G257" s="243"/>
      <c r="H257" s="246">
        <v>128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2" t="s">
        <v>135</v>
      </c>
      <c r="AU257" s="252" t="s">
        <v>88</v>
      </c>
      <c r="AV257" s="14" t="s">
        <v>88</v>
      </c>
      <c r="AW257" s="14" t="s">
        <v>35</v>
      </c>
      <c r="AX257" s="14" t="s">
        <v>78</v>
      </c>
      <c r="AY257" s="252" t="s">
        <v>124</v>
      </c>
    </row>
    <row r="258" s="15" customFormat="1">
      <c r="A258" s="15"/>
      <c r="B258" s="253"/>
      <c r="C258" s="254"/>
      <c r="D258" s="227" t="s">
        <v>135</v>
      </c>
      <c r="E258" s="255" t="s">
        <v>1</v>
      </c>
      <c r="F258" s="256" t="s">
        <v>139</v>
      </c>
      <c r="G258" s="254"/>
      <c r="H258" s="257">
        <v>408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3" t="s">
        <v>135</v>
      </c>
      <c r="AU258" s="263" t="s">
        <v>88</v>
      </c>
      <c r="AV258" s="15" t="s">
        <v>131</v>
      </c>
      <c r="AW258" s="15" t="s">
        <v>35</v>
      </c>
      <c r="AX258" s="15" t="s">
        <v>86</v>
      </c>
      <c r="AY258" s="263" t="s">
        <v>124</v>
      </c>
    </row>
    <row r="259" s="2" customFormat="1" ht="21.75" customHeight="1">
      <c r="A259" s="38"/>
      <c r="B259" s="39"/>
      <c r="C259" s="214" t="s">
        <v>7</v>
      </c>
      <c r="D259" s="214" t="s">
        <v>126</v>
      </c>
      <c r="E259" s="215" t="s">
        <v>273</v>
      </c>
      <c r="F259" s="216" t="s">
        <v>274</v>
      </c>
      <c r="G259" s="217" t="s">
        <v>129</v>
      </c>
      <c r="H259" s="218">
        <v>408</v>
      </c>
      <c r="I259" s="219"/>
      <c r="J259" s="220">
        <f>ROUND(I259*H259,2)</f>
        <v>0</v>
      </c>
      <c r="K259" s="216" t="s">
        <v>130</v>
      </c>
      <c r="L259" s="44"/>
      <c r="M259" s="221" t="s">
        <v>1</v>
      </c>
      <c r="N259" s="222" t="s">
        <v>43</v>
      </c>
      <c r="O259" s="91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5" t="s">
        <v>131</v>
      </c>
      <c r="AT259" s="225" t="s">
        <v>126</v>
      </c>
      <c r="AU259" s="225" t="s">
        <v>88</v>
      </c>
      <c r="AY259" s="17" t="s">
        <v>124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7" t="s">
        <v>86</v>
      </c>
      <c r="BK259" s="226">
        <f>ROUND(I259*H259,2)</f>
        <v>0</v>
      </c>
      <c r="BL259" s="17" t="s">
        <v>131</v>
      </c>
      <c r="BM259" s="225" t="s">
        <v>275</v>
      </c>
    </row>
    <row r="260" s="2" customFormat="1">
      <c r="A260" s="38"/>
      <c r="B260" s="39"/>
      <c r="C260" s="40"/>
      <c r="D260" s="227" t="s">
        <v>133</v>
      </c>
      <c r="E260" s="40"/>
      <c r="F260" s="228" t="s">
        <v>276</v>
      </c>
      <c r="G260" s="40"/>
      <c r="H260" s="40"/>
      <c r="I260" s="229"/>
      <c r="J260" s="40"/>
      <c r="K260" s="40"/>
      <c r="L260" s="44"/>
      <c r="M260" s="230"/>
      <c r="N260" s="231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133</v>
      </c>
      <c r="AU260" s="17" t="s">
        <v>88</v>
      </c>
    </row>
    <row r="261" s="13" customFormat="1">
      <c r="A261" s="13"/>
      <c r="B261" s="232"/>
      <c r="C261" s="233"/>
      <c r="D261" s="227" t="s">
        <v>135</v>
      </c>
      <c r="E261" s="234" t="s">
        <v>1</v>
      </c>
      <c r="F261" s="235" t="s">
        <v>241</v>
      </c>
      <c r="G261" s="233"/>
      <c r="H261" s="234" t="s">
        <v>1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135</v>
      </c>
      <c r="AU261" s="241" t="s">
        <v>88</v>
      </c>
      <c r="AV261" s="13" t="s">
        <v>86</v>
      </c>
      <c r="AW261" s="13" t="s">
        <v>35</v>
      </c>
      <c r="AX261" s="13" t="s">
        <v>78</v>
      </c>
      <c r="AY261" s="241" t="s">
        <v>124</v>
      </c>
    </row>
    <row r="262" s="14" customFormat="1">
      <c r="A262" s="14"/>
      <c r="B262" s="242"/>
      <c r="C262" s="243"/>
      <c r="D262" s="227" t="s">
        <v>135</v>
      </c>
      <c r="E262" s="244" t="s">
        <v>1</v>
      </c>
      <c r="F262" s="245" t="s">
        <v>271</v>
      </c>
      <c r="G262" s="243"/>
      <c r="H262" s="246">
        <v>280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2" t="s">
        <v>135</v>
      </c>
      <c r="AU262" s="252" t="s">
        <v>88</v>
      </c>
      <c r="AV262" s="14" t="s">
        <v>88</v>
      </c>
      <c r="AW262" s="14" t="s">
        <v>35</v>
      </c>
      <c r="AX262" s="14" t="s">
        <v>78</v>
      </c>
      <c r="AY262" s="252" t="s">
        <v>124</v>
      </c>
    </row>
    <row r="263" s="14" customFormat="1">
      <c r="A263" s="14"/>
      <c r="B263" s="242"/>
      <c r="C263" s="243"/>
      <c r="D263" s="227" t="s">
        <v>135</v>
      </c>
      <c r="E263" s="244" t="s">
        <v>1</v>
      </c>
      <c r="F263" s="245" t="s">
        <v>272</v>
      </c>
      <c r="G263" s="243"/>
      <c r="H263" s="246">
        <v>128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2" t="s">
        <v>135</v>
      </c>
      <c r="AU263" s="252" t="s">
        <v>88</v>
      </c>
      <c r="AV263" s="14" t="s">
        <v>88</v>
      </c>
      <c r="AW263" s="14" t="s">
        <v>35</v>
      </c>
      <c r="AX263" s="14" t="s">
        <v>78</v>
      </c>
      <c r="AY263" s="252" t="s">
        <v>124</v>
      </c>
    </row>
    <row r="264" s="15" customFormat="1">
      <c r="A264" s="15"/>
      <c r="B264" s="253"/>
      <c r="C264" s="254"/>
      <c r="D264" s="227" t="s">
        <v>135</v>
      </c>
      <c r="E264" s="255" t="s">
        <v>1</v>
      </c>
      <c r="F264" s="256" t="s">
        <v>139</v>
      </c>
      <c r="G264" s="254"/>
      <c r="H264" s="257">
        <v>408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3" t="s">
        <v>135</v>
      </c>
      <c r="AU264" s="263" t="s">
        <v>88</v>
      </c>
      <c r="AV264" s="15" t="s">
        <v>131</v>
      </c>
      <c r="AW264" s="15" t="s">
        <v>35</v>
      </c>
      <c r="AX264" s="15" t="s">
        <v>86</v>
      </c>
      <c r="AY264" s="263" t="s">
        <v>124</v>
      </c>
    </row>
    <row r="265" s="2" customFormat="1" ht="21.75" customHeight="1">
      <c r="A265" s="38"/>
      <c r="B265" s="39"/>
      <c r="C265" s="214" t="s">
        <v>277</v>
      </c>
      <c r="D265" s="214" t="s">
        <v>126</v>
      </c>
      <c r="E265" s="215" t="s">
        <v>278</v>
      </c>
      <c r="F265" s="216" t="s">
        <v>279</v>
      </c>
      <c r="G265" s="217" t="s">
        <v>129</v>
      </c>
      <c r="H265" s="218">
        <v>143</v>
      </c>
      <c r="I265" s="219"/>
      <c r="J265" s="220">
        <f>ROUND(I265*H265,2)</f>
        <v>0</v>
      </c>
      <c r="K265" s="216" t="s">
        <v>130</v>
      </c>
      <c r="L265" s="44"/>
      <c r="M265" s="221" t="s">
        <v>1</v>
      </c>
      <c r="N265" s="222" t="s">
        <v>43</v>
      </c>
      <c r="O265" s="91"/>
      <c r="P265" s="223">
        <f>O265*H265</f>
        <v>0</v>
      </c>
      <c r="Q265" s="223">
        <v>0.11162</v>
      </c>
      <c r="R265" s="223">
        <f>Q265*H265</f>
        <v>15.96166</v>
      </c>
      <c r="S265" s="223">
        <v>0</v>
      </c>
      <c r="T265" s="22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5" t="s">
        <v>131</v>
      </c>
      <c r="AT265" s="225" t="s">
        <v>126</v>
      </c>
      <c r="AU265" s="225" t="s">
        <v>88</v>
      </c>
      <c r="AY265" s="17" t="s">
        <v>124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7" t="s">
        <v>86</v>
      </c>
      <c r="BK265" s="226">
        <f>ROUND(I265*H265,2)</f>
        <v>0</v>
      </c>
      <c r="BL265" s="17" t="s">
        <v>131</v>
      </c>
      <c r="BM265" s="225" t="s">
        <v>280</v>
      </c>
    </row>
    <row r="266" s="2" customFormat="1">
      <c r="A266" s="38"/>
      <c r="B266" s="39"/>
      <c r="C266" s="40"/>
      <c r="D266" s="227" t="s">
        <v>133</v>
      </c>
      <c r="E266" s="40"/>
      <c r="F266" s="228" t="s">
        <v>281</v>
      </c>
      <c r="G266" s="40"/>
      <c r="H266" s="40"/>
      <c r="I266" s="229"/>
      <c r="J266" s="40"/>
      <c r="K266" s="40"/>
      <c r="L266" s="44"/>
      <c r="M266" s="230"/>
      <c r="N266" s="231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133</v>
      </c>
      <c r="AU266" s="17" t="s">
        <v>88</v>
      </c>
    </row>
    <row r="267" s="13" customFormat="1">
      <c r="A267" s="13"/>
      <c r="B267" s="232"/>
      <c r="C267" s="233"/>
      <c r="D267" s="227" t="s">
        <v>135</v>
      </c>
      <c r="E267" s="234" t="s">
        <v>1</v>
      </c>
      <c r="F267" s="235" t="s">
        <v>241</v>
      </c>
      <c r="G267" s="233"/>
      <c r="H267" s="234" t="s">
        <v>1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135</v>
      </c>
      <c r="AU267" s="241" t="s">
        <v>88</v>
      </c>
      <c r="AV267" s="13" t="s">
        <v>86</v>
      </c>
      <c r="AW267" s="13" t="s">
        <v>35</v>
      </c>
      <c r="AX267" s="13" t="s">
        <v>78</v>
      </c>
      <c r="AY267" s="241" t="s">
        <v>124</v>
      </c>
    </row>
    <row r="268" s="13" customFormat="1">
      <c r="A268" s="13"/>
      <c r="B268" s="232"/>
      <c r="C268" s="233"/>
      <c r="D268" s="227" t="s">
        <v>135</v>
      </c>
      <c r="E268" s="234" t="s">
        <v>1</v>
      </c>
      <c r="F268" s="235" t="s">
        <v>250</v>
      </c>
      <c r="G268" s="233"/>
      <c r="H268" s="234" t="s">
        <v>1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135</v>
      </c>
      <c r="AU268" s="241" t="s">
        <v>88</v>
      </c>
      <c r="AV268" s="13" t="s">
        <v>86</v>
      </c>
      <c r="AW268" s="13" t="s">
        <v>35</v>
      </c>
      <c r="AX268" s="13" t="s">
        <v>78</v>
      </c>
      <c r="AY268" s="241" t="s">
        <v>124</v>
      </c>
    </row>
    <row r="269" s="14" customFormat="1">
      <c r="A269" s="14"/>
      <c r="B269" s="242"/>
      <c r="C269" s="243"/>
      <c r="D269" s="227" t="s">
        <v>135</v>
      </c>
      <c r="E269" s="244" t="s">
        <v>1</v>
      </c>
      <c r="F269" s="245" t="s">
        <v>145</v>
      </c>
      <c r="G269" s="243"/>
      <c r="H269" s="246">
        <v>143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135</v>
      </c>
      <c r="AU269" s="252" t="s">
        <v>88</v>
      </c>
      <c r="AV269" s="14" t="s">
        <v>88</v>
      </c>
      <c r="AW269" s="14" t="s">
        <v>35</v>
      </c>
      <c r="AX269" s="14" t="s">
        <v>78</v>
      </c>
      <c r="AY269" s="252" t="s">
        <v>124</v>
      </c>
    </row>
    <row r="270" s="15" customFormat="1">
      <c r="A270" s="15"/>
      <c r="B270" s="253"/>
      <c r="C270" s="254"/>
      <c r="D270" s="227" t="s">
        <v>135</v>
      </c>
      <c r="E270" s="255" t="s">
        <v>1</v>
      </c>
      <c r="F270" s="256" t="s">
        <v>139</v>
      </c>
      <c r="G270" s="254"/>
      <c r="H270" s="257">
        <v>143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3" t="s">
        <v>135</v>
      </c>
      <c r="AU270" s="263" t="s">
        <v>88</v>
      </c>
      <c r="AV270" s="15" t="s">
        <v>131</v>
      </c>
      <c r="AW270" s="15" t="s">
        <v>35</v>
      </c>
      <c r="AX270" s="15" t="s">
        <v>86</v>
      </c>
      <c r="AY270" s="263" t="s">
        <v>124</v>
      </c>
    </row>
    <row r="271" s="2" customFormat="1" ht="16.5" customHeight="1">
      <c r="A271" s="38"/>
      <c r="B271" s="39"/>
      <c r="C271" s="264" t="s">
        <v>282</v>
      </c>
      <c r="D271" s="264" t="s">
        <v>206</v>
      </c>
      <c r="E271" s="265" t="s">
        <v>283</v>
      </c>
      <c r="F271" s="266" t="s">
        <v>284</v>
      </c>
      <c r="G271" s="267" t="s">
        <v>129</v>
      </c>
      <c r="H271" s="268">
        <v>145.86000000000001</v>
      </c>
      <c r="I271" s="269"/>
      <c r="J271" s="270">
        <f>ROUND(I271*H271,2)</f>
        <v>0</v>
      </c>
      <c r="K271" s="266" t="s">
        <v>130</v>
      </c>
      <c r="L271" s="271"/>
      <c r="M271" s="272" t="s">
        <v>1</v>
      </c>
      <c r="N271" s="273" t="s">
        <v>43</v>
      </c>
      <c r="O271" s="91"/>
      <c r="P271" s="223">
        <f>O271*H271</f>
        <v>0</v>
      </c>
      <c r="Q271" s="223">
        <v>0.17599999999999999</v>
      </c>
      <c r="R271" s="223">
        <f>Q271*H271</f>
        <v>25.67136</v>
      </c>
      <c r="S271" s="223">
        <v>0</v>
      </c>
      <c r="T271" s="22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5" t="s">
        <v>185</v>
      </c>
      <c r="AT271" s="225" t="s">
        <v>206</v>
      </c>
      <c r="AU271" s="225" t="s">
        <v>88</v>
      </c>
      <c r="AY271" s="17" t="s">
        <v>124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7" t="s">
        <v>86</v>
      </c>
      <c r="BK271" s="226">
        <f>ROUND(I271*H271,2)</f>
        <v>0</v>
      </c>
      <c r="BL271" s="17" t="s">
        <v>131</v>
      </c>
      <c r="BM271" s="225" t="s">
        <v>285</v>
      </c>
    </row>
    <row r="272" s="2" customFormat="1">
      <c r="A272" s="38"/>
      <c r="B272" s="39"/>
      <c r="C272" s="40"/>
      <c r="D272" s="227" t="s">
        <v>133</v>
      </c>
      <c r="E272" s="40"/>
      <c r="F272" s="228" t="s">
        <v>284</v>
      </c>
      <c r="G272" s="40"/>
      <c r="H272" s="40"/>
      <c r="I272" s="229"/>
      <c r="J272" s="40"/>
      <c r="K272" s="40"/>
      <c r="L272" s="44"/>
      <c r="M272" s="230"/>
      <c r="N272" s="231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133</v>
      </c>
      <c r="AU272" s="17" t="s">
        <v>88</v>
      </c>
    </row>
    <row r="273" s="14" customFormat="1">
      <c r="A273" s="14"/>
      <c r="B273" s="242"/>
      <c r="C273" s="243"/>
      <c r="D273" s="227" t="s">
        <v>135</v>
      </c>
      <c r="E273" s="243"/>
      <c r="F273" s="245" t="s">
        <v>286</v>
      </c>
      <c r="G273" s="243"/>
      <c r="H273" s="246">
        <v>145.86000000000001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2" t="s">
        <v>135</v>
      </c>
      <c r="AU273" s="252" t="s">
        <v>88</v>
      </c>
      <c r="AV273" s="14" t="s">
        <v>88</v>
      </c>
      <c r="AW273" s="14" t="s">
        <v>4</v>
      </c>
      <c r="AX273" s="14" t="s">
        <v>86</v>
      </c>
      <c r="AY273" s="252" t="s">
        <v>124</v>
      </c>
    </row>
    <row r="274" s="12" customFormat="1" ht="22.8" customHeight="1">
      <c r="A274" s="12"/>
      <c r="B274" s="198"/>
      <c r="C274" s="199"/>
      <c r="D274" s="200" t="s">
        <v>77</v>
      </c>
      <c r="E274" s="212" t="s">
        <v>185</v>
      </c>
      <c r="F274" s="212" t="s">
        <v>287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SUM(P275:P332)</f>
        <v>0</v>
      </c>
      <c r="Q274" s="206"/>
      <c r="R274" s="207">
        <f>SUM(R275:R332)</f>
        <v>0.94078700000000004</v>
      </c>
      <c r="S274" s="206"/>
      <c r="T274" s="208">
        <f>SUM(T275:T332)</f>
        <v>2.21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86</v>
      </c>
      <c r="AT274" s="210" t="s">
        <v>77</v>
      </c>
      <c r="AU274" s="210" t="s">
        <v>86</v>
      </c>
      <c r="AY274" s="209" t="s">
        <v>124</v>
      </c>
      <c r="BK274" s="211">
        <f>SUM(BK275:BK332)</f>
        <v>0</v>
      </c>
    </row>
    <row r="275" s="2" customFormat="1" ht="16.5" customHeight="1">
      <c r="A275" s="38"/>
      <c r="B275" s="39"/>
      <c r="C275" s="214" t="s">
        <v>288</v>
      </c>
      <c r="D275" s="214" t="s">
        <v>126</v>
      </c>
      <c r="E275" s="215" t="s">
        <v>289</v>
      </c>
      <c r="F275" s="216" t="s">
        <v>290</v>
      </c>
      <c r="G275" s="217" t="s">
        <v>171</v>
      </c>
      <c r="H275" s="218">
        <v>2</v>
      </c>
      <c r="I275" s="219"/>
      <c r="J275" s="220">
        <f>ROUND(I275*H275,2)</f>
        <v>0</v>
      </c>
      <c r="K275" s="216" t="s">
        <v>130</v>
      </c>
      <c r="L275" s="44"/>
      <c r="M275" s="221" t="s">
        <v>1</v>
      </c>
      <c r="N275" s="222" t="s">
        <v>43</v>
      </c>
      <c r="O275" s="91"/>
      <c r="P275" s="223">
        <f>O275*H275</f>
        <v>0</v>
      </c>
      <c r="Q275" s="223">
        <v>1.0000000000000001E-05</v>
      </c>
      <c r="R275" s="223">
        <f>Q275*H275</f>
        <v>2.0000000000000002E-05</v>
      </c>
      <c r="S275" s="223">
        <v>0</v>
      </c>
      <c r="T275" s="22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5" t="s">
        <v>131</v>
      </c>
      <c r="AT275" s="225" t="s">
        <v>126</v>
      </c>
      <c r="AU275" s="225" t="s">
        <v>88</v>
      </c>
      <c r="AY275" s="17" t="s">
        <v>124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7" t="s">
        <v>86</v>
      </c>
      <c r="BK275" s="226">
        <f>ROUND(I275*H275,2)</f>
        <v>0</v>
      </c>
      <c r="BL275" s="17" t="s">
        <v>131</v>
      </c>
      <c r="BM275" s="225" t="s">
        <v>291</v>
      </c>
    </row>
    <row r="276" s="2" customFormat="1">
      <c r="A276" s="38"/>
      <c r="B276" s="39"/>
      <c r="C276" s="40"/>
      <c r="D276" s="227" t="s">
        <v>133</v>
      </c>
      <c r="E276" s="40"/>
      <c r="F276" s="228" t="s">
        <v>292</v>
      </c>
      <c r="G276" s="40"/>
      <c r="H276" s="40"/>
      <c r="I276" s="229"/>
      <c r="J276" s="40"/>
      <c r="K276" s="40"/>
      <c r="L276" s="44"/>
      <c r="M276" s="230"/>
      <c r="N276" s="231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133</v>
      </c>
      <c r="AU276" s="17" t="s">
        <v>88</v>
      </c>
    </row>
    <row r="277" s="13" customFormat="1">
      <c r="A277" s="13"/>
      <c r="B277" s="232"/>
      <c r="C277" s="233"/>
      <c r="D277" s="227" t="s">
        <v>135</v>
      </c>
      <c r="E277" s="234" t="s">
        <v>1</v>
      </c>
      <c r="F277" s="235" t="s">
        <v>203</v>
      </c>
      <c r="G277" s="233"/>
      <c r="H277" s="234" t="s">
        <v>1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135</v>
      </c>
      <c r="AU277" s="241" t="s">
        <v>88</v>
      </c>
      <c r="AV277" s="13" t="s">
        <v>86</v>
      </c>
      <c r="AW277" s="13" t="s">
        <v>35</v>
      </c>
      <c r="AX277" s="13" t="s">
        <v>78</v>
      </c>
      <c r="AY277" s="241" t="s">
        <v>124</v>
      </c>
    </row>
    <row r="278" s="14" customFormat="1">
      <c r="A278" s="14"/>
      <c r="B278" s="242"/>
      <c r="C278" s="243"/>
      <c r="D278" s="227" t="s">
        <v>135</v>
      </c>
      <c r="E278" s="244" t="s">
        <v>1</v>
      </c>
      <c r="F278" s="245" t="s">
        <v>88</v>
      </c>
      <c r="G278" s="243"/>
      <c r="H278" s="246">
        <v>2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135</v>
      </c>
      <c r="AU278" s="252" t="s">
        <v>88</v>
      </c>
      <c r="AV278" s="14" t="s">
        <v>88</v>
      </c>
      <c r="AW278" s="14" t="s">
        <v>35</v>
      </c>
      <c r="AX278" s="14" t="s">
        <v>78</v>
      </c>
      <c r="AY278" s="252" t="s">
        <v>124</v>
      </c>
    </row>
    <row r="279" s="15" customFormat="1">
      <c r="A279" s="15"/>
      <c r="B279" s="253"/>
      <c r="C279" s="254"/>
      <c r="D279" s="227" t="s">
        <v>135</v>
      </c>
      <c r="E279" s="255" t="s">
        <v>1</v>
      </c>
      <c r="F279" s="256" t="s">
        <v>139</v>
      </c>
      <c r="G279" s="254"/>
      <c r="H279" s="257">
        <v>2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3" t="s">
        <v>135</v>
      </c>
      <c r="AU279" s="263" t="s">
        <v>88</v>
      </c>
      <c r="AV279" s="15" t="s">
        <v>131</v>
      </c>
      <c r="AW279" s="15" t="s">
        <v>35</v>
      </c>
      <c r="AX279" s="15" t="s">
        <v>86</v>
      </c>
      <c r="AY279" s="263" t="s">
        <v>124</v>
      </c>
    </row>
    <row r="280" s="2" customFormat="1" ht="16.5" customHeight="1">
      <c r="A280" s="38"/>
      <c r="B280" s="39"/>
      <c r="C280" s="264" t="s">
        <v>293</v>
      </c>
      <c r="D280" s="264" t="s">
        <v>206</v>
      </c>
      <c r="E280" s="265" t="s">
        <v>294</v>
      </c>
      <c r="F280" s="266" t="s">
        <v>295</v>
      </c>
      <c r="G280" s="267" t="s">
        <v>171</v>
      </c>
      <c r="H280" s="268">
        <v>2.0299999999999998</v>
      </c>
      <c r="I280" s="269"/>
      <c r="J280" s="270">
        <f>ROUND(I280*H280,2)</f>
        <v>0</v>
      </c>
      <c r="K280" s="266" t="s">
        <v>130</v>
      </c>
      <c r="L280" s="271"/>
      <c r="M280" s="272" t="s">
        <v>1</v>
      </c>
      <c r="N280" s="273" t="s">
        <v>43</v>
      </c>
      <c r="O280" s="91"/>
      <c r="P280" s="223">
        <f>O280*H280</f>
        <v>0</v>
      </c>
      <c r="Q280" s="223">
        <v>0.0028999999999999998</v>
      </c>
      <c r="R280" s="223">
        <f>Q280*H280</f>
        <v>0.005886999999999999</v>
      </c>
      <c r="S280" s="223">
        <v>0</v>
      </c>
      <c r="T280" s="22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5" t="s">
        <v>185</v>
      </c>
      <c r="AT280" s="225" t="s">
        <v>206</v>
      </c>
      <c r="AU280" s="225" t="s">
        <v>88</v>
      </c>
      <c r="AY280" s="17" t="s">
        <v>124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7" t="s">
        <v>86</v>
      </c>
      <c r="BK280" s="226">
        <f>ROUND(I280*H280,2)</f>
        <v>0</v>
      </c>
      <c r="BL280" s="17" t="s">
        <v>131</v>
      </c>
      <c r="BM280" s="225" t="s">
        <v>296</v>
      </c>
    </row>
    <row r="281" s="2" customFormat="1">
      <c r="A281" s="38"/>
      <c r="B281" s="39"/>
      <c r="C281" s="40"/>
      <c r="D281" s="227" t="s">
        <v>133</v>
      </c>
      <c r="E281" s="40"/>
      <c r="F281" s="228" t="s">
        <v>295</v>
      </c>
      <c r="G281" s="40"/>
      <c r="H281" s="40"/>
      <c r="I281" s="229"/>
      <c r="J281" s="40"/>
      <c r="K281" s="40"/>
      <c r="L281" s="44"/>
      <c r="M281" s="230"/>
      <c r="N281" s="231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133</v>
      </c>
      <c r="AU281" s="17" t="s">
        <v>88</v>
      </c>
    </row>
    <row r="282" s="14" customFormat="1">
      <c r="A282" s="14"/>
      <c r="B282" s="242"/>
      <c r="C282" s="243"/>
      <c r="D282" s="227" t="s">
        <v>135</v>
      </c>
      <c r="E282" s="244" t="s">
        <v>1</v>
      </c>
      <c r="F282" s="245" t="s">
        <v>88</v>
      </c>
      <c r="G282" s="243"/>
      <c r="H282" s="246">
        <v>2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2" t="s">
        <v>135</v>
      </c>
      <c r="AU282" s="252" t="s">
        <v>88</v>
      </c>
      <c r="AV282" s="14" t="s">
        <v>88</v>
      </c>
      <c r="AW282" s="14" t="s">
        <v>35</v>
      </c>
      <c r="AX282" s="14" t="s">
        <v>86</v>
      </c>
      <c r="AY282" s="252" t="s">
        <v>124</v>
      </c>
    </row>
    <row r="283" s="14" customFormat="1">
      <c r="A283" s="14"/>
      <c r="B283" s="242"/>
      <c r="C283" s="243"/>
      <c r="D283" s="227" t="s">
        <v>135</v>
      </c>
      <c r="E283" s="243"/>
      <c r="F283" s="245" t="s">
        <v>297</v>
      </c>
      <c r="G283" s="243"/>
      <c r="H283" s="246">
        <v>2.0299999999999998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2" t="s">
        <v>135</v>
      </c>
      <c r="AU283" s="252" t="s">
        <v>88</v>
      </c>
      <c r="AV283" s="14" t="s">
        <v>88</v>
      </c>
      <c r="AW283" s="14" t="s">
        <v>4</v>
      </c>
      <c r="AX283" s="14" t="s">
        <v>86</v>
      </c>
      <c r="AY283" s="252" t="s">
        <v>124</v>
      </c>
    </row>
    <row r="284" s="2" customFormat="1" ht="16.5" customHeight="1">
      <c r="A284" s="38"/>
      <c r="B284" s="39"/>
      <c r="C284" s="214" t="s">
        <v>298</v>
      </c>
      <c r="D284" s="214" t="s">
        <v>126</v>
      </c>
      <c r="E284" s="215" t="s">
        <v>299</v>
      </c>
      <c r="F284" s="216" t="s">
        <v>300</v>
      </c>
      <c r="G284" s="217" t="s">
        <v>178</v>
      </c>
      <c r="H284" s="218">
        <v>1.125</v>
      </c>
      <c r="I284" s="219"/>
      <c r="J284" s="220">
        <f>ROUND(I284*H284,2)</f>
        <v>0</v>
      </c>
      <c r="K284" s="216" t="s">
        <v>130</v>
      </c>
      <c r="L284" s="44"/>
      <c r="M284" s="221" t="s">
        <v>1</v>
      </c>
      <c r="N284" s="222" t="s">
        <v>43</v>
      </c>
      <c r="O284" s="91"/>
      <c r="P284" s="223">
        <f>O284*H284</f>
        <v>0</v>
      </c>
      <c r="Q284" s="223">
        <v>0</v>
      </c>
      <c r="R284" s="223">
        <f>Q284*H284</f>
        <v>0</v>
      </c>
      <c r="S284" s="223">
        <v>1.9199999999999999</v>
      </c>
      <c r="T284" s="224">
        <f>S284*H284</f>
        <v>2.1600000000000001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5" t="s">
        <v>131</v>
      </c>
      <c r="AT284" s="225" t="s">
        <v>126</v>
      </c>
      <c r="AU284" s="225" t="s">
        <v>88</v>
      </c>
      <c r="AY284" s="17" t="s">
        <v>124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7" t="s">
        <v>86</v>
      </c>
      <c r="BK284" s="226">
        <f>ROUND(I284*H284,2)</f>
        <v>0</v>
      </c>
      <c r="BL284" s="17" t="s">
        <v>131</v>
      </c>
      <c r="BM284" s="225" t="s">
        <v>301</v>
      </c>
    </row>
    <row r="285" s="2" customFormat="1">
      <c r="A285" s="38"/>
      <c r="B285" s="39"/>
      <c r="C285" s="40"/>
      <c r="D285" s="227" t="s">
        <v>133</v>
      </c>
      <c r="E285" s="40"/>
      <c r="F285" s="228" t="s">
        <v>302</v>
      </c>
      <c r="G285" s="40"/>
      <c r="H285" s="40"/>
      <c r="I285" s="229"/>
      <c r="J285" s="40"/>
      <c r="K285" s="40"/>
      <c r="L285" s="44"/>
      <c r="M285" s="230"/>
      <c r="N285" s="231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133</v>
      </c>
      <c r="AU285" s="17" t="s">
        <v>88</v>
      </c>
    </row>
    <row r="286" s="13" customFormat="1">
      <c r="A286" s="13"/>
      <c r="B286" s="232"/>
      <c r="C286" s="233"/>
      <c r="D286" s="227" t="s">
        <v>135</v>
      </c>
      <c r="E286" s="234" t="s">
        <v>1</v>
      </c>
      <c r="F286" s="235" t="s">
        <v>303</v>
      </c>
      <c r="G286" s="233"/>
      <c r="H286" s="234" t="s">
        <v>1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135</v>
      </c>
      <c r="AU286" s="241" t="s">
        <v>88</v>
      </c>
      <c r="AV286" s="13" t="s">
        <v>86</v>
      </c>
      <c r="AW286" s="13" t="s">
        <v>35</v>
      </c>
      <c r="AX286" s="13" t="s">
        <v>78</v>
      </c>
      <c r="AY286" s="241" t="s">
        <v>124</v>
      </c>
    </row>
    <row r="287" s="14" customFormat="1">
      <c r="A287" s="14"/>
      <c r="B287" s="242"/>
      <c r="C287" s="243"/>
      <c r="D287" s="227" t="s">
        <v>135</v>
      </c>
      <c r="E287" s="244" t="s">
        <v>1</v>
      </c>
      <c r="F287" s="245" t="s">
        <v>304</v>
      </c>
      <c r="G287" s="243"/>
      <c r="H287" s="246">
        <v>1.125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2" t="s">
        <v>135</v>
      </c>
      <c r="AU287" s="252" t="s">
        <v>88</v>
      </c>
      <c r="AV287" s="14" t="s">
        <v>88</v>
      </c>
      <c r="AW287" s="14" t="s">
        <v>35</v>
      </c>
      <c r="AX287" s="14" t="s">
        <v>78</v>
      </c>
      <c r="AY287" s="252" t="s">
        <v>124</v>
      </c>
    </row>
    <row r="288" s="15" customFormat="1">
      <c r="A288" s="15"/>
      <c r="B288" s="253"/>
      <c r="C288" s="254"/>
      <c r="D288" s="227" t="s">
        <v>135</v>
      </c>
      <c r="E288" s="255" t="s">
        <v>1</v>
      </c>
      <c r="F288" s="256" t="s">
        <v>139</v>
      </c>
      <c r="G288" s="254"/>
      <c r="H288" s="257">
        <v>1.125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3" t="s">
        <v>135</v>
      </c>
      <c r="AU288" s="263" t="s">
        <v>88</v>
      </c>
      <c r="AV288" s="15" t="s">
        <v>131</v>
      </c>
      <c r="AW288" s="15" t="s">
        <v>35</v>
      </c>
      <c r="AX288" s="15" t="s">
        <v>86</v>
      </c>
      <c r="AY288" s="263" t="s">
        <v>124</v>
      </c>
    </row>
    <row r="289" s="2" customFormat="1" ht="16.5" customHeight="1">
      <c r="A289" s="38"/>
      <c r="B289" s="39"/>
      <c r="C289" s="214" t="s">
        <v>305</v>
      </c>
      <c r="D289" s="214" t="s">
        <v>126</v>
      </c>
      <c r="E289" s="215" t="s">
        <v>306</v>
      </c>
      <c r="F289" s="216" t="s">
        <v>307</v>
      </c>
      <c r="G289" s="217" t="s">
        <v>308</v>
      </c>
      <c r="H289" s="218">
        <v>1</v>
      </c>
      <c r="I289" s="219"/>
      <c r="J289" s="220">
        <f>ROUND(I289*H289,2)</f>
        <v>0</v>
      </c>
      <c r="K289" s="216" t="s">
        <v>130</v>
      </c>
      <c r="L289" s="44"/>
      <c r="M289" s="221" t="s">
        <v>1</v>
      </c>
      <c r="N289" s="222" t="s">
        <v>43</v>
      </c>
      <c r="O289" s="91"/>
      <c r="P289" s="223">
        <f>O289*H289</f>
        <v>0</v>
      </c>
      <c r="Q289" s="223">
        <v>0.12526000000000001</v>
      </c>
      <c r="R289" s="223">
        <f>Q289*H289</f>
        <v>0.12526000000000001</v>
      </c>
      <c r="S289" s="223">
        <v>0</v>
      </c>
      <c r="T289" s="22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5" t="s">
        <v>131</v>
      </c>
      <c r="AT289" s="225" t="s">
        <v>126</v>
      </c>
      <c r="AU289" s="225" t="s">
        <v>88</v>
      </c>
      <c r="AY289" s="17" t="s">
        <v>124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7" t="s">
        <v>86</v>
      </c>
      <c r="BK289" s="226">
        <f>ROUND(I289*H289,2)</f>
        <v>0</v>
      </c>
      <c r="BL289" s="17" t="s">
        <v>131</v>
      </c>
      <c r="BM289" s="225" t="s">
        <v>309</v>
      </c>
    </row>
    <row r="290" s="2" customFormat="1">
      <c r="A290" s="38"/>
      <c r="B290" s="39"/>
      <c r="C290" s="40"/>
      <c r="D290" s="227" t="s">
        <v>133</v>
      </c>
      <c r="E290" s="40"/>
      <c r="F290" s="228" t="s">
        <v>310</v>
      </c>
      <c r="G290" s="40"/>
      <c r="H290" s="40"/>
      <c r="I290" s="229"/>
      <c r="J290" s="40"/>
      <c r="K290" s="40"/>
      <c r="L290" s="44"/>
      <c r="M290" s="230"/>
      <c r="N290" s="231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133</v>
      </c>
      <c r="AU290" s="17" t="s">
        <v>88</v>
      </c>
    </row>
    <row r="291" s="13" customFormat="1">
      <c r="A291" s="13"/>
      <c r="B291" s="232"/>
      <c r="C291" s="233"/>
      <c r="D291" s="227" t="s">
        <v>135</v>
      </c>
      <c r="E291" s="234" t="s">
        <v>1</v>
      </c>
      <c r="F291" s="235" t="s">
        <v>241</v>
      </c>
      <c r="G291" s="233"/>
      <c r="H291" s="234" t="s">
        <v>1</v>
      </c>
      <c r="I291" s="236"/>
      <c r="J291" s="233"/>
      <c r="K291" s="233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135</v>
      </c>
      <c r="AU291" s="241" t="s">
        <v>88</v>
      </c>
      <c r="AV291" s="13" t="s">
        <v>86</v>
      </c>
      <c r="AW291" s="13" t="s">
        <v>35</v>
      </c>
      <c r="AX291" s="13" t="s">
        <v>78</v>
      </c>
      <c r="AY291" s="241" t="s">
        <v>124</v>
      </c>
    </row>
    <row r="292" s="14" customFormat="1">
      <c r="A292" s="14"/>
      <c r="B292" s="242"/>
      <c r="C292" s="243"/>
      <c r="D292" s="227" t="s">
        <v>135</v>
      </c>
      <c r="E292" s="244" t="s">
        <v>1</v>
      </c>
      <c r="F292" s="245" t="s">
        <v>86</v>
      </c>
      <c r="G292" s="243"/>
      <c r="H292" s="246">
        <v>1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135</v>
      </c>
      <c r="AU292" s="252" t="s">
        <v>88</v>
      </c>
      <c r="AV292" s="14" t="s">
        <v>88</v>
      </c>
      <c r="AW292" s="14" t="s">
        <v>35</v>
      </c>
      <c r="AX292" s="14" t="s">
        <v>86</v>
      </c>
      <c r="AY292" s="252" t="s">
        <v>124</v>
      </c>
    </row>
    <row r="293" s="2" customFormat="1" ht="16.5" customHeight="1">
      <c r="A293" s="38"/>
      <c r="B293" s="39"/>
      <c r="C293" s="264" t="s">
        <v>311</v>
      </c>
      <c r="D293" s="264" t="s">
        <v>206</v>
      </c>
      <c r="E293" s="265" t="s">
        <v>312</v>
      </c>
      <c r="F293" s="266" t="s">
        <v>313</v>
      </c>
      <c r="G293" s="267" t="s">
        <v>308</v>
      </c>
      <c r="H293" s="268">
        <v>1</v>
      </c>
      <c r="I293" s="269"/>
      <c r="J293" s="270">
        <f>ROUND(I293*H293,2)</f>
        <v>0</v>
      </c>
      <c r="K293" s="266" t="s">
        <v>130</v>
      </c>
      <c r="L293" s="271"/>
      <c r="M293" s="272" t="s">
        <v>1</v>
      </c>
      <c r="N293" s="273" t="s">
        <v>43</v>
      </c>
      <c r="O293" s="91"/>
      <c r="P293" s="223">
        <f>O293*H293</f>
        <v>0</v>
      </c>
      <c r="Q293" s="223">
        <v>0.13500000000000001</v>
      </c>
      <c r="R293" s="223">
        <f>Q293*H293</f>
        <v>0.13500000000000001</v>
      </c>
      <c r="S293" s="223">
        <v>0</v>
      </c>
      <c r="T293" s="22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5" t="s">
        <v>185</v>
      </c>
      <c r="AT293" s="225" t="s">
        <v>206</v>
      </c>
      <c r="AU293" s="225" t="s">
        <v>88</v>
      </c>
      <c r="AY293" s="17" t="s">
        <v>124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7" t="s">
        <v>86</v>
      </c>
      <c r="BK293" s="226">
        <f>ROUND(I293*H293,2)</f>
        <v>0</v>
      </c>
      <c r="BL293" s="17" t="s">
        <v>131</v>
      </c>
      <c r="BM293" s="225" t="s">
        <v>314</v>
      </c>
    </row>
    <row r="294" s="2" customFormat="1">
      <c r="A294" s="38"/>
      <c r="B294" s="39"/>
      <c r="C294" s="40"/>
      <c r="D294" s="227" t="s">
        <v>133</v>
      </c>
      <c r="E294" s="40"/>
      <c r="F294" s="228" t="s">
        <v>313</v>
      </c>
      <c r="G294" s="40"/>
      <c r="H294" s="40"/>
      <c r="I294" s="229"/>
      <c r="J294" s="40"/>
      <c r="K294" s="40"/>
      <c r="L294" s="44"/>
      <c r="M294" s="230"/>
      <c r="N294" s="231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133</v>
      </c>
      <c r="AU294" s="17" t="s">
        <v>88</v>
      </c>
    </row>
    <row r="295" s="14" customFormat="1">
      <c r="A295" s="14"/>
      <c r="B295" s="242"/>
      <c r="C295" s="243"/>
      <c r="D295" s="227" t="s">
        <v>135</v>
      </c>
      <c r="E295" s="244" t="s">
        <v>1</v>
      </c>
      <c r="F295" s="245" t="s">
        <v>86</v>
      </c>
      <c r="G295" s="243"/>
      <c r="H295" s="246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2" t="s">
        <v>135</v>
      </c>
      <c r="AU295" s="252" t="s">
        <v>88</v>
      </c>
      <c r="AV295" s="14" t="s">
        <v>88</v>
      </c>
      <c r="AW295" s="14" t="s">
        <v>35</v>
      </c>
      <c r="AX295" s="14" t="s">
        <v>86</v>
      </c>
      <c r="AY295" s="252" t="s">
        <v>124</v>
      </c>
    </row>
    <row r="296" s="2" customFormat="1" ht="16.5" customHeight="1">
      <c r="A296" s="38"/>
      <c r="B296" s="39"/>
      <c r="C296" s="214" t="s">
        <v>315</v>
      </c>
      <c r="D296" s="214" t="s">
        <v>126</v>
      </c>
      <c r="E296" s="215" t="s">
        <v>316</v>
      </c>
      <c r="F296" s="216" t="s">
        <v>317</v>
      </c>
      <c r="G296" s="217" t="s">
        <v>308</v>
      </c>
      <c r="H296" s="218">
        <v>1</v>
      </c>
      <c r="I296" s="219"/>
      <c r="J296" s="220">
        <f>ROUND(I296*H296,2)</f>
        <v>0</v>
      </c>
      <c r="K296" s="216" t="s">
        <v>130</v>
      </c>
      <c r="L296" s="44"/>
      <c r="M296" s="221" t="s">
        <v>1</v>
      </c>
      <c r="N296" s="222" t="s">
        <v>43</v>
      </c>
      <c r="O296" s="91"/>
      <c r="P296" s="223">
        <f>O296*H296</f>
        <v>0</v>
      </c>
      <c r="Q296" s="223">
        <v>0.030759999999999999</v>
      </c>
      <c r="R296" s="223">
        <f>Q296*H296</f>
        <v>0.030759999999999999</v>
      </c>
      <c r="S296" s="223">
        <v>0</v>
      </c>
      <c r="T296" s="22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5" t="s">
        <v>131</v>
      </c>
      <c r="AT296" s="225" t="s">
        <v>126</v>
      </c>
      <c r="AU296" s="225" t="s">
        <v>88</v>
      </c>
      <c r="AY296" s="17" t="s">
        <v>124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7" t="s">
        <v>86</v>
      </c>
      <c r="BK296" s="226">
        <f>ROUND(I296*H296,2)</f>
        <v>0</v>
      </c>
      <c r="BL296" s="17" t="s">
        <v>131</v>
      </c>
      <c r="BM296" s="225" t="s">
        <v>318</v>
      </c>
    </row>
    <row r="297" s="2" customFormat="1">
      <c r="A297" s="38"/>
      <c r="B297" s="39"/>
      <c r="C297" s="40"/>
      <c r="D297" s="227" t="s">
        <v>133</v>
      </c>
      <c r="E297" s="40"/>
      <c r="F297" s="228" t="s">
        <v>319</v>
      </c>
      <c r="G297" s="40"/>
      <c r="H297" s="40"/>
      <c r="I297" s="229"/>
      <c r="J297" s="40"/>
      <c r="K297" s="40"/>
      <c r="L297" s="44"/>
      <c r="M297" s="230"/>
      <c r="N297" s="231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133</v>
      </c>
      <c r="AU297" s="17" t="s">
        <v>88</v>
      </c>
    </row>
    <row r="298" s="13" customFormat="1">
      <c r="A298" s="13"/>
      <c r="B298" s="232"/>
      <c r="C298" s="233"/>
      <c r="D298" s="227" t="s">
        <v>135</v>
      </c>
      <c r="E298" s="234" t="s">
        <v>1</v>
      </c>
      <c r="F298" s="235" t="s">
        <v>241</v>
      </c>
      <c r="G298" s="233"/>
      <c r="H298" s="234" t="s">
        <v>1</v>
      </c>
      <c r="I298" s="236"/>
      <c r="J298" s="233"/>
      <c r="K298" s="233"/>
      <c r="L298" s="237"/>
      <c r="M298" s="238"/>
      <c r="N298" s="239"/>
      <c r="O298" s="239"/>
      <c r="P298" s="239"/>
      <c r="Q298" s="239"/>
      <c r="R298" s="239"/>
      <c r="S298" s="239"/>
      <c r="T298" s="24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1" t="s">
        <v>135</v>
      </c>
      <c r="AU298" s="241" t="s">
        <v>88</v>
      </c>
      <c r="AV298" s="13" t="s">
        <v>86</v>
      </c>
      <c r="AW298" s="13" t="s">
        <v>35</v>
      </c>
      <c r="AX298" s="13" t="s">
        <v>78</v>
      </c>
      <c r="AY298" s="241" t="s">
        <v>124</v>
      </c>
    </row>
    <row r="299" s="14" customFormat="1">
      <c r="A299" s="14"/>
      <c r="B299" s="242"/>
      <c r="C299" s="243"/>
      <c r="D299" s="227" t="s">
        <v>135</v>
      </c>
      <c r="E299" s="244" t="s">
        <v>1</v>
      </c>
      <c r="F299" s="245" t="s">
        <v>86</v>
      </c>
      <c r="G299" s="243"/>
      <c r="H299" s="246">
        <v>1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2" t="s">
        <v>135</v>
      </c>
      <c r="AU299" s="252" t="s">
        <v>88</v>
      </c>
      <c r="AV299" s="14" t="s">
        <v>88</v>
      </c>
      <c r="AW299" s="14" t="s">
        <v>35</v>
      </c>
      <c r="AX299" s="14" t="s">
        <v>86</v>
      </c>
      <c r="AY299" s="252" t="s">
        <v>124</v>
      </c>
    </row>
    <row r="300" s="2" customFormat="1" ht="16.5" customHeight="1">
      <c r="A300" s="38"/>
      <c r="B300" s="39"/>
      <c r="C300" s="264" t="s">
        <v>320</v>
      </c>
      <c r="D300" s="264" t="s">
        <v>206</v>
      </c>
      <c r="E300" s="265" t="s">
        <v>321</v>
      </c>
      <c r="F300" s="266" t="s">
        <v>322</v>
      </c>
      <c r="G300" s="267" t="s">
        <v>308</v>
      </c>
      <c r="H300" s="268">
        <v>1</v>
      </c>
      <c r="I300" s="269"/>
      <c r="J300" s="270">
        <f>ROUND(I300*H300,2)</f>
        <v>0</v>
      </c>
      <c r="K300" s="266" t="s">
        <v>130</v>
      </c>
      <c r="L300" s="271"/>
      <c r="M300" s="272" t="s">
        <v>1</v>
      </c>
      <c r="N300" s="273" t="s">
        <v>43</v>
      </c>
      <c r="O300" s="91"/>
      <c r="P300" s="223">
        <f>O300*H300</f>
        <v>0</v>
      </c>
      <c r="Q300" s="223">
        <v>0.070000000000000007</v>
      </c>
      <c r="R300" s="223">
        <f>Q300*H300</f>
        <v>0.070000000000000007</v>
      </c>
      <c r="S300" s="223">
        <v>0</v>
      </c>
      <c r="T300" s="22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5" t="s">
        <v>185</v>
      </c>
      <c r="AT300" s="225" t="s">
        <v>206</v>
      </c>
      <c r="AU300" s="225" t="s">
        <v>88</v>
      </c>
      <c r="AY300" s="17" t="s">
        <v>124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7" t="s">
        <v>86</v>
      </c>
      <c r="BK300" s="226">
        <f>ROUND(I300*H300,2)</f>
        <v>0</v>
      </c>
      <c r="BL300" s="17" t="s">
        <v>131</v>
      </c>
      <c r="BM300" s="225" t="s">
        <v>323</v>
      </c>
    </row>
    <row r="301" s="2" customFormat="1">
      <c r="A301" s="38"/>
      <c r="B301" s="39"/>
      <c r="C301" s="40"/>
      <c r="D301" s="227" t="s">
        <v>133</v>
      </c>
      <c r="E301" s="40"/>
      <c r="F301" s="228" t="s">
        <v>322</v>
      </c>
      <c r="G301" s="40"/>
      <c r="H301" s="40"/>
      <c r="I301" s="229"/>
      <c r="J301" s="40"/>
      <c r="K301" s="40"/>
      <c r="L301" s="44"/>
      <c r="M301" s="230"/>
      <c r="N301" s="231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133</v>
      </c>
      <c r="AU301" s="17" t="s">
        <v>88</v>
      </c>
    </row>
    <row r="302" s="14" customFormat="1">
      <c r="A302" s="14"/>
      <c r="B302" s="242"/>
      <c r="C302" s="243"/>
      <c r="D302" s="227" t="s">
        <v>135</v>
      </c>
      <c r="E302" s="244" t="s">
        <v>1</v>
      </c>
      <c r="F302" s="245" t="s">
        <v>86</v>
      </c>
      <c r="G302" s="243"/>
      <c r="H302" s="246">
        <v>1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135</v>
      </c>
      <c r="AU302" s="252" t="s">
        <v>88</v>
      </c>
      <c r="AV302" s="14" t="s">
        <v>88</v>
      </c>
      <c r="AW302" s="14" t="s">
        <v>35</v>
      </c>
      <c r="AX302" s="14" t="s">
        <v>86</v>
      </c>
      <c r="AY302" s="252" t="s">
        <v>124</v>
      </c>
    </row>
    <row r="303" s="2" customFormat="1" ht="16.5" customHeight="1">
      <c r="A303" s="38"/>
      <c r="B303" s="39"/>
      <c r="C303" s="214" t="s">
        <v>324</v>
      </c>
      <c r="D303" s="214" t="s">
        <v>126</v>
      </c>
      <c r="E303" s="215" t="s">
        <v>325</v>
      </c>
      <c r="F303" s="216" t="s">
        <v>326</v>
      </c>
      <c r="G303" s="217" t="s">
        <v>308</v>
      </c>
      <c r="H303" s="218">
        <v>1</v>
      </c>
      <c r="I303" s="219"/>
      <c r="J303" s="220">
        <f>ROUND(I303*H303,2)</f>
        <v>0</v>
      </c>
      <c r="K303" s="216" t="s">
        <v>130</v>
      </c>
      <c r="L303" s="44"/>
      <c r="M303" s="221" t="s">
        <v>1</v>
      </c>
      <c r="N303" s="222" t="s">
        <v>43</v>
      </c>
      <c r="O303" s="91"/>
      <c r="P303" s="223">
        <f>O303*H303</f>
        <v>0</v>
      </c>
      <c r="Q303" s="223">
        <v>0.030759999999999999</v>
      </c>
      <c r="R303" s="223">
        <f>Q303*H303</f>
        <v>0.030759999999999999</v>
      </c>
      <c r="S303" s="223">
        <v>0</v>
      </c>
      <c r="T303" s="22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5" t="s">
        <v>131</v>
      </c>
      <c r="AT303" s="225" t="s">
        <v>126</v>
      </c>
      <c r="AU303" s="225" t="s">
        <v>88</v>
      </c>
      <c r="AY303" s="17" t="s">
        <v>124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7" t="s">
        <v>86</v>
      </c>
      <c r="BK303" s="226">
        <f>ROUND(I303*H303,2)</f>
        <v>0</v>
      </c>
      <c r="BL303" s="17" t="s">
        <v>131</v>
      </c>
      <c r="BM303" s="225" t="s">
        <v>327</v>
      </c>
    </row>
    <row r="304" s="2" customFormat="1">
      <c r="A304" s="38"/>
      <c r="B304" s="39"/>
      <c r="C304" s="40"/>
      <c r="D304" s="227" t="s">
        <v>133</v>
      </c>
      <c r="E304" s="40"/>
      <c r="F304" s="228" t="s">
        <v>328</v>
      </c>
      <c r="G304" s="40"/>
      <c r="H304" s="40"/>
      <c r="I304" s="229"/>
      <c r="J304" s="40"/>
      <c r="K304" s="40"/>
      <c r="L304" s="44"/>
      <c r="M304" s="230"/>
      <c r="N304" s="231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133</v>
      </c>
      <c r="AU304" s="17" t="s">
        <v>88</v>
      </c>
    </row>
    <row r="305" s="13" customFormat="1">
      <c r="A305" s="13"/>
      <c r="B305" s="232"/>
      <c r="C305" s="233"/>
      <c r="D305" s="227" t="s">
        <v>135</v>
      </c>
      <c r="E305" s="234" t="s">
        <v>1</v>
      </c>
      <c r="F305" s="235" t="s">
        <v>241</v>
      </c>
      <c r="G305" s="233"/>
      <c r="H305" s="234" t="s">
        <v>1</v>
      </c>
      <c r="I305" s="236"/>
      <c r="J305" s="233"/>
      <c r="K305" s="233"/>
      <c r="L305" s="237"/>
      <c r="M305" s="238"/>
      <c r="N305" s="239"/>
      <c r="O305" s="239"/>
      <c r="P305" s="239"/>
      <c r="Q305" s="239"/>
      <c r="R305" s="239"/>
      <c r="S305" s="239"/>
      <c r="T305" s="24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1" t="s">
        <v>135</v>
      </c>
      <c r="AU305" s="241" t="s">
        <v>88</v>
      </c>
      <c r="AV305" s="13" t="s">
        <v>86</v>
      </c>
      <c r="AW305" s="13" t="s">
        <v>35</v>
      </c>
      <c r="AX305" s="13" t="s">
        <v>78</v>
      </c>
      <c r="AY305" s="241" t="s">
        <v>124</v>
      </c>
    </row>
    <row r="306" s="14" customFormat="1">
      <c r="A306" s="14"/>
      <c r="B306" s="242"/>
      <c r="C306" s="243"/>
      <c r="D306" s="227" t="s">
        <v>135</v>
      </c>
      <c r="E306" s="244" t="s">
        <v>1</v>
      </c>
      <c r="F306" s="245" t="s">
        <v>86</v>
      </c>
      <c r="G306" s="243"/>
      <c r="H306" s="246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2" t="s">
        <v>135</v>
      </c>
      <c r="AU306" s="252" t="s">
        <v>88</v>
      </c>
      <c r="AV306" s="14" t="s">
        <v>88</v>
      </c>
      <c r="AW306" s="14" t="s">
        <v>35</v>
      </c>
      <c r="AX306" s="14" t="s">
        <v>86</v>
      </c>
      <c r="AY306" s="252" t="s">
        <v>124</v>
      </c>
    </row>
    <row r="307" s="2" customFormat="1" ht="16.5" customHeight="1">
      <c r="A307" s="38"/>
      <c r="B307" s="39"/>
      <c r="C307" s="264" t="s">
        <v>329</v>
      </c>
      <c r="D307" s="264" t="s">
        <v>206</v>
      </c>
      <c r="E307" s="265" t="s">
        <v>330</v>
      </c>
      <c r="F307" s="266" t="s">
        <v>331</v>
      </c>
      <c r="G307" s="267" t="s">
        <v>308</v>
      </c>
      <c r="H307" s="268">
        <v>1</v>
      </c>
      <c r="I307" s="269"/>
      <c r="J307" s="270">
        <f>ROUND(I307*H307,2)</f>
        <v>0</v>
      </c>
      <c r="K307" s="266" t="s">
        <v>130</v>
      </c>
      <c r="L307" s="271"/>
      <c r="M307" s="272" t="s">
        <v>1</v>
      </c>
      <c r="N307" s="273" t="s">
        <v>43</v>
      </c>
      <c r="O307" s="91"/>
      <c r="P307" s="223">
        <f>O307*H307</f>
        <v>0</v>
      </c>
      <c r="Q307" s="223">
        <v>0.075999999999999998</v>
      </c>
      <c r="R307" s="223">
        <f>Q307*H307</f>
        <v>0.075999999999999998</v>
      </c>
      <c r="S307" s="223">
        <v>0</v>
      </c>
      <c r="T307" s="22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5" t="s">
        <v>185</v>
      </c>
      <c r="AT307" s="225" t="s">
        <v>206</v>
      </c>
      <c r="AU307" s="225" t="s">
        <v>88</v>
      </c>
      <c r="AY307" s="17" t="s">
        <v>124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7" t="s">
        <v>86</v>
      </c>
      <c r="BK307" s="226">
        <f>ROUND(I307*H307,2)</f>
        <v>0</v>
      </c>
      <c r="BL307" s="17" t="s">
        <v>131</v>
      </c>
      <c r="BM307" s="225" t="s">
        <v>332</v>
      </c>
    </row>
    <row r="308" s="2" customFormat="1">
      <c r="A308" s="38"/>
      <c r="B308" s="39"/>
      <c r="C308" s="40"/>
      <c r="D308" s="227" t="s">
        <v>133</v>
      </c>
      <c r="E308" s="40"/>
      <c r="F308" s="228" t="s">
        <v>331</v>
      </c>
      <c r="G308" s="40"/>
      <c r="H308" s="40"/>
      <c r="I308" s="229"/>
      <c r="J308" s="40"/>
      <c r="K308" s="40"/>
      <c r="L308" s="44"/>
      <c r="M308" s="230"/>
      <c r="N308" s="231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133</v>
      </c>
      <c r="AU308" s="17" t="s">
        <v>88</v>
      </c>
    </row>
    <row r="309" s="14" customFormat="1">
      <c r="A309" s="14"/>
      <c r="B309" s="242"/>
      <c r="C309" s="243"/>
      <c r="D309" s="227" t="s">
        <v>135</v>
      </c>
      <c r="E309" s="244" t="s">
        <v>1</v>
      </c>
      <c r="F309" s="245" t="s">
        <v>86</v>
      </c>
      <c r="G309" s="243"/>
      <c r="H309" s="246">
        <v>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2" t="s">
        <v>135</v>
      </c>
      <c r="AU309" s="252" t="s">
        <v>88</v>
      </c>
      <c r="AV309" s="14" t="s">
        <v>88</v>
      </c>
      <c r="AW309" s="14" t="s">
        <v>35</v>
      </c>
      <c r="AX309" s="14" t="s">
        <v>86</v>
      </c>
      <c r="AY309" s="252" t="s">
        <v>124</v>
      </c>
    </row>
    <row r="310" s="2" customFormat="1" ht="16.5" customHeight="1">
      <c r="A310" s="38"/>
      <c r="B310" s="39"/>
      <c r="C310" s="214" t="s">
        <v>333</v>
      </c>
      <c r="D310" s="214" t="s">
        <v>126</v>
      </c>
      <c r="E310" s="215" t="s">
        <v>334</v>
      </c>
      <c r="F310" s="216" t="s">
        <v>335</v>
      </c>
      <c r="G310" s="217" t="s">
        <v>308</v>
      </c>
      <c r="H310" s="218">
        <v>1</v>
      </c>
      <c r="I310" s="219"/>
      <c r="J310" s="220">
        <f>ROUND(I310*H310,2)</f>
        <v>0</v>
      </c>
      <c r="K310" s="216" t="s">
        <v>130</v>
      </c>
      <c r="L310" s="44"/>
      <c r="M310" s="221" t="s">
        <v>1</v>
      </c>
      <c r="N310" s="222" t="s">
        <v>43</v>
      </c>
      <c r="O310" s="91"/>
      <c r="P310" s="223">
        <f>O310*H310</f>
        <v>0</v>
      </c>
      <c r="Q310" s="223">
        <v>0.030759999999999999</v>
      </c>
      <c r="R310" s="223">
        <f>Q310*H310</f>
        <v>0.030759999999999999</v>
      </c>
      <c r="S310" s="223">
        <v>0</v>
      </c>
      <c r="T310" s="22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5" t="s">
        <v>131</v>
      </c>
      <c r="AT310" s="225" t="s">
        <v>126</v>
      </c>
      <c r="AU310" s="225" t="s">
        <v>88</v>
      </c>
      <c r="AY310" s="17" t="s">
        <v>124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7" t="s">
        <v>86</v>
      </c>
      <c r="BK310" s="226">
        <f>ROUND(I310*H310,2)</f>
        <v>0</v>
      </c>
      <c r="BL310" s="17" t="s">
        <v>131</v>
      </c>
      <c r="BM310" s="225" t="s">
        <v>336</v>
      </c>
    </row>
    <row r="311" s="2" customFormat="1">
      <c r="A311" s="38"/>
      <c r="B311" s="39"/>
      <c r="C311" s="40"/>
      <c r="D311" s="227" t="s">
        <v>133</v>
      </c>
      <c r="E311" s="40"/>
      <c r="F311" s="228" t="s">
        <v>337</v>
      </c>
      <c r="G311" s="40"/>
      <c r="H311" s="40"/>
      <c r="I311" s="229"/>
      <c r="J311" s="40"/>
      <c r="K311" s="40"/>
      <c r="L311" s="44"/>
      <c r="M311" s="230"/>
      <c r="N311" s="231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133</v>
      </c>
      <c r="AU311" s="17" t="s">
        <v>88</v>
      </c>
    </row>
    <row r="312" s="13" customFormat="1">
      <c r="A312" s="13"/>
      <c r="B312" s="232"/>
      <c r="C312" s="233"/>
      <c r="D312" s="227" t="s">
        <v>135</v>
      </c>
      <c r="E312" s="234" t="s">
        <v>1</v>
      </c>
      <c r="F312" s="235" t="s">
        <v>241</v>
      </c>
      <c r="G312" s="233"/>
      <c r="H312" s="234" t="s">
        <v>1</v>
      </c>
      <c r="I312" s="236"/>
      <c r="J312" s="233"/>
      <c r="K312" s="233"/>
      <c r="L312" s="237"/>
      <c r="M312" s="238"/>
      <c r="N312" s="239"/>
      <c r="O312" s="239"/>
      <c r="P312" s="239"/>
      <c r="Q312" s="239"/>
      <c r="R312" s="239"/>
      <c r="S312" s="239"/>
      <c r="T312" s="24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1" t="s">
        <v>135</v>
      </c>
      <c r="AU312" s="241" t="s">
        <v>88</v>
      </c>
      <c r="AV312" s="13" t="s">
        <v>86</v>
      </c>
      <c r="AW312" s="13" t="s">
        <v>35</v>
      </c>
      <c r="AX312" s="13" t="s">
        <v>78</v>
      </c>
      <c r="AY312" s="241" t="s">
        <v>124</v>
      </c>
    </row>
    <row r="313" s="14" customFormat="1">
      <c r="A313" s="14"/>
      <c r="B313" s="242"/>
      <c r="C313" s="243"/>
      <c r="D313" s="227" t="s">
        <v>135</v>
      </c>
      <c r="E313" s="244" t="s">
        <v>1</v>
      </c>
      <c r="F313" s="245" t="s">
        <v>86</v>
      </c>
      <c r="G313" s="243"/>
      <c r="H313" s="246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2" t="s">
        <v>135</v>
      </c>
      <c r="AU313" s="252" t="s">
        <v>88</v>
      </c>
      <c r="AV313" s="14" t="s">
        <v>88</v>
      </c>
      <c r="AW313" s="14" t="s">
        <v>35</v>
      </c>
      <c r="AX313" s="14" t="s">
        <v>86</v>
      </c>
      <c r="AY313" s="252" t="s">
        <v>124</v>
      </c>
    </row>
    <row r="314" s="2" customFormat="1" ht="16.5" customHeight="1">
      <c r="A314" s="38"/>
      <c r="B314" s="39"/>
      <c r="C314" s="264" t="s">
        <v>152</v>
      </c>
      <c r="D314" s="264" t="s">
        <v>206</v>
      </c>
      <c r="E314" s="265" t="s">
        <v>338</v>
      </c>
      <c r="F314" s="266" t="s">
        <v>339</v>
      </c>
      <c r="G314" s="267" t="s">
        <v>308</v>
      </c>
      <c r="H314" s="268">
        <v>1</v>
      </c>
      <c r="I314" s="269"/>
      <c r="J314" s="270">
        <f>ROUND(I314*H314,2)</f>
        <v>0</v>
      </c>
      <c r="K314" s="266" t="s">
        <v>130</v>
      </c>
      <c r="L314" s="271"/>
      <c r="M314" s="272" t="s">
        <v>1</v>
      </c>
      <c r="N314" s="273" t="s">
        <v>43</v>
      </c>
      <c r="O314" s="91"/>
      <c r="P314" s="223">
        <f>O314*H314</f>
        <v>0</v>
      </c>
      <c r="Q314" s="223">
        <v>0.155</v>
      </c>
      <c r="R314" s="223">
        <f>Q314*H314</f>
        <v>0.155</v>
      </c>
      <c r="S314" s="223">
        <v>0</v>
      </c>
      <c r="T314" s="22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5" t="s">
        <v>185</v>
      </c>
      <c r="AT314" s="225" t="s">
        <v>206</v>
      </c>
      <c r="AU314" s="225" t="s">
        <v>88</v>
      </c>
      <c r="AY314" s="17" t="s">
        <v>124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7" t="s">
        <v>86</v>
      </c>
      <c r="BK314" s="226">
        <f>ROUND(I314*H314,2)</f>
        <v>0</v>
      </c>
      <c r="BL314" s="17" t="s">
        <v>131</v>
      </c>
      <c r="BM314" s="225" t="s">
        <v>340</v>
      </c>
    </row>
    <row r="315" s="2" customFormat="1">
      <c r="A315" s="38"/>
      <c r="B315" s="39"/>
      <c r="C315" s="40"/>
      <c r="D315" s="227" t="s">
        <v>133</v>
      </c>
      <c r="E315" s="40"/>
      <c r="F315" s="228" t="s">
        <v>339</v>
      </c>
      <c r="G315" s="40"/>
      <c r="H315" s="40"/>
      <c r="I315" s="229"/>
      <c r="J315" s="40"/>
      <c r="K315" s="40"/>
      <c r="L315" s="44"/>
      <c r="M315" s="230"/>
      <c r="N315" s="231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133</v>
      </c>
      <c r="AU315" s="17" t="s">
        <v>88</v>
      </c>
    </row>
    <row r="316" s="14" customFormat="1">
      <c r="A316" s="14"/>
      <c r="B316" s="242"/>
      <c r="C316" s="243"/>
      <c r="D316" s="227" t="s">
        <v>135</v>
      </c>
      <c r="E316" s="244" t="s">
        <v>1</v>
      </c>
      <c r="F316" s="245" t="s">
        <v>86</v>
      </c>
      <c r="G316" s="243"/>
      <c r="H316" s="246">
        <v>1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2" t="s">
        <v>135</v>
      </c>
      <c r="AU316" s="252" t="s">
        <v>88</v>
      </c>
      <c r="AV316" s="14" t="s">
        <v>88</v>
      </c>
      <c r="AW316" s="14" t="s">
        <v>35</v>
      </c>
      <c r="AX316" s="14" t="s">
        <v>86</v>
      </c>
      <c r="AY316" s="252" t="s">
        <v>124</v>
      </c>
    </row>
    <row r="317" s="2" customFormat="1" ht="16.5" customHeight="1">
      <c r="A317" s="38"/>
      <c r="B317" s="39"/>
      <c r="C317" s="214" t="s">
        <v>341</v>
      </c>
      <c r="D317" s="214" t="s">
        <v>126</v>
      </c>
      <c r="E317" s="215" t="s">
        <v>342</v>
      </c>
      <c r="F317" s="216" t="s">
        <v>343</v>
      </c>
      <c r="G317" s="217" t="s">
        <v>308</v>
      </c>
      <c r="H317" s="218">
        <v>1</v>
      </c>
      <c r="I317" s="219"/>
      <c r="J317" s="220">
        <f>ROUND(I317*H317,2)</f>
        <v>0</v>
      </c>
      <c r="K317" s="216" t="s">
        <v>130</v>
      </c>
      <c r="L317" s="44"/>
      <c r="M317" s="221" t="s">
        <v>1</v>
      </c>
      <c r="N317" s="222" t="s">
        <v>43</v>
      </c>
      <c r="O317" s="91"/>
      <c r="P317" s="223">
        <f>O317*H317</f>
        <v>0</v>
      </c>
      <c r="Q317" s="223">
        <v>0</v>
      </c>
      <c r="R317" s="223">
        <f>Q317*H317</f>
        <v>0</v>
      </c>
      <c r="S317" s="223">
        <v>0.050000000000000003</v>
      </c>
      <c r="T317" s="224">
        <f>S317*H317</f>
        <v>0.050000000000000003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5" t="s">
        <v>131</v>
      </c>
      <c r="AT317" s="225" t="s">
        <v>126</v>
      </c>
      <c r="AU317" s="225" t="s">
        <v>88</v>
      </c>
      <c r="AY317" s="17" t="s">
        <v>124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7" t="s">
        <v>86</v>
      </c>
      <c r="BK317" s="226">
        <f>ROUND(I317*H317,2)</f>
        <v>0</v>
      </c>
      <c r="BL317" s="17" t="s">
        <v>131</v>
      </c>
      <c r="BM317" s="225" t="s">
        <v>344</v>
      </c>
    </row>
    <row r="318" s="2" customFormat="1">
      <c r="A318" s="38"/>
      <c r="B318" s="39"/>
      <c r="C318" s="40"/>
      <c r="D318" s="227" t="s">
        <v>133</v>
      </c>
      <c r="E318" s="40"/>
      <c r="F318" s="228" t="s">
        <v>345</v>
      </c>
      <c r="G318" s="40"/>
      <c r="H318" s="40"/>
      <c r="I318" s="229"/>
      <c r="J318" s="40"/>
      <c r="K318" s="40"/>
      <c r="L318" s="44"/>
      <c r="M318" s="230"/>
      <c r="N318" s="231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133</v>
      </c>
      <c r="AU318" s="17" t="s">
        <v>88</v>
      </c>
    </row>
    <row r="319" s="13" customFormat="1">
      <c r="A319" s="13"/>
      <c r="B319" s="232"/>
      <c r="C319" s="233"/>
      <c r="D319" s="227" t="s">
        <v>135</v>
      </c>
      <c r="E319" s="234" t="s">
        <v>1</v>
      </c>
      <c r="F319" s="235" t="s">
        <v>303</v>
      </c>
      <c r="G319" s="233"/>
      <c r="H319" s="234" t="s">
        <v>1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135</v>
      </c>
      <c r="AU319" s="241" t="s">
        <v>88</v>
      </c>
      <c r="AV319" s="13" t="s">
        <v>86</v>
      </c>
      <c r="AW319" s="13" t="s">
        <v>35</v>
      </c>
      <c r="AX319" s="13" t="s">
        <v>78</v>
      </c>
      <c r="AY319" s="241" t="s">
        <v>124</v>
      </c>
    </row>
    <row r="320" s="14" customFormat="1">
      <c r="A320" s="14"/>
      <c r="B320" s="242"/>
      <c r="C320" s="243"/>
      <c r="D320" s="227" t="s">
        <v>135</v>
      </c>
      <c r="E320" s="244" t="s">
        <v>1</v>
      </c>
      <c r="F320" s="245" t="s">
        <v>86</v>
      </c>
      <c r="G320" s="243"/>
      <c r="H320" s="246">
        <v>1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2" t="s">
        <v>135</v>
      </c>
      <c r="AU320" s="252" t="s">
        <v>88</v>
      </c>
      <c r="AV320" s="14" t="s">
        <v>88</v>
      </c>
      <c r="AW320" s="14" t="s">
        <v>35</v>
      </c>
      <c r="AX320" s="14" t="s">
        <v>78</v>
      </c>
      <c r="AY320" s="252" t="s">
        <v>124</v>
      </c>
    </row>
    <row r="321" s="15" customFormat="1">
      <c r="A321" s="15"/>
      <c r="B321" s="253"/>
      <c r="C321" s="254"/>
      <c r="D321" s="227" t="s">
        <v>135</v>
      </c>
      <c r="E321" s="255" t="s">
        <v>1</v>
      </c>
      <c r="F321" s="256" t="s">
        <v>139</v>
      </c>
      <c r="G321" s="254"/>
      <c r="H321" s="257">
        <v>1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3" t="s">
        <v>135</v>
      </c>
      <c r="AU321" s="263" t="s">
        <v>88</v>
      </c>
      <c r="AV321" s="15" t="s">
        <v>131</v>
      </c>
      <c r="AW321" s="15" t="s">
        <v>35</v>
      </c>
      <c r="AX321" s="15" t="s">
        <v>86</v>
      </c>
      <c r="AY321" s="263" t="s">
        <v>124</v>
      </c>
    </row>
    <row r="322" s="2" customFormat="1" ht="16.5" customHeight="1">
      <c r="A322" s="38"/>
      <c r="B322" s="39"/>
      <c r="C322" s="214" t="s">
        <v>346</v>
      </c>
      <c r="D322" s="214" t="s">
        <v>126</v>
      </c>
      <c r="E322" s="215" t="s">
        <v>347</v>
      </c>
      <c r="F322" s="216" t="s">
        <v>348</v>
      </c>
      <c r="G322" s="217" t="s">
        <v>308</v>
      </c>
      <c r="H322" s="218">
        <v>1</v>
      </c>
      <c r="I322" s="219"/>
      <c r="J322" s="220">
        <f>ROUND(I322*H322,2)</f>
        <v>0</v>
      </c>
      <c r="K322" s="216" t="s">
        <v>130</v>
      </c>
      <c r="L322" s="44"/>
      <c r="M322" s="221" t="s">
        <v>1</v>
      </c>
      <c r="N322" s="222" t="s">
        <v>43</v>
      </c>
      <c r="O322" s="91"/>
      <c r="P322" s="223">
        <f>O322*H322</f>
        <v>0</v>
      </c>
      <c r="Q322" s="223">
        <v>0.21734000000000001</v>
      </c>
      <c r="R322" s="223">
        <f>Q322*H322</f>
        <v>0.21734000000000001</v>
      </c>
      <c r="S322" s="223">
        <v>0</v>
      </c>
      <c r="T322" s="22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5" t="s">
        <v>131</v>
      </c>
      <c r="AT322" s="225" t="s">
        <v>126</v>
      </c>
      <c r="AU322" s="225" t="s">
        <v>88</v>
      </c>
      <c r="AY322" s="17" t="s">
        <v>124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7" t="s">
        <v>86</v>
      </c>
      <c r="BK322" s="226">
        <f>ROUND(I322*H322,2)</f>
        <v>0</v>
      </c>
      <c r="BL322" s="17" t="s">
        <v>131</v>
      </c>
      <c r="BM322" s="225" t="s">
        <v>349</v>
      </c>
    </row>
    <row r="323" s="2" customFormat="1">
      <c r="A323" s="38"/>
      <c r="B323" s="39"/>
      <c r="C323" s="40"/>
      <c r="D323" s="227" t="s">
        <v>133</v>
      </c>
      <c r="E323" s="40"/>
      <c r="F323" s="228" t="s">
        <v>348</v>
      </c>
      <c r="G323" s="40"/>
      <c r="H323" s="40"/>
      <c r="I323" s="229"/>
      <c r="J323" s="40"/>
      <c r="K323" s="40"/>
      <c r="L323" s="44"/>
      <c r="M323" s="230"/>
      <c r="N323" s="231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133</v>
      </c>
      <c r="AU323" s="17" t="s">
        <v>88</v>
      </c>
    </row>
    <row r="324" s="13" customFormat="1">
      <c r="A324" s="13"/>
      <c r="B324" s="232"/>
      <c r="C324" s="233"/>
      <c r="D324" s="227" t="s">
        <v>135</v>
      </c>
      <c r="E324" s="234" t="s">
        <v>1</v>
      </c>
      <c r="F324" s="235" t="s">
        <v>241</v>
      </c>
      <c r="G324" s="233"/>
      <c r="H324" s="234" t="s">
        <v>1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135</v>
      </c>
      <c r="AU324" s="241" t="s">
        <v>88</v>
      </c>
      <c r="AV324" s="13" t="s">
        <v>86</v>
      </c>
      <c r="AW324" s="13" t="s">
        <v>35</v>
      </c>
      <c r="AX324" s="13" t="s">
        <v>78</v>
      </c>
      <c r="AY324" s="241" t="s">
        <v>124</v>
      </c>
    </row>
    <row r="325" s="14" customFormat="1">
      <c r="A325" s="14"/>
      <c r="B325" s="242"/>
      <c r="C325" s="243"/>
      <c r="D325" s="227" t="s">
        <v>135</v>
      </c>
      <c r="E325" s="244" t="s">
        <v>1</v>
      </c>
      <c r="F325" s="245" t="s">
        <v>86</v>
      </c>
      <c r="G325" s="243"/>
      <c r="H325" s="246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2" t="s">
        <v>135</v>
      </c>
      <c r="AU325" s="252" t="s">
        <v>88</v>
      </c>
      <c r="AV325" s="14" t="s">
        <v>88</v>
      </c>
      <c r="AW325" s="14" t="s">
        <v>35</v>
      </c>
      <c r="AX325" s="14" t="s">
        <v>86</v>
      </c>
      <c r="AY325" s="252" t="s">
        <v>124</v>
      </c>
    </row>
    <row r="326" s="2" customFormat="1" ht="16.5" customHeight="1">
      <c r="A326" s="38"/>
      <c r="B326" s="39"/>
      <c r="C326" s="264" t="s">
        <v>350</v>
      </c>
      <c r="D326" s="264" t="s">
        <v>206</v>
      </c>
      <c r="E326" s="265" t="s">
        <v>351</v>
      </c>
      <c r="F326" s="266" t="s">
        <v>352</v>
      </c>
      <c r="G326" s="267" t="s">
        <v>308</v>
      </c>
      <c r="H326" s="268">
        <v>1</v>
      </c>
      <c r="I326" s="269"/>
      <c r="J326" s="270">
        <f>ROUND(I326*H326,2)</f>
        <v>0</v>
      </c>
      <c r="K326" s="266" t="s">
        <v>130</v>
      </c>
      <c r="L326" s="271"/>
      <c r="M326" s="272" t="s">
        <v>1</v>
      </c>
      <c r="N326" s="273" t="s">
        <v>43</v>
      </c>
      <c r="O326" s="91"/>
      <c r="P326" s="223">
        <f>O326*H326</f>
        <v>0</v>
      </c>
      <c r="Q326" s="223">
        <v>0.0040000000000000001</v>
      </c>
      <c r="R326" s="223">
        <f>Q326*H326</f>
        <v>0.0040000000000000001</v>
      </c>
      <c r="S326" s="223">
        <v>0</v>
      </c>
      <c r="T326" s="22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5" t="s">
        <v>185</v>
      </c>
      <c r="AT326" s="225" t="s">
        <v>206</v>
      </c>
      <c r="AU326" s="225" t="s">
        <v>88</v>
      </c>
      <c r="AY326" s="17" t="s">
        <v>124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7" t="s">
        <v>86</v>
      </c>
      <c r="BK326" s="226">
        <f>ROUND(I326*H326,2)</f>
        <v>0</v>
      </c>
      <c r="BL326" s="17" t="s">
        <v>131</v>
      </c>
      <c r="BM326" s="225" t="s">
        <v>353</v>
      </c>
    </row>
    <row r="327" s="2" customFormat="1">
      <c r="A327" s="38"/>
      <c r="B327" s="39"/>
      <c r="C327" s="40"/>
      <c r="D327" s="227" t="s">
        <v>133</v>
      </c>
      <c r="E327" s="40"/>
      <c r="F327" s="228" t="s">
        <v>352</v>
      </c>
      <c r="G327" s="40"/>
      <c r="H327" s="40"/>
      <c r="I327" s="229"/>
      <c r="J327" s="40"/>
      <c r="K327" s="40"/>
      <c r="L327" s="44"/>
      <c r="M327" s="230"/>
      <c r="N327" s="231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133</v>
      </c>
      <c r="AU327" s="17" t="s">
        <v>88</v>
      </c>
    </row>
    <row r="328" s="13" customFormat="1">
      <c r="A328" s="13"/>
      <c r="B328" s="232"/>
      <c r="C328" s="233"/>
      <c r="D328" s="227" t="s">
        <v>135</v>
      </c>
      <c r="E328" s="234" t="s">
        <v>1</v>
      </c>
      <c r="F328" s="235" t="s">
        <v>241</v>
      </c>
      <c r="G328" s="233"/>
      <c r="H328" s="234" t="s">
        <v>1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135</v>
      </c>
      <c r="AU328" s="241" t="s">
        <v>88</v>
      </c>
      <c r="AV328" s="13" t="s">
        <v>86</v>
      </c>
      <c r="AW328" s="13" t="s">
        <v>35</v>
      </c>
      <c r="AX328" s="13" t="s">
        <v>78</v>
      </c>
      <c r="AY328" s="241" t="s">
        <v>124</v>
      </c>
    </row>
    <row r="329" s="14" customFormat="1">
      <c r="A329" s="14"/>
      <c r="B329" s="242"/>
      <c r="C329" s="243"/>
      <c r="D329" s="227" t="s">
        <v>135</v>
      </c>
      <c r="E329" s="244" t="s">
        <v>1</v>
      </c>
      <c r="F329" s="245" t="s">
        <v>86</v>
      </c>
      <c r="G329" s="243"/>
      <c r="H329" s="246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2" t="s">
        <v>135</v>
      </c>
      <c r="AU329" s="252" t="s">
        <v>88</v>
      </c>
      <c r="AV329" s="14" t="s">
        <v>88</v>
      </c>
      <c r="AW329" s="14" t="s">
        <v>35</v>
      </c>
      <c r="AX329" s="14" t="s">
        <v>86</v>
      </c>
      <c r="AY329" s="252" t="s">
        <v>124</v>
      </c>
    </row>
    <row r="330" s="2" customFormat="1" ht="16.5" customHeight="1">
      <c r="A330" s="38"/>
      <c r="B330" s="39"/>
      <c r="C330" s="264" t="s">
        <v>354</v>
      </c>
      <c r="D330" s="264" t="s">
        <v>206</v>
      </c>
      <c r="E330" s="265" t="s">
        <v>355</v>
      </c>
      <c r="F330" s="266" t="s">
        <v>356</v>
      </c>
      <c r="G330" s="267" t="s">
        <v>308</v>
      </c>
      <c r="H330" s="268">
        <v>1</v>
      </c>
      <c r="I330" s="269"/>
      <c r="J330" s="270">
        <f>ROUND(I330*H330,2)</f>
        <v>0</v>
      </c>
      <c r="K330" s="266" t="s">
        <v>130</v>
      </c>
      <c r="L330" s="271"/>
      <c r="M330" s="272" t="s">
        <v>1</v>
      </c>
      <c r="N330" s="273" t="s">
        <v>43</v>
      </c>
      <c r="O330" s="91"/>
      <c r="P330" s="223">
        <f>O330*H330</f>
        <v>0</v>
      </c>
      <c r="Q330" s="223">
        <v>0.059999999999999998</v>
      </c>
      <c r="R330" s="223">
        <f>Q330*H330</f>
        <v>0.059999999999999998</v>
      </c>
      <c r="S330" s="223">
        <v>0</v>
      </c>
      <c r="T330" s="22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5" t="s">
        <v>185</v>
      </c>
      <c r="AT330" s="225" t="s">
        <v>206</v>
      </c>
      <c r="AU330" s="225" t="s">
        <v>88</v>
      </c>
      <c r="AY330" s="17" t="s">
        <v>124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7" t="s">
        <v>86</v>
      </c>
      <c r="BK330" s="226">
        <f>ROUND(I330*H330,2)</f>
        <v>0</v>
      </c>
      <c r="BL330" s="17" t="s">
        <v>131</v>
      </c>
      <c r="BM330" s="225" t="s">
        <v>357</v>
      </c>
    </row>
    <row r="331" s="2" customFormat="1">
      <c r="A331" s="38"/>
      <c r="B331" s="39"/>
      <c r="C331" s="40"/>
      <c r="D331" s="227" t="s">
        <v>133</v>
      </c>
      <c r="E331" s="40"/>
      <c r="F331" s="228" t="s">
        <v>356</v>
      </c>
      <c r="G331" s="40"/>
      <c r="H331" s="40"/>
      <c r="I331" s="229"/>
      <c r="J331" s="40"/>
      <c r="K331" s="40"/>
      <c r="L331" s="44"/>
      <c r="M331" s="230"/>
      <c r="N331" s="231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133</v>
      </c>
      <c r="AU331" s="17" t="s">
        <v>88</v>
      </c>
    </row>
    <row r="332" s="14" customFormat="1">
      <c r="A332" s="14"/>
      <c r="B332" s="242"/>
      <c r="C332" s="243"/>
      <c r="D332" s="227" t="s">
        <v>135</v>
      </c>
      <c r="E332" s="244" t="s">
        <v>1</v>
      </c>
      <c r="F332" s="245" t="s">
        <v>86</v>
      </c>
      <c r="G332" s="243"/>
      <c r="H332" s="246">
        <v>1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2" t="s">
        <v>135</v>
      </c>
      <c r="AU332" s="252" t="s">
        <v>88</v>
      </c>
      <c r="AV332" s="14" t="s">
        <v>88</v>
      </c>
      <c r="AW332" s="14" t="s">
        <v>35</v>
      </c>
      <c r="AX332" s="14" t="s">
        <v>86</v>
      </c>
      <c r="AY332" s="252" t="s">
        <v>124</v>
      </c>
    </row>
    <row r="333" s="12" customFormat="1" ht="22.8" customHeight="1">
      <c r="A333" s="12"/>
      <c r="B333" s="198"/>
      <c r="C333" s="199"/>
      <c r="D333" s="200" t="s">
        <v>77</v>
      </c>
      <c r="E333" s="212" t="s">
        <v>190</v>
      </c>
      <c r="F333" s="212" t="s">
        <v>358</v>
      </c>
      <c r="G333" s="199"/>
      <c r="H333" s="199"/>
      <c r="I333" s="202"/>
      <c r="J333" s="213">
        <f>BK333</f>
        <v>0</v>
      </c>
      <c r="K333" s="199"/>
      <c r="L333" s="204"/>
      <c r="M333" s="205"/>
      <c r="N333" s="206"/>
      <c r="O333" s="206"/>
      <c r="P333" s="207">
        <f>SUM(P334:P383)</f>
        <v>0</v>
      </c>
      <c r="Q333" s="206"/>
      <c r="R333" s="207">
        <f>SUM(R334:R383)</f>
        <v>29.431920000000002</v>
      </c>
      <c r="S333" s="206"/>
      <c r="T333" s="208">
        <f>SUM(T334:T383)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9" t="s">
        <v>86</v>
      </c>
      <c r="AT333" s="210" t="s">
        <v>77</v>
      </c>
      <c r="AU333" s="210" t="s">
        <v>86</v>
      </c>
      <c r="AY333" s="209" t="s">
        <v>124</v>
      </c>
      <c r="BK333" s="211">
        <f>SUM(BK334:BK383)</f>
        <v>0</v>
      </c>
    </row>
    <row r="334" s="2" customFormat="1" ht="16.5" customHeight="1">
      <c r="A334" s="38"/>
      <c r="B334" s="39"/>
      <c r="C334" s="214" t="s">
        <v>359</v>
      </c>
      <c r="D334" s="214" t="s">
        <v>126</v>
      </c>
      <c r="E334" s="215" t="s">
        <v>360</v>
      </c>
      <c r="F334" s="216" t="s">
        <v>361</v>
      </c>
      <c r="G334" s="217" t="s">
        <v>171</v>
      </c>
      <c r="H334" s="218">
        <v>34.399999999999999</v>
      </c>
      <c r="I334" s="219"/>
      <c r="J334" s="220">
        <f>ROUND(I334*H334,2)</f>
        <v>0</v>
      </c>
      <c r="K334" s="216" t="s">
        <v>130</v>
      </c>
      <c r="L334" s="44"/>
      <c r="M334" s="221" t="s">
        <v>1</v>
      </c>
      <c r="N334" s="222" t="s">
        <v>43</v>
      </c>
      <c r="O334" s="91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5" t="s">
        <v>131</v>
      </c>
      <c r="AT334" s="225" t="s">
        <v>126</v>
      </c>
      <c r="AU334" s="225" t="s">
        <v>88</v>
      </c>
      <c r="AY334" s="17" t="s">
        <v>124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7" t="s">
        <v>86</v>
      </c>
      <c r="BK334" s="226">
        <f>ROUND(I334*H334,2)</f>
        <v>0</v>
      </c>
      <c r="BL334" s="17" t="s">
        <v>131</v>
      </c>
      <c r="BM334" s="225" t="s">
        <v>362</v>
      </c>
    </row>
    <row r="335" s="2" customFormat="1">
      <c r="A335" s="38"/>
      <c r="B335" s="39"/>
      <c r="C335" s="40"/>
      <c r="D335" s="227" t="s">
        <v>133</v>
      </c>
      <c r="E335" s="40"/>
      <c r="F335" s="228" t="s">
        <v>363</v>
      </c>
      <c r="G335" s="40"/>
      <c r="H335" s="40"/>
      <c r="I335" s="229"/>
      <c r="J335" s="40"/>
      <c r="K335" s="40"/>
      <c r="L335" s="44"/>
      <c r="M335" s="230"/>
      <c r="N335" s="231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133</v>
      </c>
      <c r="AU335" s="17" t="s">
        <v>88</v>
      </c>
    </row>
    <row r="336" s="13" customFormat="1">
      <c r="A336" s="13"/>
      <c r="B336" s="232"/>
      <c r="C336" s="233"/>
      <c r="D336" s="227" t="s">
        <v>135</v>
      </c>
      <c r="E336" s="234" t="s">
        <v>1</v>
      </c>
      <c r="F336" s="235" t="s">
        <v>241</v>
      </c>
      <c r="G336" s="233"/>
      <c r="H336" s="234" t="s">
        <v>1</v>
      </c>
      <c r="I336" s="236"/>
      <c r="J336" s="233"/>
      <c r="K336" s="233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135</v>
      </c>
      <c r="AU336" s="241" t="s">
        <v>88</v>
      </c>
      <c r="AV336" s="13" t="s">
        <v>86</v>
      </c>
      <c r="AW336" s="13" t="s">
        <v>35</v>
      </c>
      <c r="AX336" s="13" t="s">
        <v>78</v>
      </c>
      <c r="AY336" s="241" t="s">
        <v>124</v>
      </c>
    </row>
    <row r="337" s="14" customFormat="1">
      <c r="A337" s="14"/>
      <c r="B337" s="242"/>
      <c r="C337" s="243"/>
      <c r="D337" s="227" t="s">
        <v>135</v>
      </c>
      <c r="E337" s="244" t="s">
        <v>1</v>
      </c>
      <c r="F337" s="245" t="s">
        <v>364</v>
      </c>
      <c r="G337" s="243"/>
      <c r="H337" s="246">
        <v>18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2" t="s">
        <v>135</v>
      </c>
      <c r="AU337" s="252" t="s">
        <v>88</v>
      </c>
      <c r="AV337" s="14" t="s">
        <v>88</v>
      </c>
      <c r="AW337" s="14" t="s">
        <v>35</v>
      </c>
      <c r="AX337" s="14" t="s">
        <v>78</v>
      </c>
      <c r="AY337" s="252" t="s">
        <v>124</v>
      </c>
    </row>
    <row r="338" s="14" customFormat="1">
      <c r="A338" s="14"/>
      <c r="B338" s="242"/>
      <c r="C338" s="243"/>
      <c r="D338" s="227" t="s">
        <v>135</v>
      </c>
      <c r="E338" s="244" t="s">
        <v>1</v>
      </c>
      <c r="F338" s="245" t="s">
        <v>365</v>
      </c>
      <c r="G338" s="243"/>
      <c r="H338" s="246">
        <v>16.399999999999999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2" t="s">
        <v>135</v>
      </c>
      <c r="AU338" s="252" t="s">
        <v>88</v>
      </c>
      <c r="AV338" s="14" t="s">
        <v>88</v>
      </c>
      <c r="AW338" s="14" t="s">
        <v>35</v>
      </c>
      <c r="AX338" s="14" t="s">
        <v>78</v>
      </c>
      <c r="AY338" s="252" t="s">
        <v>124</v>
      </c>
    </row>
    <row r="339" s="15" customFormat="1">
      <c r="A339" s="15"/>
      <c r="B339" s="253"/>
      <c r="C339" s="254"/>
      <c r="D339" s="227" t="s">
        <v>135</v>
      </c>
      <c r="E339" s="255" t="s">
        <v>1</v>
      </c>
      <c r="F339" s="256" t="s">
        <v>139</v>
      </c>
      <c r="G339" s="254"/>
      <c r="H339" s="257">
        <v>34.399999999999999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3" t="s">
        <v>135</v>
      </c>
      <c r="AU339" s="263" t="s">
        <v>88</v>
      </c>
      <c r="AV339" s="15" t="s">
        <v>131</v>
      </c>
      <c r="AW339" s="15" t="s">
        <v>35</v>
      </c>
      <c r="AX339" s="15" t="s">
        <v>86</v>
      </c>
      <c r="AY339" s="263" t="s">
        <v>124</v>
      </c>
    </row>
    <row r="340" s="2" customFormat="1" ht="16.5" customHeight="1">
      <c r="A340" s="38"/>
      <c r="B340" s="39"/>
      <c r="C340" s="214" t="s">
        <v>366</v>
      </c>
      <c r="D340" s="214" t="s">
        <v>126</v>
      </c>
      <c r="E340" s="215" t="s">
        <v>367</v>
      </c>
      <c r="F340" s="216" t="s">
        <v>368</v>
      </c>
      <c r="G340" s="217" t="s">
        <v>171</v>
      </c>
      <c r="H340" s="218">
        <v>34.399999999999999</v>
      </c>
      <c r="I340" s="219"/>
      <c r="J340" s="220">
        <f>ROUND(I340*H340,2)</f>
        <v>0</v>
      </c>
      <c r="K340" s="216" t="s">
        <v>130</v>
      </c>
      <c r="L340" s="44"/>
      <c r="M340" s="221" t="s">
        <v>1</v>
      </c>
      <c r="N340" s="222" t="s">
        <v>43</v>
      </c>
      <c r="O340" s="91"/>
      <c r="P340" s="223">
        <f>O340*H340</f>
        <v>0</v>
      </c>
      <c r="Q340" s="223">
        <v>0.00010000000000000001</v>
      </c>
      <c r="R340" s="223">
        <f>Q340*H340</f>
        <v>0.0034399999999999999</v>
      </c>
      <c r="S340" s="223">
        <v>0</v>
      </c>
      <c r="T340" s="22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5" t="s">
        <v>131</v>
      </c>
      <c r="AT340" s="225" t="s">
        <v>126</v>
      </c>
      <c r="AU340" s="225" t="s">
        <v>88</v>
      </c>
      <c r="AY340" s="17" t="s">
        <v>124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7" t="s">
        <v>86</v>
      </c>
      <c r="BK340" s="226">
        <f>ROUND(I340*H340,2)</f>
        <v>0</v>
      </c>
      <c r="BL340" s="17" t="s">
        <v>131</v>
      </c>
      <c r="BM340" s="225" t="s">
        <v>369</v>
      </c>
    </row>
    <row r="341" s="2" customFormat="1">
      <c r="A341" s="38"/>
      <c r="B341" s="39"/>
      <c r="C341" s="40"/>
      <c r="D341" s="227" t="s">
        <v>133</v>
      </c>
      <c r="E341" s="40"/>
      <c r="F341" s="228" t="s">
        <v>370</v>
      </c>
      <c r="G341" s="40"/>
      <c r="H341" s="40"/>
      <c r="I341" s="229"/>
      <c r="J341" s="40"/>
      <c r="K341" s="40"/>
      <c r="L341" s="44"/>
      <c r="M341" s="230"/>
      <c r="N341" s="231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133</v>
      </c>
      <c r="AU341" s="17" t="s">
        <v>88</v>
      </c>
    </row>
    <row r="342" s="13" customFormat="1">
      <c r="A342" s="13"/>
      <c r="B342" s="232"/>
      <c r="C342" s="233"/>
      <c r="D342" s="227" t="s">
        <v>135</v>
      </c>
      <c r="E342" s="234" t="s">
        <v>1</v>
      </c>
      <c r="F342" s="235" t="s">
        <v>241</v>
      </c>
      <c r="G342" s="233"/>
      <c r="H342" s="234" t="s">
        <v>1</v>
      </c>
      <c r="I342" s="236"/>
      <c r="J342" s="233"/>
      <c r="K342" s="233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135</v>
      </c>
      <c r="AU342" s="241" t="s">
        <v>88</v>
      </c>
      <c r="AV342" s="13" t="s">
        <v>86</v>
      </c>
      <c r="AW342" s="13" t="s">
        <v>35</v>
      </c>
      <c r="AX342" s="13" t="s">
        <v>78</v>
      </c>
      <c r="AY342" s="241" t="s">
        <v>124</v>
      </c>
    </row>
    <row r="343" s="14" customFormat="1">
      <c r="A343" s="14"/>
      <c r="B343" s="242"/>
      <c r="C343" s="243"/>
      <c r="D343" s="227" t="s">
        <v>135</v>
      </c>
      <c r="E343" s="244" t="s">
        <v>1</v>
      </c>
      <c r="F343" s="245" t="s">
        <v>364</v>
      </c>
      <c r="G343" s="243"/>
      <c r="H343" s="246">
        <v>18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2" t="s">
        <v>135</v>
      </c>
      <c r="AU343" s="252" t="s">
        <v>88</v>
      </c>
      <c r="AV343" s="14" t="s">
        <v>88</v>
      </c>
      <c r="AW343" s="14" t="s">
        <v>35</v>
      </c>
      <c r="AX343" s="14" t="s">
        <v>78</v>
      </c>
      <c r="AY343" s="252" t="s">
        <v>124</v>
      </c>
    </row>
    <row r="344" s="14" customFormat="1">
      <c r="A344" s="14"/>
      <c r="B344" s="242"/>
      <c r="C344" s="243"/>
      <c r="D344" s="227" t="s">
        <v>135</v>
      </c>
      <c r="E344" s="244" t="s">
        <v>1</v>
      </c>
      <c r="F344" s="245" t="s">
        <v>365</v>
      </c>
      <c r="G344" s="243"/>
      <c r="H344" s="246">
        <v>16.399999999999999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2" t="s">
        <v>135</v>
      </c>
      <c r="AU344" s="252" t="s">
        <v>88</v>
      </c>
      <c r="AV344" s="14" t="s">
        <v>88</v>
      </c>
      <c r="AW344" s="14" t="s">
        <v>35</v>
      </c>
      <c r="AX344" s="14" t="s">
        <v>78</v>
      </c>
      <c r="AY344" s="252" t="s">
        <v>124</v>
      </c>
    </row>
    <row r="345" s="15" customFormat="1">
      <c r="A345" s="15"/>
      <c r="B345" s="253"/>
      <c r="C345" s="254"/>
      <c r="D345" s="227" t="s">
        <v>135</v>
      </c>
      <c r="E345" s="255" t="s">
        <v>1</v>
      </c>
      <c r="F345" s="256" t="s">
        <v>139</v>
      </c>
      <c r="G345" s="254"/>
      <c r="H345" s="257">
        <v>34.399999999999999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3" t="s">
        <v>135</v>
      </c>
      <c r="AU345" s="263" t="s">
        <v>88</v>
      </c>
      <c r="AV345" s="15" t="s">
        <v>131</v>
      </c>
      <c r="AW345" s="15" t="s">
        <v>35</v>
      </c>
      <c r="AX345" s="15" t="s">
        <v>86</v>
      </c>
      <c r="AY345" s="263" t="s">
        <v>124</v>
      </c>
    </row>
    <row r="346" s="2" customFormat="1" ht="16.5" customHeight="1">
      <c r="A346" s="38"/>
      <c r="B346" s="39"/>
      <c r="C346" s="214" t="s">
        <v>371</v>
      </c>
      <c r="D346" s="214" t="s">
        <v>126</v>
      </c>
      <c r="E346" s="215" t="s">
        <v>372</v>
      </c>
      <c r="F346" s="216" t="s">
        <v>373</v>
      </c>
      <c r="G346" s="217" t="s">
        <v>171</v>
      </c>
      <c r="H346" s="218">
        <v>34.399999999999999</v>
      </c>
      <c r="I346" s="219"/>
      <c r="J346" s="220">
        <f>ROUND(I346*H346,2)</f>
        <v>0</v>
      </c>
      <c r="K346" s="216" t="s">
        <v>130</v>
      </c>
      <c r="L346" s="44"/>
      <c r="M346" s="221" t="s">
        <v>1</v>
      </c>
      <c r="N346" s="222" t="s">
        <v>43</v>
      </c>
      <c r="O346" s="91"/>
      <c r="P346" s="223">
        <f>O346*H346</f>
        <v>0</v>
      </c>
      <c r="Q346" s="223">
        <v>0.00020000000000000001</v>
      </c>
      <c r="R346" s="223">
        <f>Q346*H346</f>
        <v>0.0068799999999999998</v>
      </c>
      <c r="S346" s="223">
        <v>0</v>
      </c>
      <c r="T346" s="22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5" t="s">
        <v>131</v>
      </c>
      <c r="AT346" s="225" t="s">
        <v>126</v>
      </c>
      <c r="AU346" s="225" t="s">
        <v>88</v>
      </c>
      <c r="AY346" s="17" t="s">
        <v>124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7" t="s">
        <v>86</v>
      </c>
      <c r="BK346" s="226">
        <f>ROUND(I346*H346,2)</f>
        <v>0</v>
      </c>
      <c r="BL346" s="17" t="s">
        <v>131</v>
      </c>
      <c r="BM346" s="225" t="s">
        <v>374</v>
      </c>
    </row>
    <row r="347" s="2" customFormat="1">
      <c r="A347" s="38"/>
      <c r="B347" s="39"/>
      <c r="C347" s="40"/>
      <c r="D347" s="227" t="s">
        <v>133</v>
      </c>
      <c r="E347" s="40"/>
      <c r="F347" s="228" t="s">
        <v>375</v>
      </c>
      <c r="G347" s="40"/>
      <c r="H347" s="40"/>
      <c r="I347" s="229"/>
      <c r="J347" s="40"/>
      <c r="K347" s="40"/>
      <c r="L347" s="44"/>
      <c r="M347" s="230"/>
      <c r="N347" s="231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133</v>
      </c>
      <c r="AU347" s="17" t="s">
        <v>88</v>
      </c>
    </row>
    <row r="348" s="13" customFormat="1">
      <c r="A348" s="13"/>
      <c r="B348" s="232"/>
      <c r="C348" s="233"/>
      <c r="D348" s="227" t="s">
        <v>135</v>
      </c>
      <c r="E348" s="234" t="s">
        <v>1</v>
      </c>
      <c r="F348" s="235" t="s">
        <v>241</v>
      </c>
      <c r="G348" s="233"/>
      <c r="H348" s="234" t="s">
        <v>1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135</v>
      </c>
      <c r="AU348" s="241" t="s">
        <v>88</v>
      </c>
      <c r="AV348" s="13" t="s">
        <v>86</v>
      </c>
      <c r="AW348" s="13" t="s">
        <v>35</v>
      </c>
      <c r="AX348" s="13" t="s">
        <v>78</v>
      </c>
      <c r="AY348" s="241" t="s">
        <v>124</v>
      </c>
    </row>
    <row r="349" s="14" customFormat="1">
      <c r="A349" s="14"/>
      <c r="B349" s="242"/>
      <c r="C349" s="243"/>
      <c r="D349" s="227" t="s">
        <v>135</v>
      </c>
      <c r="E349" s="244" t="s">
        <v>1</v>
      </c>
      <c r="F349" s="245" t="s">
        <v>364</v>
      </c>
      <c r="G349" s="243"/>
      <c r="H349" s="246">
        <v>18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2" t="s">
        <v>135</v>
      </c>
      <c r="AU349" s="252" t="s">
        <v>88</v>
      </c>
      <c r="AV349" s="14" t="s">
        <v>88</v>
      </c>
      <c r="AW349" s="14" t="s">
        <v>35</v>
      </c>
      <c r="AX349" s="14" t="s">
        <v>78</v>
      </c>
      <c r="AY349" s="252" t="s">
        <v>124</v>
      </c>
    </row>
    <row r="350" s="14" customFormat="1">
      <c r="A350" s="14"/>
      <c r="B350" s="242"/>
      <c r="C350" s="243"/>
      <c r="D350" s="227" t="s">
        <v>135</v>
      </c>
      <c r="E350" s="244" t="s">
        <v>1</v>
      </c>
      <c r="F350" s="245" t="s">
        <v>365</v>
      </c>
      <c r="G350" s="243"/>
      <c r="H350" s="246">
        <v>16.399999999999999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2" t="s">
        <v>135</v>
      </c>
      <c r="AU350" s="252" t="s">
        <v>88</v>
      </c>
      <c r="AV350" s="14" t="s">
        <v>88</v>
      </c>
      <c r="AW350" s="14" t="s">
        <v>35</v>
      </c>
      <c r="AX350" s="14" t="s">
        <v>78</v>
      </c>
      <c r="AY350" s="252" t="s">
        <v>124</v>
      </c>
    </row>
    <row r="351" s="15" customFormat="1">
      <c r="A351" s="15"/>
      <c r="B351" s="253"/>
      <c r="C351" s="254"/>
      <c r="D351" s="227" t="s">
        <v>135</v>
      </c>
      <c r="E351" s="255" t="s">
        <v>1</v>
      </c>
      <c r="F351" s="256" t="s">
        <v>139</v>
      </c>
      <c r="G351" s="254"/>
      <c r="H351" s="257">
        <v>34.399999999999999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3" t="s">
        <v>135</v>
      </c>
      <c r="AU351" s="263" t="s">
        <v>88</v>
      </c>
      <c r="AV351" s="15" t="s">
        <v>131</v>
      </c>
      <c r="AW351" s="15" t="s">
        <v>35</v>
      </c>
      <c r="AX351" s="15" t="s">
        <v>86</v>
      </c>
      <c r="AY351" s="263" t="s">
        <v>124</v>
      </c>
    </row>
    <row r="352" s="2" customFormat="1" ht="16.5" customHeight="1">
      <c r="A352" s="38"/>
      <c r="B352" s="39"/>
      <c r="C352" s="214" t="s">
        <v>376</v>
      </c>
      <c r="D352" s="214" t="s">
        <v>126</v>
      </c>
      <c r="E352" s="215" t="s">
        <v>377</v>
      </c>
      <c r="F352" s="216" t="s">
        <v>378</v>
      </c>
      <c r="G352" s="217" t="s">
        <v>171</v>
      </c>
      <c r="H352" s="218">
        <v>138.5</v>
      </c>
      <c r="I352" s="219"/>
      <c r="J352" s="220">
        <f>ROUND(I352*H352,2)</f>
        <v>0</v>
      </c>
      <c r="K352" s="216" t="s">
        <v>130</v>
      </c>
      <c r="L352" s="44"/>
      <c r="M352" s="221" t="s">
        <v>1</v>
      </c>
      <c r="N352" s="222" t="s">
        <v>43</v>
      </c>
      <c r="O352" s="91"/>
      <c r="P352" s="223">
        <f>O352*H352</f>
        <v>0</v>
      </c>
      <c r="Q352" s="223">
        <v>0.15540000000000001</v>
      </c>
      <c r="R352" s="223">
        <f>Q352*H352</f>
        <v>21.5229</v>
      </c>
      <c r="S352" s="223">
        <v>0</v>
      </c>
      <c r="T352" s="224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5" t="s">
        <v>131</v>
      </c>
      <c r="AT352" s="225" t="s">
        <v>126</v>
      </c>
      <c r="AU352" s="225" t="s">
        <v>88</v>
      </c>
      <c r="AY352" s="17" t="s">
        <v>124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7" t="s">
        <v>86</v>
      </c>
      <c r="BK352" s="226">
        <f>ROUND(I352*H352,2)</f>
        <v>0</v>
      </c>
      <c r="BL352" s="17" t="s">
        <v>131</v>
      </c>
      <c r="BM352" s="225" t="s">
        <v>379</v>
      </c>
    </row>
    <row r="353" s="2" customFormat="1">
      <c r="A353" s="38"/>
      <c r="B353" s="39"/>
      <c r="C353" s="40"/>
      <c r="D353" s="227" t="s">
        <v>133</v>
      </c>
      <c r="E353" s="40"/>
      <c r="F353" s="228" t="s">
        <v>380</v>
      </c>
      <c r="G353" s="40"/>
      <c r="H353" s="40"/>
      <c r="I353" s="229"/>
      <c r="J353" s="40"/>
      <c r="K353" s="40"/>
      <c r="L353" s="44"/>
      <c r="M353" s="230"/>
      <c r="N353" s="231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133</v>
      </c>
      <c r="AU353" s="17" t="s">
        <v>88</v>
      </c>
    </row>
    <row r="354" s="13" customFormat="1">
      <c r="A354" s="13"/>
      <c r="B354" s="232"/>
      <c r="C354" s="233"/>
      <c r="D354" s="227" t="s">
        <v>135</v>
      </c>
      <c r="E354" s="234" t="s">
        <v>1</v>
      </c>
      <c r="F354" s="235" t="s">
        <v>241</v>
      </c>
      <c r="G354" s="233"/>
      <c r="H354" s="234" t="s">
        <v>1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1" t="s">
        <v>135</v>
      </c>
      <c r="AU354" s="241" t="s">
        <v>88</v>
      </c>
      <c r="AV354" s="13" t="s">
        <v>86</v>
      </c>
      <c r="AW354" s="13" t="s">
        <v>35</v>
      </c>
      <c r="AX354" s="13" t="s">
        <v>78</v>
      </c>
      <c r="AY354" s="241" t="s">
        <v>124</v>
      </c>
    </row>
    <row r="355" s="14" customFormat="1">
      <c r="A355" s="14"/>
      <c r="B355" s="242"/>
      <c r="C355" s="243"/>
      <c r="D355" s="227" t="s">
        <v>135</v>
      </c>
      <c r="E355" s="244" t="s">
        <v>1</v>
      </c>
      <c r="F355" s="245" t="s">
        <v>381</v>
      </c>
      <c r="G355" s="243"/>
      <c r="H355" s="246">
        <v>138.5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2" t="s">
        <v>135</v>
      </c>
      <c r="AU355" s="252" t="s">
        <v>88</v>
      </c>
      <c r="AV355" s="14" t="s">
        <v>88</v>
      </c>
      <c r="AW355" s="14" t="s">
        <v>35</v>
      </c>
      <c r="AX355" s="14" t="s">
        <v>78</v>
      </c>
      <c r="AY355" s="252" t="s">
        <v>124</v>
      </c>
    </row>
    <row r="356" s="15" customFormat="1">
      <c r="A356" s="15"/>
      <c r="B356" s="253"/>
      <c r="C356" s="254"/>
      <c r="D356" s="227" t="s">
        <v>135</v>
      </c>
      <c r="E356" s="255" t="s">
        <v>1</v>
      </c>
      <c r="F356" s="256" t="s">
        <v>139</v>
      </c>
      <c r="G356" s="254"/>
      <c r="H356" s="257">
        <v>138.5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3" t="s">
        <v>135</v>
      </c>
      <c r="AU356" s="263" t="s">
        <v>88</v>
      </c>
      <c r="AV356" s="15" t="s">
        <v>131</v>
      </c>
      <c r="AW356" s="15" t="s">
        <v>35</v>
      </c>
      <c r="AX356" s="15" t="s">
        <v>86</v>
      </c>
      <c r="AY356" s="263" t="s">
        <v>124</v>
      </c>
    </row>
    <row r="357" s="2" customFormat="1" ht="16.5" customHeight="1">
      <c r="A357" s="38"/>
      <c r="B357" s="39"/>
      <c r="C357" s="264" t="s">
        <v>382</v>
      </c>
      <c r="D357" s="264" t="s">
        <v>206</v>
      </c>
      <c r="E357" s="265" t="s">
        <v>383</v>
      </c>
      <c r="F357" s="266" t="s">
        <v>384</v>
      </c>
      <c r="G357" s="267" t="s">
        <v>171</v>
      </c>
      <c r="H357" s="268">
        <v>138.72</v>
      </c>
      <c r="I357" s="269"/>
      <c r="J357" s="270">
        <f>ROUND(I357*H357,2)</f>
        <v>0</v>
      </c>
      <c r="K357" s="266" t="s">
        <v>130</v>
      </c>
      <c r="L357" s="271"/>
      <c r="M357" s="272" t="s">
        <v>1</v>
      </c>
      <c r="N357" s="273" t="s">
        <v>43</v>
      </c>
      <c r="O357" s="91"/>
      <c r="P357" s="223">
        <f>O357*H357</f>
        <v>0</v>
      </c>
      <c r="Q357" s="223">
        <v>0.055</v>
      </c>
      <c r="R357" s="223">
        <f>Q357*H357</f>
        <v>7.6295999999999999</v>
      </c>
      <c r="S357" s="223">
        <v>0</v>
      </c>
      <c r="T357" s="22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5" t="s">
        <v>185</v>
      </c>
      <c r="AT357" s="225" t="s">
        <v>206</v>
      </c>
      <c r="AU357" s="225" t="s">
        <v>88</v>
      </c>
      <c r="AY357" s="17" t="s">
        <v>124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7" t="s">
        <v>86</v>
      </c>
      <c r="BK357" s="226">
        <f>ROUND(I357*H357,2)</f>
        <v>0</v>
      </c>
      <c r="BL357" s="17" t="s">
        <v>131</v>
      </c>
      <c r="BM357" s="225" t="s">
        <v>385</v>
      </c>
    </row>
    <row r="358" s="2" customFormat="1">
      <c r="A358" s="38"/>
      <c r="B358" s="39"/>
      <c r="C358" s="40"/>
      <c r="D358" s="227" t="s">
        <v>133</v>
      </c>
      <c r="E358" s="40"/>
      <c r="F358" s="228" t="s">
        <v>384</v>
      </c>
      <c r="G358" s="40"/>
      <c r="H358" s="40"/>
      <c r="I358" s="229"/>
      <c r="J358" s="40"/>
      <c r="K358" s="40"/>
      <c r="L358" s="44"/>
      <c r="M358" s="230"/>
      <c r="N358" s="231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133</v>
      </c>
      <c r="AU358" s="17" t="s">
        <v>88</v>
      </c>
    </row>
    <row r="359" s="13" customFormat="1">
      <c r="A359" s="13"/>
      <c r="B359" s="232"/>
      <c r="C359" s="233"/>
      <c r="D359" s="227" t="s">
        <v>135</v>
      </c>
      <c r="E359" s="234" t="s">
        <v>1</v>
      </c>
      <c r="F359" s="235" t="s">
        <v>241</v>
      </c>
      <c r="G359" s="233"/>
      <c r="H359" s="234" t="s">
        <v>1</v>
      </c>
      <c r="I359" s="236"/>
      <c r="J359" s="233"/>
      <c r="K359" s="233"/>
      <c r="L359" s="237"/>
      <c r="M359" s="238"/>
      <c r="N359" s="239"/>
      <c r="O359" s="239"/>
      <c r="P359" s="239"/>
      <c r="Q359" s="239"/>
      <c r="R359" s="239"/>
      <c r="S359" s="239"/>
      <c r="T359" s="24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1" t="s">
        <v>135</v>
      </c>
      <c r="AU359" s="241" t="s">
        <v>88</v>
      </c>
      <c r="AV359" s="13" t="s">
        <v>86</v>
      </c>
      <c r="AW359" s="13" t="s">
        <v>35</v>
      </c>
      <c r="AX359" s="13" t="s">
        <v>78</v>
      </c>
      <c r="AY359" s="241" t="s">
        <v>124</v>
      </c>
    </row>
    <row r="360" s="14" customFormat="1">
      <c r="A360" s="14"/>
      <c r="B360" s="242"/>
      <c r="C360" s="243"/>
      <c r="D360" s="227" t="s">
        <v>135</v>
      </c>
      <c r="E360" s="244" t="s">
        <v>1</v>
      </c>
      <c r="F360" s="245" t="s">
        <v>386</v>
      </c>
      <c r="G360" s="243"/>
      <c r="H360" s="246">
        <v>136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2" t="s">
        <v>135</v>
      </c>
      <c r="AU360" s="252" t="s">
        <v>88</v>
      </c>
      <c r="AV360" s="14" t="s">
        <v>88</v>
      </c>
      <c r="AW360" s="14" t="s">
        <v>35</v>
      </c>
      <c r="AX360" s="14" t="s">
        <v>78</v>
      </c>
      <c r="AY360" s="252" t="s">
        <v>124</v>
      </c>
    </row>
    <row r="361" s="15" customFormat="1">
      <c r="A361" s="15"/>
      <c r="B361" s="253"/>
      <c r="C361" s="254"/>
      <c r="D361" s="227" t="s">
        <v>135</v>
      </c>
      <c r="E361" s="255" t="s">
        <v>1</v>
      </c>
      <c r="F361" s="256" t="s">
        <v>139</v>
      </c>
      <c r="G361" s="254"/>
      <c r="H361" s="257">
        <v>136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3" t="s">
        <v>135</v>
      </c>
      <c r="AU361" s="263" t="s">
        <v>88</v>
      </c>
      <c r="AV361" s="15" t="s">
        <v>131</v>
      </c>
      <c r="AW361" s="15" t="s">
        <v>35</v>
      </c>
      <c r="AX361" s="15" t="s">
        <v>86</v>
      </c>
      <c r="AY361" s="263" t="s">
        <v>124</v>
      </c>
    </row>
    <row r="362" s="14" customFormat="1">
      <c r="A362" s="14"/>
      <c r="B362" s="242"/>
      <c r="C362" s="243"/>
      <c r="D362" s="227" t="s">
        <v>135</v>
      </c>
      <c r="E362" s="243"/>
      <c r="F362" s="245" t="s">
        <v>387</v>
      </c>
      <c r="G362" s="243"/>
      <c r="H362" s="246">
        <v>138.72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2" t="s">
        <v>135</v>
      </c>
      <c r="AU362" s="252" t="s">
        <v>88</v>
      </c>
      <c r="AV362" s="14" t="s">
        <v>88</v>
      </c>
      <c r="AW362" s="14" t="s">
        <v>4</v>
      </c>
      <c r="AX362" s="14" t="s">
        <v>86</v>
      </c>
      <c r="AY362" s="252" t="s">
        <v>124</v>
      </c>
    </row>
    <row r="363" s="2" customFormat="1" ht="16.5" customHeight="1">
      <c r="A363" s="38"/>
      <c r="B363" s="39"/>
      <c r="C363" s="264" t="s">
        <v>388</v>
      </c>
      <c r="D363" s="264" t="s">
        <v>206</v>
      </c>
      <c r="E363" s="265" t="s">
        <v>389</v>
      </c>
      <c r="F363" s="266" t="s">
        <v>390</v>
      </c>
      <c r="G363" s="267" t="s">
        <v>171</v>
      </c>
      <c r="H363" s="268">
        <v>2.5499999999999998</v>
      </c>
      <c r="I363" s="269"/>
      <c r="J363" s="270">
        <f>ROUND(I363*H363,2)</f>
        <v>0</v>
      </c>
      <c r="K363" s="266" t="s">
        <v>130</v>
      </c>
      <c r="L363" s="271"/>
      <c r="M363" s="272" t="s">
        <v>1</v>
      </c>
      <c r="N363" s="273" t="s">
        <v>43</v>
      </c>
      <c r="O363" s="91"/>
      <c r="P363" s="223">
        <f>O363*H363</f>
        <v>0</v>
      </c>
      <c r="Q363" s="223">
        <v>0.10199999999999999</v>
      </c>
      <c r="R363" s="223">
        <f>Q363*H363</f>
        <v>0.26009999999999994</v>
      </c>
      <c r="S363" s="223">
        <v>0</v>
      </c>
      <c r="T363" s="22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5" t="s">
        <v>185</v>
      </c>
      <c r="AT363" s="225" t="s">
        <v>206</v>
      </c>
      <c r="AU363" s="225" t="s">
        <v>88</v>
      </c>
      <c r="AY363" s="17" t="s">
        <v>124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7" t="s">
        <v>86</v>
      </c>
      <c r="BK363" s="226">
        <f>ROUND(I363*H363,2)</f>
        <v>0</v>
      </c>
      <c r="BL363" s="17" t="s">
        <v>131</v>
      </c>
      <c r="BM363" s="225" t="s">
        <v>391</v>
      </c>
    </row>
    <row r="364" s="2" customFormat="1">
      <c r="A364" s="38"/>
      <c r="B364" s="39"/>
      <c r="C364" s="40"/>
      <c r="D364" s="227" t="s">
        <v>133</v>
      </c>
      <c r="E364" s="40"/>
      <c r="F364" s="228" t="s">
        <v>390</v>
      </c>
      <c r="G364" s="40"/>
      <c r="H364" s="40"/>
      <c r="I364" s="229"/>
      <c r="J364" s="40"/>
      <c r="K364" s="40"/>
      <c r="L364" s="44"/>
      <c r="M364" s="230"/>
      <c r="N364" s="231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133</v>
      </c>
      <c r="AU364" s="17" t="s">
        <v>88</v>
      </c>
    </row>
    <row r="365" s="13" customFormat="1">
      <c r="A365" s="13"/>
      <c r="B365" s="232"/>
      <c r="C365" s="233"/>
      <c r="D365" s="227" t="s">
        <v>135</v>
      </c>
      <c r="E365" s="234" t="s">
        <v>1</v>
      </c>
      <c r="F365" s="235" t="s">
        <v>241</v>
      </c>
      <c r="G365" s="233"/>
      <c r="H365" s="234" t="s">
        <v>1</v>
      </c>
      <c r="I365" s="236"/>
      <c r="J365" s="233"/>
      <c r="K365" s="233"/>
      <c r="L365" s="237"/>
      <c r="M365" s="238"/>
      <c r="N365" s="239"/>
      <c r="O365" s="239"/>
      <c r="P365" s="239"/>
      <c r="Q365" s="239"/>
      <c r="R365" s="239"/>
      <c r="S365" s="239"/>
      <c r="T365" s="24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1" t="s">
        <v>135</v>
      </c>
      <c r="AU365" s="241" t="s">
        <v>88</v>
      </c>
      <c r="AV365" s="13" t="s">
        <v>86</v>
      </c>
      <c r="AW365" s="13" t="s">
        <v>35</v>
      </c>
      <c r="AX365" s="13" t="s">
        <v>78</v>
      </c>
      <c r="AY365" s="241" t="s">
        <v>124</v>
      </c>
    </row>
    <row r="366" s="14" customFormat="1">
      <c r="A366" s="14"/>
      <c r="B366" s="242"/>
      <c r="C366" s="243"/>
      <c r="D366" s="227" t="s">
        <v>135</v>
      </c>
      <c r="E366" s="244" t="s">
        <v>1</v>
      </c>
      <c r="F366" s="245" t="s">
        <v>392</v>
      </c>
      <c r="G366" s="243"/>
      <c r="H366" s="246">
        <v>2.5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2" t="s">
        <v>135</v>
      </c>
      <c r="AU366" s="252" t="s">
        <v>88</v>
      </c>
      <c r="AV366" s="14" t="s">
        <v>88</v>
      </c>
      <c r="AW366" s="14" t="s">
        <v>35</v>
      </c>
      <c r="AX366" s="14" t="s">
        <v>78</v>
      </c>
      <c r="AY366" s="252" t="s">
        <v>124</v>
      </c>
    </row>
    <row r="367" s="15" customFormat="1">
      <c r="A367" s="15"/>
      <c r="B367" s="253"/>
      <c r="C367" s="254"/>
      <c r="D367" s="227" t="s">
        <v>135</v>
      </c>
      <c r="E367" s="255" t="s">
        <v>1</v>
      </c>
      <c r="F367" s="256" t="s">
        <v>139</v>
      </c>
      <c r="G367" s="254"/>
      <c r="H367" s="257">
        <v>2.5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3" t="s">
        <v>135</v>
      </c>
      <c r="AU367" s="263" t="s">
        <v>88</v>
      </c>
      <c r="AV367" s="15" t="s">
        <v>131</v>
      </c>
      <c r="AW367" s="15" t="s">
        <v>35</v>
      </c>
      <c r="AX367" s="15" t="s">
        <v>86</v>
      </c>
      <c r="AY367" s="263" t="s">
        <v>124</v>
      </c>
    </row>
    <row r="368" s="14" customFormat="1">
      <c r="A368" s="14"/>
      <c r="B368" s="242"/>
      <c r="C368" s="243"/>
      <c r="D368" s="227" t="s">
        <v>135</v>
      </c>
      <c r="E368" s="243"/>
      <c r="F368" s="245" t="s">
        <v>393</v>
      </c>
      <c r="G368" s="243"/>
      <c r="H368" s="246">
        <v>2.5499999999999998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2" t="s">
        <v>135</v>
      </c>
      <c r="AU368" s="252" t="s">
        <v>88</v>
      </c>
      <c r="AV368" s="14" t="s">
        <v>88</v>
      </c>
      <c r="AW368" s="14" t="s">
        <v>4</v>
      </c>
      <c r="AX368" s="14" t="s">
        <v>86</v>
      </c>
      <c r="AY368" s="252" t="s">
        <v>124</v>
      </c>
    </row>
    <row r="369" s="2" customFormat="1" ht="16.5" customHeight="1">
      <c r="A369" s="38"/>
      <c r="B369" s="39"/>
      <c r="C369" s="214" t="s">
        <v>394</v>
      </c>
      <c r="D369" s="214" t="s">
        <v>126</v>
      </c>
      <c r="E369" s="215" t="s">
        <v>395</v>
      </c>
      <c r="F369" s="216" t="s">
        <v>396</v>
      </c>
      <c r="G369" s="217" t="s">
        <v>171</v>
      </c>
      <c r="H369" s="218">
        <v>15</v>
      </c>
      <c r="I369" s="219"/>
      <c r="J369" s="220">
        <f>ROUND(I369*H369,2)</f>
        <v>0</v>
      </c>
      <c r="K369" s="216" t="s">
        <v>130</v>
      </c>
      <c r="L369" s="44"/>
      <c r="M369" s="221" t="s">
        <v>1</v>
      </c>
      <c r="N369" s="222" t="s">
        <v>43</v>
      </c>
      <c r="O369" s="91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5" t="s">
        <v>131</v>
      </c>
      <c r="AT369" s="225" t="s">
        <v>126</v>
      </c>
      <c r="AU369" s="225" t="s">
        <v>88</v>
      </c>
      <c r="AY369" s="17" t="s">
        <v>124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7" t="s">
        <v>86</v>
      </c>
      <c r="BK369" s="226">
        <f>ROUND(I369*H369,2)</f>
        <v>0</v>
      </c>
      <c r="BL369" s="17" t="s">
        <v>131</v>
      </c>
      <c r="BM369" s="225" t="s">
        <v>397</v>
      </c>
    </row>
    <row r="370" s="2" customFormat="1">
      <c r="A370" s="38"/>
      <c r="B370" s="39"/>
      <c r="C370" s="40"/>
      <c r="D370" s="227" t="s">
        <v>133</v>
      </c>
      <c r="E370" s="40"/>
      <c r="F370" s="228" t="s">
        <v>398</v>
      </c>
      <c r="G370" s="40"/>
      <c r="H370" s="40"/>
      <c r="I370" s="229"/>
      <c r="J370" s="40"/>
      <c r="K370" s="40"/>
      <c r="L370" s="44"/>
      <c r="M370" s="230"/>
      <c r="N370" s="231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133</v>
      </c>
      <c r="AU370" s="17" t="s">
        <v>88</v>
      </c>
    </row>
    <row r="371" s="13" customFormat="1">
      <c r="A371" s="13"/>
      <c r="B371" s="232"/>
      <c r="C371" s="233"/>
      <c r="D371" s="227" t="s">
        <v>135</v>
      </c>
      <c r="E371" s="234" t="s">
        <v>1</v>
      </c>
      <c r="F371" s="235" t="s">
        <v>136</v>
      </c>
      <c r="G371" s="233"/>
      <c r="H371" s="234" t="s">
        <v>1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1" t="s">
        <v>135</v>
      </c>
      <c r="AU371" s="241" t="s">
        <v>88</v>
      </c>
      <c r="AV371" s="13" t="s">
        <v>86</v>
      </c>
      <c r="AW371" s="13" t="s">
        <v>35</v>
      </c>
      <c r="AX371" s="13" t="s">
        <v>78</v>
      </c>
      <c r="AY371" s="241" t="s">
        <v>124</v>
      </c>
    </row>
    <row r="372" s="14" customFormat="1">
      <c r="A372" s="14"/>
      <c r="B372" s="242"/>
      <c r="C372" s="243"/>
      <c r="D372" s="227" t="s">
        <v>135</v>
      </c>
      <c r="E372" s="244" t="s">
        <v>1</v>
      </c>
      <c r="F372" s="245" t="s">
        <v>229</v>
      </c>
      <c r="G372" s="243"/>
      <c r="H372" s="246">
        <v>15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2" t="s">
        <v>135</v>
      </c>
      <c r="AU372" s="252" t="s">
        <v>88</v>
      </c>
      <c r="AV372" s="14" t="s">
        <v>88</v>
      </c>
      <c r="AW372" s="14" t="s">
        <v>35</v>
      </c>
      <c r="AX372" s="14" t="s">
        <v>78</v>
      </c>
      <c r="AY372" s="252" t="s">
        <v>124</v>
      </c>
    </row>
    <row r="373" s="15" customFormat="1">
      <c r="A373" s="15"/>
      <c r="B373" s="253"/>
      <c r="C373" s="254"/>
      <c r="D373" s="227" t="s">
        <v>135</v>
      </c>
      <c r="E373" s="255" t="s">
        <v>1</v>
      </c>
      <c r="F373" s="256" t="s">
        <v>139</v>
      </c>
      <c r="G373" s="254"/>
      <c r="H373" s="257">
        <v>15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3" t="s">
        <v>135</v>
      </c>
      <c r="AU373" s="263" t="s">
        <v>88</v>
      </c>
      <c r="AV373" s="15" t="s">
        <v>131</v>
      </c>
      <c r="AW373" s="15" t="s">
        <v>35</v>
      </c>
      <c r="AX373" s="15" t="s">
        <v>86</v>
      </c>
      <c r="AY373" s="263" t="s">
        <v>124</v>
      </c>
    </row>
    <row r="374" s="2" customFormat="1" ht="21.75" customHeight="1">
      <c r="A374" s="38"/>
      <c r="B374" s="39"/>
      <c r="C374" s="214" t="s">
        <v>399</v>
      </c>
      <c r="D374" s="214" t="s">
        <v>126</v>
      </c>
      <c r="E374" s="215" t="s">
        <v>400</v>
      </c>
      <c r="F374" s="216" t="s">
        <v>401</v>
      </c>
      <c r="G374" s="217" t="s">
        <v>171</v>
      </c>
      <c r="H374" s="218">
        <v>15</v>
      </c>
      <c r="I374" s="219"/>
      <c r="J374" s="220">
        <f>ROUND(I374*H374,2)</f>
        <v>0</v>
      </c>
      <c r="K374" s="216" t="s">
        <v>130</v>
      </c>
      <c r="L374" s="44"/>
      <c r="M374" s="221" t="s">
        <v>1</v>
      </c>
      <c r="N374" s="222" t="s">
        <v>43</v>
      </c>
      <c r="O374" s="91"/>
      <c r="P374" s="223">
        <f>O374*H374</f>
        <v>0</v>
      </c>
      <c r="Q374" s="223">
        <v>0.00059999999999999995</v>
      </c>
      <c r="R374" s="223">
        <f>Q374*H374</f>
        <v>0.0089999999999999993</v>
      </c>
      <c r="S374" s="223">
        <v>0</v>
      </c>
      <c r="T374" s="22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5" t="s">
        <v>131</v>
      </c>
      <c r="AT374" s="225" t="s">
        <v>126</v>
      </c>
      <c r="AU374" s="225" t="s">
        <v>88</v>
      </c>
      <c r="AY374" s="17" t="s">
        <v>124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7" t="s">
        <v>86</v>
      </c>
      <c r="BK374" s="226">
        <f>ROUND(I374*H374,2)</f>
        <v>0</v>
      </c>
      <c r="BL374" s="17" t="s">
        <v>131</v>
      </c>
      <c r="BM374" s="225" t="s">
        <v>402</v>
      </c>
    </row>
    <row r="375" s="2" customFormat="1">
      <c r="A375" s="38"/>
      <c r="B375" s="39"/>
      <c r="C375" s="40"/>
      <c r="D375" s="227" t="s">
        <v>133</v>
      </c>
      <c r="E375" s="40"/>
      <c r="F375" s="228" t="s">
        <v>403</v>
      </c>
      <c r="G375" s="40"/>
      <c r="H375" s="40"/>
      <c r="I375" s="229"/>
      <c r="J375" s="40"/>
      <c r="K375" s="40"/>
      <c r="L375" s="44"/>
      <c r="M375" s="230"/>
      <c r="N375" s="231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133</v>
      </c>
      <c r="AU375" s="17" t="s">
        <v>88</v>
      </c>
    </row>
    <row r="376" s="13" customFormat="1">
      <c r="A376" s="13"/>
      <c r="B376" s="232"/>
      <c r="C376" s="233"/>
      <c r="D376" s="227" t="s">
        <v>135</v>
      </c>
      <c r="E376" s="234" t="s">
        <v>1</v>
      </c>
      <c r="F376" s="235" t="s">
        <v>136</v>
      </c>
      <c r="G376" s="233"/>
      <c r="H376" s="234" t="s">
        <v>1</v>
      </c>
      <c r="I376" s="236"/>
      <c r="J376" s="233"/>
      <c r="K376" s="233"/>
      <c r="L376" s="237"/>
      <c r="M376" s="238"/>
      <c r="N376" s="239"/>
      <c r="O376" s="239"/>
      <c r="P376" s="239"/>
      <c r="Q376" s="239"/>
      <c r="R376" s="239"/>
      <c r="S376" s="239"/>
      <c r="T376" s="24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1" t="s">
        <v>135</v>
      </c>
      <c r="AU376" s="241" t="s">
        <v>88</v>
      </c>
      <c r="AV376" s="13" t="s">
        <v>86</v>
      </c>
      <c r="AW376" s="13" t="s">
        <v>35</v>
      </c>
      <c r="AX376" s="13" t="s">
        <v>78</v>
      </c>
      <c r="AY376" s="241" t="s">
        <v>124</v>
      </c>
    </row>
    <row r="377" s="14" customFormat="1">
      <c r="A377" s="14"/>
      <c r="B377" s="242"/>
      <c r="C377" s="243"/>
      <c r="D377" s="227" t="s">
        <v>135</v>
      </c>
      <c r="E377" s="244" t="s">
        <v>1</v>
      </c>
      <c r="F377" s="245" t="s">
        <v>229</v>
      </c>
      <c r="G377" s="243"/>
      <c r="H377" s="246">
        <v>15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2" t="s">
        <v>135</v>
      </c>
      <c r="AU377" s="252" t="s">
        <v>88</v>
      </c>
      <c r="AV377" s="14" t="s">
        <v>88</v>
      </c>
      <c r="AW377" s="14" t="s">
        <v>35</v>
      </c>
      <c r="AX377" s="14" t="s">
        <v>78</v>
      </c>
      <c r="AY377" s="252" t="s">
        <v>124</v>
      </c>
    </row>
    <row r="378" s="15" customFormat="1">
      <c r="A378" s="15"/>
      <c r="B378" s="253"/>
      <c r="C378" s="254"/>
      <c r="D378" s="227" t="s">
        <v>135</v>
      </c>
      <c r="E378" s="255" t="s">
        <v>1</v>
      </c>
      <c r="F378" s="256" t="s">
        <v>139</v>
      </c>
      <c r="G378" s="254"/>
      <c r="H378" s="257">
        <v>15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3" t="s">
        <v>135</v>
      </c>
      <c r="AU378" s="263" t="s">
        <v>88</v>
      </c>
      <c r="AV378" s="15" t="s">
        <v>131</v>
      </c>
      <c r="AW378" s="15" t="s">
        <v>35</v>
      </c>
      <c r="AX378" s="15" t="s">
        <v>86</v>
      </c>
      <c r="AY378" s="263" t="s">
        <v>124</v>
      </c>
    </row>
    <row r="379" s="2" customFormat="1" ht="16.5" customHeight="1">
      <c r="A379" s="38"/>
      <c r="B379" s="39"/>
      <c r="C379" s="214" t="s">
        <v>404</v>
      </c>
      <c r="D379" s="214" t="s">
        <v>126</v>
      </c>
      <c r="E379" s="215" t="s">
        <v>405</v>
      </c>
      <c r="F379" s="216" t="s">
        <v>406</v>
      </c>
      <c r="G379" s="217" t="s">
        <v>171</v>
      </c>
      <c r="H379" s="218">
        <v>15</v>
      </c>
      <c r="I379" s="219"/>
      <c r="J379" s="220">
        <f>ROUND(I379*H379,2)</f>
        <v>0</v>
      </c>
      <c r="K379" s="216" t="s">
        <v>130</v>
      </c>
      <c r="L379" s="44"/>
      <c r="M379" s="221" t="s">
        <v>1</v>
      </c>
      <c r="N379" s="222" t="s">
        <v>43</v>
      </c>
      <c r="O379" s="91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5" t="s">
        <v>131</v>
      </c>
      <c r="AT379" s="225" t="s">
        <v>126</v>
      </c>
      <c r="AU379" s="225" t="s">
        <v>88</v>
      </c>
      <c r="AY379" s="17" t="s">
        <v>124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7" t="s">
        <v>86</v>
      </c>
      <c r="BK379" s="226">
        <f>ROUND(I379*H379,2)</f>
        <v>0</v>
      </c>
      <c r="BL379" s="17" t="s">
        <v>131</v>
      </c>
      <c r="BM379" s="225" t="s">
        <v>407</v>
      </c>
    </row>
    <row r="380" s="2" customFormat="1">
      <c r="A380" s="38"/>
      <c r="B380" s="39"/>
      <c r="C380" s="40"/>
      <c r="D380" s="227" t="s">
        <v>133</v>
      </c>
      <c r="E380" s="40"/>
      <c r="F380" s="228" t="s">
        <v>408</v>
      </c>
      <c r="G380" s="40"/>
      <c r="H380" s="40"/>
      <c r="I380" s="229"/>
      <c r="J380" s="40"/>
      <c r="K380" s="40"/>
      <c r="L380" s="44"/>
      <c r="M380" s="230"/>
      <c r="N380" s="231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133</v>
      </c>
      <c r="AU380" s="17" t="s">
        <v>88</v>
      </c>
    </row>
    <row r="381" s="13" customFormat="1">
      <c r="A381" s="13"/>
      <c r="B381" s="232"/>
      <c r="C381" s="233"/>
      <c r="D381" s="227" t="s">
        <v>135</v>
      </c>
      <c r="E381" s="234" t="s">
        <v>1</v>
      </c>
      <c r="F381" s="235" t="s">
        <v>136</v>
      </c>
      <c r="G381" s="233"/>
      <c r="H381" s="234" t="s">
        <v>1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1" t="s">
        <v>135</v>
      </c>
      <c r="AU381" s="241" t="s">
        <v>88</v>
      </c>
      <c r="AV381" s="13" t="s">
        <v>86</v>
      </c>
      <c r="AW381" s="13" t="s">
        <v>35</v>
      </c>
      <c r="AX381" s="13" t="s">
        <v>78</v>
      </c>
      <c r="AY381" s="241" t="s">
        <v>124</v>
      </c>
    </row>
    <row r="382" s="14" customFormat="1">
      <c r="A382" s="14"/>
      <c r="B382" s="242"/>
      <c r="C382" s="243"/>
      <c r="D382" s="227" t="s">
        <v>135</v>
      </c>
      <c r="E382" s="244" t="s">
        <v>1</v>
      </c>
      <c r="F382" s="245" t="s">
        <v>229</v>
      </c>
      <c r="G382" s="243"/>
      <c r="H382" s="246">
        <v>15</v>
      </c>
      <c r="I382" s="247"/>
      <c r="J382" s="243"/>
      <c r="K382" s="243"/>
      <c r="L382" s="248"/>
      <c r="M382" s="249"/>
      <c r="N382" s="250"/>
      <c r="O382" s="250"/>
      <c r="P382" s="250"/>
      <c r="Q382" s="250"/>
      <c r="R382" s="250"/>
      <c r="S382" s="250"/>
      <c r="T382" s="25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2" t="s">
        <v>135</v>
      </c>
      <c r="AU382" s="252" t="s">
        <v>88</v>
      </c>
      <c r="AV382" s="14" t="s">
        <v>88</v>
      </c>
      <c r="AW382" s="14" t="s">
        <v>35</v>
      </c>
      <c r="AX382" s="14" t="s">
        <v>78</v>
      </c>
      <c r="AY382" s="252" t="s">
        <v>124</v>
      </c>
    </row>
    <row r="383" s="15" customFormat="1">
      <c r="A383" s="15"/>
      <c r="B383" s="253"/>
      <c r="C383" s="254"/>
      <c r="D383" s="227" t="s">
        <v>135</v>
      </c>
      <c r="E383" s="255" t="s">
        <v>1</v>
      </c>
      <c r="F383" s="256" t="s">
        <v>139</v>
      </c>
      <c r="G383" s="254"/>
      <c r="H383" s="257">
        <v>15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3" t="s">
        <v>135</v>
      </c>
      <c r="AU383" s="263" t="s">
        <v>88</v>
      </c>
      <c r="AV383" s="15" t="s">
        <v>131</v>
      </c>
      <c r="AW383" s="15" t="s">
        <v>35</v>
      </c>
      <c r="AX383" s="15" t="s">
        <v>86</v>
      </c>
      <c r="AY383" s="263" t="s">
        <v>124</v>
      </c>
    </row>
    <row r="384" s="12" customFormat="1" ht="22.8" customHeight="1">
      <c r="A384" s="12"/>
      <c r="B384" s="198"/>
      <c r="C384" s="199"/>
      <c r="D384" s="200" t="s">
        <v>77</v>
      </c>
      <c r="E384" s="212" t="s">
        <v>409</v>
      </c>
      <c r="F384" s="212" t="s">
        <v>410</v>
      </c>
      <c r="G384" s="199"/>
      <c r="H384" s="199"/>
      <c r="I384" s="202"/>
      <c r="J384" s="213">
        <f>BK384</f>
        <v>0</v>
      </c>
      <c r="K384" s="199"/>
      <c r="L384" s="204"/>
      <c r="M384" s="205"/>
      <c r="N384" s="206"/>
      <c r="O384" s="206"/>
      <c r="P384" s="207">
        <f>SUM(P385:P398)</f>
        <v>0</v>
      </c>
      <c r="Q384" s="206"/>
      <c r="R384" s="207">
        <f>SUM(R385:R398)</f>
        <v>0</v>
      </c>
      <c r="S384" s="206"/>
      <c r="T384" s="208">
        <f>SUM(T385:T398)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9" t="s">
        <v>86</v>
      </c>
      <c r="AT384" s="210" t="s">
        <v>77</v>
      </c>
      <c r="AU384" s="210" t="s">
        <v>86</v>
      </c>
      <c r="AY384" s="209" t="s">
        <v>124</v>
      </c>
      <c r="BK384" s="211">
        <f>SUM(BK385:BK398)</f>
        <v>0</v>
      </c>
    </row>
    <row r="385" s="2" customFormat="1" ht="16.5" customHeight="1">
      <c r="A385" s="38"/>
      <c r="B385" s="39"/>
      <c r="C385" s="214" t="s">
        <v>411</v>
      </c>
      <c r="D385" s="214" t="s">
        <v>126</v>
      </c>
      <c r="E385" s="215" t="s">
        <v>412</v>
      </c>
      <c r="F385" s="216" t="s">
        <v>413</v>
      </c>
      <c r="G385" s="217" t="s">
        <v>193</v>
      </c>
      <c r="H385" s="218">
        <v>194.25700000000001</v>
      </c>
      <c r="I385" s="219"/>
      <c r="J385" s="220">
        <f>ROUND(I385*H385,2)</f>
        <v>0</v>
      </c>
      <c r="K385" s="216" t="s">
        <v>130</v>
      </c>
      <c r="L385" s="44"/>
      <c r="M385" s="221" t="s">
        <v>1</v>
      </c>
      <c r="N385" s="222" t="s">
        <v>43</v>
      </c>
      <c r="O385" s="91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5" t="s">
        <v>131</v>
      </c>
      <c r="AT385" s="225" t="s">
        <v>126</v>
      </c>
      <c r="AU385" s="225" t="s">
        <v>88</v>
      </c>
      <c r="AY385" s="17" t="s">
        <v>124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7" t="s">
        <v>86</v>
      </c>
      <c r="BK385" s="226">
        <f>ROUND(I385*H385,2)</f>
        <v>0</v>
      </c>
      <c r="BL385" s="17" t="s">
        <v>131</v>
      </c>
      <c r="BM385" s="225" t="s">
        <v>414</v>
      </c>
    </row>
    <row r="386" s="2" customFormat="1">
      <c r="A386" s="38"/>
      <c r="B386" s="39"/>
      <c r="C386" s="40"/>
      <c r="D386" s="227" t="s">
        <v>133</v>
      </c>
      <c r="E386" s="40"/>
      <c r="F386" s="228" t="s">
        <v>415</v>
      </c>
      <c r="G386" s="40"/>
      <c r="H386" s="40"/>
      <c r="I386" s="229"/>
      <c r="J386" s="40"/>
      <c r="K386" s="40"/>
      <c r="L386" s="44"/>
      <c r="M386" s="230"/>
      <c r="N386" s="231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133</v>
      </c>
      <c r="AU386" s="17" t="s">
        <v>88</v>
      </c>
    </row>
    <row r="387" s="2" customFormat="1" ht="16.5" customHeight="1">
      <c r="A387" s="38"/>
      <c r="B387" s="39"/>
      <c r="C387" s="214" t="s">
        <v>416</v>
      </c>
      <c r="D387" s="214" t="s">
        <v>126</v>
      </c>
      <c r="E387" s="215" t="s">
        <v>417</v>
      </c>
      <c r="F387" s="216" t="s">
        <v>418</v>
      </c>
      <c r="G387" s="217" t="s">
        <v>193</v>
      </c>
      <c r="H387" s="218">
        <v>1748.3130000000001</v>
      </c>
      <c r="I387" s="219"/>
      <c r="J387" s="220">
        <f>ROUND(I387*H387,2)</f>
        <v>0</v>
      </c>
      <c r="K387" s="216" t="s">
        <v>130</v>
      </c>
      <c r="L387" s="44"/>
      <c r="M387" s="221" t="s">
        <v>1</v>
      </c>
      <c r="N387" s="222" t="s">
        <v>43</v>
      </c>
      <c r="O387" s="91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5" t="s">
        <v>131</v>
      </c>
      <c r="AT387" s="225" t="s">
        <v>126</v>
      </c>
      <c r="AU387" s="225" t="s">
        <v>88</v>
      </c>
      <c r="AY387" s="17" t="s">
        <v>124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7" t="s">
        <v>86</v>
      </c>
      <c r="BK387" s="226">
        <f>ROUND(I387*H387,2)</f>
        <v>0</v>
      </c>
      <c r="BL387" s="17" t="s">
        <v>131</v>
      </c>
      <c r="BM387" s="225" t="s">
        <v>419</v>
      </c>
    </row>
    <row r="388" s="2" customFormat="1">
      <c r="A388" s="38"/>
      <c r="B388" s="39"/>
      <c r="C388" s="40"/>
      <c r="D388" s="227" t="s">
        <v>133</v>
      </c>
      <c r="E388" s="40"/>
      <c r="F388" s="228" t="s">
        <v>420</v>
      </c>
      <c r="G388" s="40"/>
      <c r="H388" s="40"/>
      <c r="I388" s="229"/>
      <c r="J388" s="40"/>
      <c r="K388" s="40"/>
      <c r="L388" s="44"/>
      <c r="M388" s="230"/>
      <c r="N388" s="231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133</v>
      </c>
      <c r="AU388" s="17" t="s">
        <v>88</v>
      </c>
    </row>
    <row r="389" s="14" customFormat="1">
      <c r="A389" s="14"/>
      <c r="B389" s="242"/>
      <c r="C389" s="243"/>
      <c r="D389" s="227" t="s">
        <v>135</v>
      </c>
      <c r="E389" s="243"/>
      <c r="F389" s="245" t="s">
        <v>421</v>
      </c>
      <c r="G389" s="243"/>
      <c r="H389" s="246">
        <v>1748.3130000000001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2" t="s">
        <v>135</v>
      </c>
      <c r="AU389" s="252" t="s">
        <v>88</v>
      </c>
      <c r="AV389" s="14" t="s">
        <v>88</v>
      </c>
      <c r="AW389" s="14" t="s">
        <v>4</v>
      </c>
      <c r="AX389" s="14" t="s">
        <v>86</v>
      </c>
      <c r="AY389" s="252" t="s">
        <v>124</v>
      </c>
    </row>
    <row r="390" s="2" customFormat="1" ht="21.75" customHeight="1">
      <c r="A390" s="38"/>
      <c r="B390" s="39"/>
      <c r="C390" s="214" t="s">
        <v>422</v>
      </c>
      <c r="D390" s="214" t="s">
        <v>126</v>
      </c>
      <c r="E390" s="215" t="s">
        <v>423</v>
      </c>
      <c r="F390" s="216" t="s">
        <v>424</v>
      </c>
      <c r="G390" s="217" t="s">
        <v>193</v>
      </c>
      <c r="H390" s="218">
        <v>80.778999999999996</v>
      </c>
      <c r="I390" s="219"/>
      <c r="J390" s="220">
        <f>ROUND(I390*H390,2)</f>
        <v>0</v>
      </c>
      <c r="K390" s="216" t="s">
        <v>130</v>
      </c>
      <c r="L390" s="44"/>
      <c r="M390" s="221" t="s">
        <v>1</v>
      </c>
      <c r="N390" s="222" t="s">
        <v>43</v>
      </c>
      <c r="O390" s="91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5" t="s">
        <v>131</v>
      </c>
      <c r="AT390" s="225" t="s">
        <v>126</v>
      </c>
      <c r="AU390" s="225" t="s">
        <v>88</v>
      </c>
      <c r="AY390" s="17" t="s">
        <v>124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7" t="s">
        <v>86</v>
      </c>
      <c r="BK390" s="226">
        <f>ROUND(I390*H390,2)</f>
        <v>0</v>
      </c>
      <c r="BL390" s="17" t="s">
        <v>131</v>
      </c>
      <c r="BM390" s="225" t="s">
        <v>425</v>
      </c>
    </row>
    <row r="391" s="2" customFormat="1">
      <c r="A391" s="38"/>
      <c r="B391" s="39"/>
      <c r="C391" s="40"/>
      <c r="D391" s="227" t="s">
        <v>133</v>
      </c>
      <c r="E391" s="40"/>
      <c r="F391" s="228" t="s">
        <v>426</v>
      </c>
      <c r="G391" s="40"/>
      <c r="H391" s="40"/>
      <c r="I391" s="229"/>
      <c r="J391" s="40"/>
      <c r="K391" s="40"/>
      <c r="L391" s="44"/>
      <c r="M391" s="230"/>
      <c r="N391" s="231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133</v>
      </c>
      <c r="AU391" s="17" t="s">
        <v>88</v>
      </c>
    </row>
    <row r="392" s="14" customFormat="1">
      <c r="A392" s="14"/>
      <c r="B392" s="242"/>
      <c r="C392" s="243"/>
      <c r="D392" s="227" t="s">
        <v>135</v>
      </c>
      <c r="E392" s="244" t="s">
        <v>1</v>
      </c>
      <c r="F392" s="245" t="s">
        <v>427</v>
      </c>
      <c r="G392" s="243"/>
      <c r="H392" s="246">
        <v>80.778999999999996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2" t="s">
        <v>135</v>
      </c>
      <c r="AU392" s="252" t="s">
        <v>88</v>
      </c>
      <c r="AV392" s="14" t="s">
        <v>88</v>
      </c>
      <c r="AW392" s="14" t="s">
        <v>35</v>
      </c>
      <c r="AX392" s="14" t="s">
        <v>86</v>
      </c>
      <c r="AY392" s="252" t="s">
        <v>124</v>
      </c>
    </row>
    <row r="393" s="2" customFormat="1" ht="24.15" customHeight="1">
      <c r="A393" s="38"/>
      <c r="B393" s="39"/>
      <c r="C393" s="214" t="s">
        <v>428</v>
      </c>
      <c r="D393" s="214" t="s">
        <v>126</v>
      </c>
      <c r="E393" s="215" t="s">
        <v>429</v>
      </c>
      <c r="F393" s="216" t="s">
        <v>430</v>
      </c>
      <c r="G393" s="217" t="s">
        <v>193</v>
      </c>
      <c r="H393" s="218">
        <v>71.957999999999998</v>
      </c>
      <c r="I393" s="219"/>
      <c r="J393" s="220">
        <f>ROUND(I393*H393,2)</f>
        <v>0</v>
      </c>
      <c r="K393" s="216" t="s">
        <v>130</v>
      </c>
      <c r="L393" s="44"/>
      <c r="M393" s="221" t="s">
        <v>1</v>
      </c>
      <c r="N393" s="222" t="s">
        <v>43</v>
      </c>
      <c r="O393" s="91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5" t="s">
        <v>131</v>
      </c>
      <c r="AT393" s="225" t="s">
        <v>126</v>
      </c>
      <c r="AU393" s="225" t="s">
        <v>88</v>
      </c>
      <c r="AY393" s="17" t="s">
        <v>124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7" t="s">
        <v>86</v>
      </c>
      <c r="BK393" s="226">
        <f>ROUND(I393*H393,2)</f>
        <v>0</v>
      </c>
      <c r="BL393" s="17" t="s">
        <v>131</v>
      </c>
      <c r="BM393" s="225" t="s">
        <v>431</v>
      </c>
    </row>
    <row r="394" s="2" customFormat="1">
      <c r="A394" s="38"/>
      <c r="B394" s="39"/>
      <c r="C394" s="40"/>
      <c r="D394" s="227" t="s">
        <v>133</v>
      </c>
      <c r="E394" s="40"/>
      <c r="F394" s="228" t="s">
        <v>432</v>
      </c>
      <c r="G394" s="40"/>
      <c r="H394" s="40"/>
      <c r="I394" s="229"/>
      <c r="J394" s="40"/>
      <c r="K394" s="40"/>
      <c r="L394" s="44"/>
      <c r="M394" s="230"/>
      <c r="N394" s="231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133</v>
      </c>
      <c r="AU394" s="17" t="s">
        <v>88</v>
      </c>
    </row>
    <row r="395" s="14" customFormat="1">
      <c r="A395" s="14"/>
      <c r="B395" s="242"/>
      <c r="C395" s="243"/>
      <c r="D395" s="227" t="s">
        <v>135</v>
      </c>
      <c r="E395" s="244" t="s">
        <v>1</v>
      </c>
      <c r="F395" s="245" t="s">
        <v>433</v>
      </c>
      <c r="G395" s="243"/>
      <c r="H395" s="246">
        <v>71.957999999999998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2" t="s">
        <v>135</v>
      </c>
      <c r="AU395" s="252" t="s">
        <v>88</v>
      </c>
      <c r="AV395" s="14" t="s">
        <v>88</v>
      </c>
      <c r="AW395" s="14" t="s">
        <v>35</v>
      </c>
      <c r="AX395" s="14" t="s">
        <v>86</v>
      </c>
      <c r="AY395" s="252" t="s">
        <v>124</v>
      </c>
    </row>
    <row r="396" s="2" customFormat="1" ht="24.15" customHeight="1">
      <c r="A396" s="38"/>
      <c r="B396" s="39"/>
      <c r="C396" s="214" t="s">
        <v>434</v>
      </c>
      <c r="D396" s="214" t="s">
        <v>126</v>
      </c>
      <c r="E396" s="215" t="s">
        <v>435</v>
      </c>
      <c r="F396" s="216" t="s">
        <v>195</v>
      </c>
      <c r="G396" s="217" t="s">
        <v>193</v>
      </c>
      <c r="H396" s="218">
        <v>41.469999999999999</v>
      </c>
      <c r="I396" s="219"/>
      <c r="J396" s="220">
        <f>ROUND(I396*H396,2)</f>
        <v>0</v>
      </c>
      <c r="K396" s="216" t="s">
        <v>130</v>
      </c>
      <c r="L396" s="44"/>
      <c r="M396" s="221" t="s">
        <v>1</v>
      </c>
      <c r="N396" s="222" t="s">
        <v>43</v>
      </c>
      <c r="O396" s="91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5" t="s">
        <v>131</v>
      </c>
      <c r="AT396" s="225" t="s">
        <v>126</v>
      </c>
      <c r="AU396" s="225" t="s">
        <v>88</v>
      </c>
      <c r="AY396" s="17" t="s">
        <v>124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7" t="s">
        <v>86</v>
      </c>
      <c r="BK396" s="226">
        <f>ROUND(I396*H396,2)</f>
        <v>0</v>
      </c>
      <c r="BL396" s="17" t="s">
        <v>131</v>
      </c>
      <c r="BM396" s="225" t="s">
        <v>436</v>
      </c>
    </row>
    <row r="397" s="2" customFormat="1">
      <c r="A397" s="38"/>
      <c r="B397" s="39"/>
      <c r="C397" s="40"/>
      <c r="D397" s="227" t="s">
        <v>133</v>
      </c>
      <c r="E397" s="40"/>
      <c r="F397" s="228" t="s">
        <v>195</v>
      </c>
      <c r="G397" s="40"/>
      <c r="H397" s="40"/>
      <c r="I397" s="229"/>
      <c r="J397" s="40"/>
      <c r="K397" s="40"/>
      <c r="L397" s="44"/>
      <c r="M397" s="230"/>
      <c r="N397" s="231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133</v>
      </c>
      <c r="AU397" s="17" t="s">
        <v>88</v>
      </c>
    </row>
    <row r="398" s="14" customFormat="1">
      <c r="A398" s="14"/>
      <c r="B398" s="242"/>
      <c r="C398" s="243"/>
      <c r="D398" s="227" t="s">
        <v>135</v>
      </c>
      <c r="E398" s="244" t="s">
        <v>1</v>
      </c>
      <c r="F398" s="245" t="s">
        <v>437</v>
      </c>
      <c r="G398" s="243"/>
      <c r="H398" s="246">
        <v>41.469999999999999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2" t="s">
        <v>135</v>
      </c>
      <c r="AU398" s="252" t="s">
        <v>88</v>
      </c>
      <c r="AV398" s="14" t="s">
        <v>88</v>
      </c>
      <c r="AW398" s="14" t="s">
        <v>35</v>
      </c>
      <c r="AX398" s="14" t="s">
        <v>86</v>
      </c>
      <c r="AY398" s="252" t="s">
        <v>124</v>
      </c>
    </row>
    <row r="399" s="12" customFormat="1" ht="22.8" customHeight="1">
      <c r="A399" s="12"/>
      <c r="B399" s="198"/>
      <c r="C399" s="199"/>
      <c r="D399" s="200" t="s">
        <v>77</v>
      </c>
      <c r="E399" s="212" t="s">
        <v>438</v>
      </c>
      <c r="F399" s="212" t="s">
        <v>439</v>
      </c>
      <c r="G399" s="199"/>
      <c r="H399" s="199"/>
      <c r="I399" s="202"/>
      <c r="J399" s="213">
        <f>BK399</f>
        <v>0</v>
      </c>
      <c r="K399" s="199"/>
      <c r="L399" s="204"/>
      <c r="M399" s="205"/>
      <c r="N399" s="206"/>
      <c r="O399" s="206"/>
      <c r="P399" s="207">
        <f>SUM(P400:P401)</f>
        <v>0</v>
      </c>
      <c r="Q399" s="206"/>
      <c r="R399" s="207">
        <f>SUM(R400:R401)</f>
        <v>0</v>
      </c>
      <c r="S399" s="206"/>
      <c r="T399" s="208">
        <f>SUM(T400:T401)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9" t="s">
        <v>86</v>
      </c>
      <c r="AT399" s="210" t="s">
        <v>77</v>
      </c>
      <c r="AU399" s="210" t="s">
        <v>86</v>
      </c>
      <c r="AY399" s="209" t="s">
        <v>124</v>
      </c>
      <c r="BK399" s="211">
        <f>SUM(BK400:BK401)</f>
        <v>0</v>
      </c>
    </row>
    <row r="400" s="2" customFormat="1" ht="21.75" customHeight="1">
      <c r="A400" s="38"/>
      <c r="B400" s="39"/>
      <c r="C400" s="214" t="s">
        <v>440</v>
      </c>
      <c r="D400" s="214" t="s">
        <v>126</v>
      </c>
      <c r="E400" s="215" t="s">
        <v>441</v>
      </c>
      <c r="F400" s="216" t="s">
        <v>442</v>
      </c>
      <c r="G400" s="217" t="s">
        <v>193</v>
      </c>
      <c r="H400" s="218">
        <v>88.382000000000005</v>
      </c>
      <c r="I400" s="219"/>
      <c r="J400" s="220">
        <f>ROUND(I400*H400,2)</f>
        <v>0</v>
      </c>
      <c r="K400" s="216" t="s">
        <v>130</v>
      </c>
      <c r="L400" s="44"/>
      <c r="M400" s="221" t="s">
        <v>1</v>
      </c>
      <c r="N400" s="222" t="s">
        <v>43</v>
      </c>
      <c r="O400" s="91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5" t="s">
        <v>131</v>
      </c>
      <c r="AT400" s="225" t="s">
        <v>126</v>
      </c>
      <c r="AU400" s="225" t="s">
        <v>88</v>
      </c>
      <c r="AY400" s="17" t="s">
        <v>124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7" t="s">
        <v>86</v>
      </c>
      <c r="BK400" s="226">
        <f>ROUND(I400*H400,2)</f>
        <v>0</v>
      </c>
      <c r="BL400" s="17" t="s">
        <v>131</v>
      </c>
      <c r="BM400" s="225" t="s">
        <v>443</v>
      </c>
    </row>
    <row r="401" s="2" customFormat="1">
      <c r="A401" s="38"/>
      <c r="B401" s="39"/>
      <c r="C401" s="40"/>
      <c r="D401" s="227" t="s">
        <v>133</v>
      </c>
      <c r="E401" s="40"/>
      <c r="F401" s="228" t="s">
        <v>444</v>
      </c>
      <c r="G401" s="40"/>
      <c r="H401" s="40"/>
      <c r="I401" s="229"/>
      <c r="J401" s="40"/>
      <c r="K401" s="40"/>
      <c r="L401" s="44"/>
      <c r="M401" s="230"/>
      <c r="N401" s="231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133</v>
      </c>
      <c r="AU401" s="17" t="s">
        <v>88</v>
      </c>
    </row>
    <row r="402" s="12" customFormat="1" ht="25.92" customHeight="1">
      <c r="A402" s="12"/>
      <c r="B402" s="198"/>
      <c r="C402" s="199"/>
      <c r="D402" s="200" t="s">
        <v>77</v>
      </c>
      <c r="E402" s="201" t="s">
        <v>445</v>
      </c>
      <c r="F402" s="201" t="s">
        <v>446</v>
      </c>
      <c r="G402" s="199"/>
      <c r="H402" s="199"/>
      <c r="I402" s="202"/>
      <c r="J402" s="203">
        <f>BK402</f>
        <v>0</v>
      </c>
      <c r="K402" s="199"/>
      <c r="L402" s="204"/>
      <c r="M402" s="205"/>
      <c r="N402" s="206"/>
      <c r="O402" s="206"/>
      <c r="P402" s="207">
        <f>P403+P411+P418</f>
        <v>0</v>
      </c>
      <c r="Q402" s="206"/>
      <c r="R402" s="207">
        <f>R403+R411+R418</f>
        <v>0</v>
      </c>
      <c r="S402" s="206"/>
      <c r="T402" s="208">
        <f>T403+T411+T418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9" t="s">
        <v>157</v>
      </c>
      <c r="AT402" s="210" t="s">
        <v>77</v>
      </c>
      <c r="AU402" s="210" t="s">
        <v>78</v>
      </c>
      <c r="AY402" s="209" t="s">
        <v>124</v>
      </c>
      <c r="BK402" s="211">
        <f>BK403+BK411+BK418</f>
        <v>0</v>
      </c>
    </row>
    <row r="403" s="12" customFormat="1" ht="22.8" customHeight="1">
      <c r="A403" s="12"/>
      <c r="B403" s="198"/>
      <c r="C403" s="199"/>
      <c r="D403" s="200" t="s">
        <v>77</v>
      </c>
      <c r="E403" s="212" t="s">
        <v>447</v>
      </c>
      <c r="F403" s="212" t="s">
        <v>448</v>
      </c>
      <c r="G403" s="199"/>
      <c r="H403" s="199"/>
      <c r="I403" s="202"/>
      <c r="J403" s="213">
        <f>BK403</f>
        <v>0</v>
      </c>
      <c r="K403" s="199"/>
      <c r="L403" s="204"/>
      <c r="M403" s="205"/>
      <c r="N403" s="206"/>
      <c r="O403" s="206"/>
      <c r="P403" s="207">
        <f>SUM(P404:P410)</f>
        <v>0</v>
      </c>
      <c r="Q403" s="206"/>
      <c r="R403" s="207">
        <f>SUM(R404:R410)</f>
        <v>0</v>
      </c>
      <c r="S403" s="206"/>
      <c r="T403" s="208">
        <f>SUM(T404:T410)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9" t="s">
        <v>157</v>
      </c>
      <c r="AT403" s="210" t="s">
        <v>77</v>
      </c>
      <c r="AU403" s="210" t="s">
        <v>86</v>
      </c>
      <c r="AY403" s="209" t="s">
        <v>124</v>
      </c>
      <c r="BK403" s="211">
        <f>SUM(BK404:BK410)</f>
        <v>0</v>
      </c>
    </row>
    <row r="404" s="2" customFormat="1" ht="16.5" customHeight="1">
      <c r="A404" s="38"/>
      <c r="B404" s="39"/>
      <c r="C404" s="214" t="s">
        <v>449</v>
      </c>
      <c r="D404" s="214" t="s">
        <v>126</v>
      </c>
      <c r="E404" s="215" t="s">
        <v>450</v>
      </c>
      <c r="F404" s="216" t="s">
        <v>451</v>
      </c>
      <c r="G404" s="217" t="s">
        <v>452</v>
      </c>
      <c r="H404" s="218">
        <v>1</v>
      </c>
      <c r="I404" s="219"/>
      <c r="J404" s="220">
        <f>ROUND(I404*H404,2)</f>
        <v>0</v>
      </c>
      <c r="K404" s="216" t="s">
        <v>130</v>
      </c>
      <c r="L404" s="44"/>
      <c r="M404" s="221" t="s">
        <v>1</v>
      </c>
      <c r="N404" s="222" t="s">
        <v>43</v>
      </c>
      <c r="O404" s="91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5" t="s">
        <v>453</v>
      </c>
      <c r="AT404" s="225" t="s">
        <v>126</v>
      </c>
      <c r="AU404" s="225" t="s">
        <v>88</v>
      </c>
      <c r="AY404" s="17" t="s">
        <v>124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7" t="s">
        <v>86</v>
      </c>
      <c r="BK404" s="226">
        <f>ROUND(I404*H404,2)</f>
        <v>0</v>
      </c>
      <c r="BL404" s="17" t="s">
        <v>453</v>
      </c>
      <c r="BM404" s="225" t="s">
        <v>454</v>
      </c>
    </row>
    <row r="405" s="2" customFormat="1">
      <c r="A405" s="38"/>
      <c r="B405" s="39"/>
      <c r="C405" s="40"/>
      <c r="D405" s="227" t="s">
        <v>133</v>
      </c>
      <c r="E405" s="40"/>
      <c r="F405" s="228" t="s">
        <v>451</v>
      </c>
      <c r="G405" s="40"/>
      <c r="H405" s="40"/>
      <c r="I405" s="229"/>
      <c r="J405" s="40"/>
      <c r="K405" s="40"/>
      <c r="L405" s="44"/>
      <c r="M405" s="230"/>
      <c r="N405" s="231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133</v>
      </c>
      <c r="AU405" s="17" t="s">
        <v>88</v>
      </c>
    </row>
    <row r="406" s="14" customFormat="1">
      <c r="A406" s="14"/>
      <c r="B406" s="242"/>
      <c r="C406" s="243"/>
      <c r="D406" s="227" t="s">
        <v>135</v>
      </c>
      <c r="E406" s="244" t="s">
        <v>1</v>
      </c>
      <c r="F406" s="245" t="s">
        <v>86</v>
      </c>
      <c r="G406" s="243"/>
      <c r="H406" s="246">
        <v>1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2" t="s">
        <v>135</v>
      </c>
      <c r="AU406" s="252" t="s">
        <v>88</v>
      </c>
      <c r="AV406" s="14" t="s">
        <v>88</v>
      </c>
      <c r="AW406" s="14" t="s">
        <v>35</v>
      </c>
      <c r="AX406" s="14" t="s">
        <v>86</v>
      </c>
      <c r="AY406" s="252" t="s">
        <v>124</v>
      </c>
    </row>
    <row r="407" s="2" customFormat="1" ht="16.5" customHeight="1">
      <c r="A407" s="38"/>
      <c r="B407" s="39"/>
      <c r="C407" s="214" t="s">
        <v>455</v>
      </c>
      <c r="D407" s="214" t="s">
        <v>126</v>
      </c>
      <c r="E407" s="215" t="s">
        <v>456</v>
      </c>
      <c r="F407" s="216" t="s">
        <v>457</v>
      </c>
      <c r="G407" s="217" t="s">
        <v>452</v>
      </c>
      <c r="H407" s="218">
        <v>1</v>
      </c>
      <c r="I407" s="219"/>
      <c r="J407" s="220">
        <f>ROUND(I407*H407,2)</f>
        <v>0</v>
      </c>
      <c r="K407" s="216" t="s">
        <v>130</v>
      </c>
      <c r="L407" s="44"/>
      <c r="M407" s="221" t="s">
        <v>1</v>
      </c>
      <c r="N407" s="222" t="s">
        <v>43</v>
      </c>
      <c r="O407" s="91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5" t="s">
        <v>453</v>
      </c>
      <c r="AT407" s="225" t="s">
        <v>126</v>
      </c>
      <c r="AU407" s="225" t="s">
        <v>88</v>
      </c>
      <c r="AY407" s="17" t="s">
        <v>124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7" t="s">
        <v>86</v>
      </c>
      <c r="BK407" s="226">
        <f>ROUND(I407*H407,2)</f>
        <v>0</v>
      </c>
      <c r="BL407" s="17" t="s">
        <v>453</v>
      </c>
      <c r="BM407" s="225" t="s">
        <v>458</v>
      </c>
    </row>
    <row r="408" s="2" customFormat="1">
      <c r="A408" s="38"/>
      <c r="B408" s="39"/>
      <c r="C408" s="40"/>
      <c r="D408" s="227" t="s">
        <v>133</v>
      </c>
      <c r="E408" s="40"/>
      <c r="F408" s="228" t="s">
        <v>457</v>
      </c>
      <c r="G408" s="40"/>
      <c r="H408" s="40"/>
      <c r="I408" s="229"/>
      <c r="J408" s="40"/>
      <c r="K408" s="40"/>
      <c r="L408" s="44"/>
      <c r="M408" s="230"/>
      <c r="N408" s="231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133</v>
      </c>
      <c r="AU408" s="17" t="s">
        <v>88</v>
      </c>
    </row>
    <row r="409" s="13" customFormat="1">
      <c r="A409" s="13"/>
      <c r="B409" s="232"/>
      <c r="C409" s="233"/>
      <c r="D409" s="227" t="s">
        <v>135</v>
      </c>
      <c r="E409" s="234" t="s">
        <v>1</v>
      </c>
      <c r="F409" s="235" t="s">
        <v>459</v>
      </c>
      <c r="G409" s="233"/>
      <c r="H409" s="234" t="s">
        <v>1</v>
      </c>
      <c r="I409" s="236"/>
      <c r="J409" s="233"/>
      <c r="K409" s="233"/>
      <c r="L409" s="237"/>
      <c r="M409" s="238"/>
      <c r="N409" s="239"/>
      <c r="O409" s="239"/>
      <c r="P409" s="239"/>
      <c r="Q409" s="239"/>
      <c r="R409" s="239"/>
      <c r="S409" s="239"/>
      <c r="T409" s="24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1" t="s">
        <v>135</v>
      </c>
      <c r="AU409" s="241" t="s">
        <v>88</v>
      </c>
      <c r="AV409" s="13" t="s">
        <v>86</v>
      </c>
      <c r="AW409" s="13" t="s">
        <v>35</v>
      </c>
      <c r="AX409" s="13" t="s">
        <v>78</v>
      </c>
      <c r="AY409" s="241" t="s">
        <v>124</v>
      </c>
    </row>
    <row r="410" s="14" customFormat="1">
      <c r="A410" s="14"/>
      <c r="B410" s="242"/>
      <c r="C410" s="243"/>
      <c r="D410" s="227" t="s">
        <v>135</v>
      </c>
      <c r="E410" s="244" t="s">
        <v>1</v>
      </c>
      <c r="F410" s="245" t="s">
        <v>86</v>
      </c>
      <c r="G410" s="243"/>
      <c r="H410" s="246">
        <v>1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2" t="s">
        <v>135</v>
      </c>
      <c r="AU410" s="252" t="s">
        <v>88</v>
      </c>
      <c r="AV410" s="14" t="s">
        <v>88</v>
      </c>
      <c r="AW410" s="14" t="s">
        <v>35</v>
      </c>
      <c r="AX410" s="14" t="s">
        <v>86</v>
      </c>
      <c r="AY410" s="252" t="s">
        <v>124</v>
      </c>
    </row>
    <row r="411" s="12" customFormat="1" ht="22.8" customHeight="1">
      <c r="A411" s="12"/>
      <c r="B411" s="198"/>
      <c r="C411" s="199"/>
      <c r="D411" s="200" t="s">
        <v>77</v>
      </c>
      <c r="E411" s="212" t="s">
        <v>460</v>
      </c>
      <c r="F411" s="212" t="s">
        <v>461</v>
      </c>
      <c r="G411" s="199"/>
      <c r="H411" s="199"/>
      <c r="I411" s="202"/>
      <c r="J411" s="213">
        <f>BK411</f>
        <v>0</v>
      </c>
      <c r="K411" s="199"/>
      <c r="L411" s="204"/>
      <c r="M411" s="205"/>
      <c r="N411" s="206"/>
      <c r="O411" s="206"/>
      <c r="P411" s="207">
        <f>SUM(P412:P417)</f>
        <v>0</v>
      </c>
      <c r="Q411" s="206"/>
      <c r="R411" s="207">
        <f>SUM(R412:R417)</f>
        <v>0</v>
      </c>
      <c r="S411" s="206"/>
      <c r="T411" s="208">
        <f>SUM(T412:T417)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9" t="s">
        <v>157</v>
      </c>
      <c r="AT411" s="210" t="s">
        <v>77</v>
      </c>
      <c r="AU411" s="210" t="s">
        <v>86</v>
      </c>
      <c r="AY411" s="209" t="s">
        <v>124</v>
      </c>
      <c r="BK411" s="211">
        <f>SUM(BK412:BK417)</f>
        <v>0</v>
      </c>
    </row>
    <row r="412" s="2" customFormat="1" ht="16.5" customHeight="1">
      <c r="A412" s="38"/>
      <c r="B412" s="39"/>
      <c r="C412" s="214" t="s">
        <v>462</v>
      </c>
      <c r="D412" s="214" t="s">
        <v>126</v>
      </c>
      <c r="E412" s="215" t="s">
        <v>463</v>
      </c>
      <c r="F412" s="216" t="s">
        <v>461</v>
      </c>
      <c r="G412" s="217" t="s">
        <v>452</v>
      </c>
      <c r="H412" s="218">
        <v>1</v>
      </c>
      <c r="I412" s="219"/>
      <c r="J412" s="220">
        <f>ROUND(I412*H412,2)</f>
        <v>0</v>
      </c>
      <c r="K412" s="216" t="s">
        <v>130</v>
      </c>
      <c r="L412" s="44"/>
      <c r="M412" s="221" t="s">
        <v>1</v>
      </c>
      <c r="N412" s="222" t="s">
        <v>43</v>
      </c>
      <c r="O412" s="91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5" t="s">
        <v>453</v>
      </c>
      <c r="AT412" s="225" t="s">
        <v>126</v>
      </c>
      <c r="AU412" s="225" t="s">
        <v>88</v>
      </c>
      <c r="AY412" s="17" t="s">
        <v>124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7" t="s">
        <v>86</v>
      </c>
      <c r="BK412" s="226">
        <f>ROUND(I412*H412,2)</f>
        <v>0</v>
      </c>
      <c r="BL412" s="17" t="s">
        <v>453</v>
      </c>
      <c r="BM412" s="225" t="s">
        <v>464</v>
      </c>
    </row>
    <row r="413" s="2" customFormat="1">
      <c r="A413" s="38"/>
      <c r="B413" s="39"/>
      <c r="C413" s="40"/>
      <c r="D413" s="227" t="s">
        <v>133</v>
      </c>
      <c r="E413" s="40"/>
      <c r="F413" s="228" t="s">
        <v>461</v>
      </c>
      <c r="G413" s="40"/>
      <c r="H413" s="40"/>
      <c r="I413" s="229"/>
      <c r="J413" s="40"/>
      <c r="K413" s="40"/>
      <c r="L413" s="44"/>
      <c r="M413" s="230"/>
      <c r="N413" s="231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133</v>
      </c>
      <c r="AU413" s="17" t="s">
        <v>88</v>
      </c>
    </row>
    <row r="414" s="14" customFormat="1">
      <c r="A414" s="14"/>
      <c r="B414" s="242"/>
      <c r="C414" s="243"/>
      <c r="D414" s="227" t="s">
        <v>135</v>
      </c>
      <c r="E414" s="244" t="s">
        <v>1</v>
      </c>
      <c r="F414" s="245" t="s">
        <v>86</v>
      </c>
      <c r="G414" s="243"/>
      <c r="H414" s="246">
        <v>1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2" t="s">
        <v>135</v>
      </c>
      <c r="AU414" s="252" t="s">
        <v>88</v>
      </c>
      <c r="AV414" s="14" t="s">
        <v>88</v>
      </c>
      <c r="AW414" s="14" t="s">
        <v>35</v>
      </c>
      <c r="AX414" s="14" t="s">
        <v>86</v>
      </c>
      <c r="AY414" s="252" t="s">
        <v>124</v>
      </c>
    </row>
    <row r="415" s="2" customFormat="1" ht="16.5" customHeight="1">
      <c r="A415" s="38"/>
      <c r="B415" s="39"/>
      <c r="C415" s="214" t="s">
        <v>465</v>
      </c>
      <c r="D415" s="214" t="s">
        <v>126</v>
      </c>
      <c r="E415" s="215" t="s">
        <v>466</v>
      </c>
      <c r="F415" s="216" t="s">
        <v>467</v>
      </c>
      <c r="G415" s="217" t="s">
        <v>452</v>
      </c>
      <c r="H415" s="218">
        <v>1</v>
      </c>
      <c r="I415" s="219"/>
      <c r="J415" s="220">
        <f>ROUND(I415*H415,2)</f>
        <v>0</v>
      </c>
      <c r="K415" s="216" t="s">
        <v>130</v>
      </c>
      <c r="L415" s="44"/>
      <c r="M415" s="221" t="s">
        <v>1</v>
      </c>
      <c r="N415" s="222" t="s">
        <v>43</v>
      </c>
      <c r="O415" s="91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5" t="s">
        <v>453</v>
      </c>
      <c r="AT415" s="225" t="s">
        <v>126</v>
      </c>
      <c r="AU415" s="225" t="s">
        <v>88</v>
      </c>
      <c r="AY415" s="17" t="s">
        <v>124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7" t="s">
        <v>86</v>
      </c>
      <c r="BK415" s="226">
        <f>ROUND(I415*H415,2)</f>
        <v>0</v>
      </c>
      <c r="BL415" s="17" t="s">
        <v>453</v>
      </c>
      <c r="BM415" s="225" t="s">
        <v>468</v>
      </c>
    </row>
    <row r="416" s="2" customFormat="1">
      <c r="A416" s="38"/>
      <c r="B416" s="39"/>
      <c r="C416" s="40"/>
      <c r="D416" s="227" t="s">
        <v>133</v>
      </c>
      <c r="E416" s="40"/>
      <c r="F416" s="228" t="s">
        <v>467</v>
      </c>
      <c r="G416" s="40"/>
      <c r="H416" s="40"/>
      <c r="I416" s="229"/>
      <c r="J416" s="40"/>
      <c r="K416" s="40"/>
      <c r="L416" s="44"/>
      <c r="M416" s="230"/>
      <c r="N416" s="231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133</v>
      </c>
      <c r="AU416" s="17" t="s">
        <v>88</v>
      </c>
    </row>
    <row r="417" s="14" customFormat="1">
      <c r="A417" s="14"/>
      <c r="B417" s="242"/>
      <c r="C417" s="243"/>
      <c r="D417" s="227" t="s">
        <v>135</v>
      </c>
      <c r="E417" s="244" t="s">
        <v>1</v>
      </c>
      <c r="F417" s="245" t="s">
        <v>86</v>
      </c>
      <c r="G417" s="243"/>
      <c r="H417" s="246">
        <v>1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2" t="s">
        <v>135</v>
      </c>
      <c r="AU417" s="252" t="s">
        <v>88</v>
      </c>
      <c r="AV417" s="14" t="s">
        <v>88</v>
      </c>
      <c r="AW417" s="14" t="s">
        <v>35</v>
      </c>
      <c r="AX417" s="14" t="s">
        <v>86</v>
      </c>
      <c r="AY417" s="252" t="s">
        <v>124</v>
      </c>
    </row>
    <row r="418" s="12" customFormat="1" ht="22.8" customHeight="1">
      <c r="A418" s="12"/>
      <c r="B418" s="198"/>
      <c r="C418" s="199"/>
      <c r="D418" s="200" t="s">
        <v>77</v>
      </c>
      <c r="E418" s="212" t="s">
        <v>469</v>
      </c>
      <c r="F418" s="212" t="s">
        <v>470</v>
      </c>
      <c r="G418" s="199"/>
      <c r="H418" s="199"/>
      <c r="I418" s="202"/>
      <c r="J418" s="213">
        <f>BK418</f>
        <v>0</v>
      </c>
      <c r="K418" s="199"/>
      <c r="L418" s="204"/>
      <c r="M418" s="205"/>
      <c r="N418" s="206"/>
      <c r="O418" s="206"/>
      <c r="P418" s="207">
        <f>SUM(P419:P422)</f>
        <v>0</v>
      </c>
      <c r="Q418" s="206"/>
      <c r="R418" s="207">
        <f>SUM(R419:R422)</f>
        <v>0</v>
      </c>
      <c r="S418" s="206"/>
      <c r="T418" s="208">
        <f>SUM(T419:T422)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9" t="s">
        <v>157</v>
      </c>
      <c r="AT418" s="210" t="s">
        <v>77</v>
      </c>
      <c r="AU418" s="210" t="s">
        <v>86</v>
      </c>
      <c r="AY418" s="209" t="s">
        <v>124</v>
      </c>
      <c r="BK418" s="211">
        <f>SUM(BK419:BK422)</f>
        <v>0</v>
      </c>
    </row>
    <row r="419" s="2" customFormat="1" ht="16.5" customHeight="1">
      <c r="A419" s="38"/>
      <c r="B419" s="39"/>
      <c r="C419" s="214" t="s">
        <v>471</v>
      </c>
      <c r="D419" s="214" t="s">
        <v>126</v>
      </c>
      <c r="E419" s="215" t="s">
        <v>472</v>
      </c>
      <c r="F419" s="216" t="s">
        <v>473</v>
      </c>
      <c r="G419" s="217" t="s">
        <v>452</v>
      </c>
      <c r="H419" s="218">
        <v>1</v>
      </c>
      <c r="I419" s="219"/>
      <c r="J419" s="220">
        <f>ROUND(I419*H419,2)</f>
        <v>0</v>
      </c>
      <c r="K419" s="216" t="s">
        <v>130</v>
      </c>
      <c r="L419" s="44"/>
      <c r="M419" s="221" t="s">
        <v>1</v>
      </c>
      <c r="N419" s="222" t="s">
        <v>43</v>
      </c>
      <c r="O419" s="91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5" t="s">
        <v>453</v>
      </c>
      <c r="AT419" s="225" t="s">
        <v>126</v>
      </c>
      <c r="AU419" s="225" t="s">
        <v>88</v>
      </c>
      <c r="AY419" s="17" t="s">
        <v>124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7" t="s">
        <v>86</v>
      </c>
      <c r="BK419" s="226">
        <f>ROUND(I419*H419,2)</f>
        <v>0</v>
      </c>
      <c r="BL419" s="17" t="s">
        <v>453</v>
      </c>
      <c r="BM419" s="225" t="s">
        <v>474</v>
      </c>
    </row>
    <row r="420" s="2" customFormat="1">
      <c r="A420" s="38"/>
      <c r="B420" s="39"/>
      <c r="C420" s="40"/>
      <c r="D420" s="227" t="s">
        <v>133</v>
      </c>
      <c r="E420" s="40"/>
      <c r="F420" s="228" t="s">
        <v>473</v>
      </c>
      <c r="G420" s="40"/>
      <c r="H420" s="40"/>
      <c r="I420" s="229"/>
      <c r="J420" s="40"/>
      <c r="K420" s="40"/>
      <c r="L420" s="44"/>
      <c r="M420" s="230"/>
      <c r="N420" s="231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133</v>
      </c>
      <c r="AU420" s="17" t="s">
        <v>88</v>
      </c>
    </row>
    <row r="421" s="13" customFormat="1">
      <c r="A421" s="13"/>
      <c r="B421" s="232"/>
      <c r="C421" s="233"/>
      <c r="D421" s="227" t="s">
        <v>135</v>
      </c>
      <c r="E421" s="234" t="s">
        <v>1</v>
      </c>
      <c r="F421" s="235" t="s">
        <v>475</v>
      </c>
      <c r="G421" s="233"/>
      <c r="H421" s="234" t="s">
        <v>1</v>
      </c>
      <c r="I421" s="236"/>
      <c r="J421" s="233"/>
      <c r="K421" s="233"/>
      <c r="L421" s="237"/>
      <c r="M421" s="238"/>
      <c r="N421" s="239"/>
      <c r="O421" s="239"/>
      <c r="P421" s="239"/>
      <c r="Q421" s="239"/>
      <c r="R421" s="239"/>
      <c r="S421" s="239"/>
      <c r="T421" s="24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1" t="s">
        <v>135</v>
      </c>
      <c r="AU421" s="241" t="s">
        <v>88</v>
      </c>
      <c r="AV421" s="13" t="s">
        <v>86</v>
      </c>
      <c r="AW421" s="13" t="s">
        <v>35</v>
      </c>
      <c r="AX421" s="13" t="s">
        <v>78</v>
      </c>
      <c r="AY421" s="241" t="s">
        <v>124</v>
      </c>
    </row>
    <row r="422" s="14" customFormat="1">
      <c r="A422" s="14"/>
      <c r="B422" s="242"/>
      <c r="C422" s="243"/>
      <c r="D422" s="227" t="s">
        <v>135</v>
      </c>
      <c r="E422" s="244" t="s">
        <v>1</v>
      </c>
      <c r="F422" s="245" t="s">
        <v>86</v>
      </c>
      <c r="G422" s="243"/>
      <c r="H422" s="246">
        <v>1</v>
      </c>
      <c r="I422" s="247"/>
      <c r="J422" s="243"/>
      <c r="K422" s="243"/>
      <c r="L422" s="248"/>
      <c r="M422" s="274"/>
      <c r="N422" s="275"/>
      <c r="O422" s="275"/>
      <c r="P422" s="275"/>
      <c r="Q422" s="275"/>
      <c r="R422" s="275"/>
      <c r="S422" s="275"/>
      <c r="T422" s="27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2" t="s">
        <v>135</v>
      </c>
      <c r="AU422" s="252" t="s">
        <v>88</v>
      </c>
      <c r="AV422" s="14" t="s">
        <v>88</v>
      </c>
      <c r="AW422" s="14" t="s">
        <v>35</v>
      </c>
      <c r="AX422" s="14" t="s">
        <v>86</v>
      </c>
      <c r="AY422" s="252" t="s">
        <v>124</v>
      </c>
    </row>
    <row r="423" s="2" customFormat="1" ht="6.96" customHeight="1">
      <c r="A423" s="38"/>
      <c r="B423" s="66"/>
      <c r="C423" s="67"/>
      <c r="D423" s="67"/>
      <c r="E423" s="67"/>
      <c r="F423" s="67"/>
      <c r="G423" s="67"/>
      <c r="H423" s="67"/>
      <c r="I423" s="67"/>
      <c r="J423" s="67"/>
      <c r="K423" s="67"/>
      <c r="L423" s="44"/>
      <c r="M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</row>
  </sheetData>
  <sheetProtection sheet="1" autoFilter="0" formatColumns="0" formatRows="0" objects="1" scenarios="1" spinCount="100000" saltValue="azphAhRMvy1a9Aum5Ep+jvkj59BvgmFkwwwUXZ+uuWtL+9vK2ijTmSLibewSJ4+5fdYJx1+9aEO0tluKg3nPrw==" hashValue="ByMShr35ahaBYIucdsKHHe2tBmcXzlmRsxyKE7hjQoolhYduBGyRIdN25udwtkpRuMdg+QwtNkh8xMQXGGVUSQ==" algorithmName="SHA-512" password="CC35"/>
  <autoFilter ref="C127:K42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2024-07-03T10:02:16Z</dcterms:created>
  <dcterms:modified xsi:type="dcterms:W3CDTF">2024-07-03T10:02:19Z</dcterms:modified>
</cp:coreProperties>
</file>