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SO.01 - Chodníky PKH (Val..." sheetId="2" r:id="rId2"/>
    <sheet name="SO.02 - Chodníky PKH (Ke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'SO.01 - Chodníky PKH (Val...'!$C$126:$K$241</definedName>
    <definedName name="_xlnm.Print_Area" localSheetId="1">'SO.01 - Chodníky PKH (Val...'!$C$4:$J$39,'SO.01 - Chodníky PKH (Val...'!$C$50:$J$76,'SO.01 - Chodníky PKH (Val...'!$C$82:$J$108,'SO.01 - Chodníky PKH (Val...'!$C$114:$K$241</definedName>
    <definedName name="_xlnm.Print_Titles" localSheetId="1">'SO.01 - Chodníky PKH (Val...'!$126:$126</definedName>
    <definedName name="_xlnm._FilterDatabase" localSheetId="2" hidden="1">'SO.02 - Chodníky PKH (Ke ...'!$C$126:$K$246</definedName>
    <definedName name="_xlnm.Print_Area" localSheetId="2">'SO.02 - Chodníky PKH (Ke ...'!$C$4:$J$39,'SO.02 - Chodníky PKH (Ke ...'!$C$50:$J$76,'SO.02 - Chodníky PKH (Ke ...'!$C$82:$J$108,'SO.02 - Chodníky PKH (Ke ...'!$C$114:$K$246</definedName>
    <definedName name="_xlnm.Print_Titles" localSheetId="2">'SO.02 - Chodníky PKH (Ke ...'!$126:$126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44"/>
  <c r="BH244"/>
  <c r="BG244"/>
  <c r="BF244"/>
  <c r="T244"/>
  <c r="T243"/>
  <c r="R244"/>
  <c r="R243"/>
  <c r="P244"/>
  <c r="P243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T224"/>
  <c r="R225"/>
  <c r="R224"/>
  <c r="P225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48"/>
  <c r="BH148"/>
  <c r="BG148"/>
  <c r="BF148"/>
  <c r="T148"/>
  <c r="R148"/>
  <c r="P148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J124"/>
  <c r="F123"/>
  <c r="F121"/>
  <c r="E119"/>
  <c r="J92"/>
  <c r="F91"/>
  <c r="F89"/>
  <c r="E87"/>
  <c r="J21"/>
  <c r="E21"/>
  <c r="J123"/>
  <c r="J20"/>
  <c r="J18"/>
  <c r="E18"/>
  <c r="F124"/>
  <c r="J17"/>
  <c r="J12"/>
  <c r="J121"/>
  <c r="E7"/>
  <c r="E117"/>
  <c i="2" r="J37"/>
  <c r="J36"/>
  <c i="1" r="AY95"/>
  <c i="2" r="J35"/>
  <c i="1" r="AX95"/>
  <c i="2" r="BI239"/>
  <c r="BH239"/>
  <c r="BG239"/>
  <c r="BF239"/>
  <c r="T239"/>
  <c r="T238"/>
  <c r="R239"/>
  <c r="R238"/>
  <c r="P239"/>
  <c r="P238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47"/>
  <c r="BH147"/>
  <c r="BG147"/>
  <c r="BF147"/>
  <c r="T147"/>
  <c r="R147"/>
  <c r="P147"/>
  <c r="BI141"/>
  <c r="BH141"/>
  <c r="BG141"/>
  <c r="BF141"/>
  <c r="T141"/>
  <c r="R141"/>
  <c r="P141"/>
  <c r="BI134"/>
  <c r="BH134"/>
  <c r="BG134"/>
  <c r="BF134"/>
  <c r="T134"/>
  <c r="R134"/>
  <c r="P134"/>
  <c r="BI130"/>
  <c r="BH130"/>
  <c r="BG130"/>
  <c r="BF130"/>
  <c r="T130"/>
  <c r="R130"/>
  <c r="P130"/>
  <c r="J124"/>
  <c r="F123"/>
  <c r="F121"/>
  <c r="E119"/>
  <c r="J92"/>
  <c r="F91"/>
  <c r="F89"/>
  <c r="E87"/>
  <c r="J21"/>
  <c r="E21"/>
  <c r="J123"/>
  <c r="J20"/>
  <c r="J18"/>
  <c r="E18"/>
  <c r="F124"/>
  <c r="J17"/>
  <c r="J12"/>
  <c r="J121"/>
  <c r="E7"/>
  <c r="E117"/>
  <c i="1" r="L90"/>
  <c r="AM90"/>
  <c r="AM89"/>
  <c r="L89"/>
  <c r="AM87"/>
  <c r="L87"/>
  <c r="L85"/>
  <c r="L84"/>
  <c i="2" r="BK192"/>
  <c r="BK155"/>
  <c r="BK130"/>
  <c r="J34"/>
  <c i="3" r="J138"/>
  <c r="BK167"/>
  <c i="2" r="BK234"/>
  <c r="BK220"/>
  <c r="J210"/>
  <c r="J200"/>
  <c r="J185"/>
  <c r="J162"/>
  <c r="J130"/>
  <c i="3" r="BK215"/>
  <c r="J208"/>
  <c r="J188"/>
  <c r="J229"/>
  <c r="BK188"/>
  <c r="BK232"/>
  <c r="J133"/>
  <c r="BK221"/>
  <c r="J202"/>
  <c r="J148"/>
  <c r="BK225"/>
  <c r="BK205"/>
  <c r="J130"/>
  <c r="J192"/>
  <c r="BK148"/>
  <c i="2" r="J239"/>
  <c r="BK224"/>
  <c r="J213"/>
  <c r="BK197"/>
  <c r="J188"/>
  <c r="J176"/>
  <c r="BK141"/>
  <c r="F37"/>
  <c i="3" r="J225"/>
  <c r="BK138"/>
  <c i="2" r="J232"/>
  <c r="J216"/>
  <c r="J197"/>
  <c r="J181"/>
  <c r="J141"/>
  <c r="F36"/>
  <c i="3" r="BK185"/>
  <c i="2" r="BK227"/>
  <c r="BK216"/>
  <c r="BK203"/>
  <c r="BK185"/>
  <c r="J169"/>
  <c r="BK147"/>
  <c i="1" r="AS94"/>
  <c i="3" r="BK173"/>
  <c r="J213"/>
  <c r="J173"/>
  <c r="J221"/>
  <c r="BK244"/>
  <c r="BK213"/>
  <c r="J185"/>
  <c r="BK130"/>
  <c r="J232"/>
  <c r="J182"/>
  <c r="J167"/>
  <c r="BK239"/>
  <c r="J161"/>
  <c i="2" r="BK239"/>
  <c r="J227"/>
  <c r="J220"/>
  <c r="BK208"/>
  <c r="BK200"/>
  <c r="BK181"/>
  <c r="BK162"/>
  <c r="BK134"/>
  <c r="F34"/>
  <c i="3" r="BK202"/>
  <c r="BK161"/>
  <c r="BK182"/>
  <c r="BK133"/>
  <c i="2" r="BK232"/>
  <c r="BK210"/>
  <c r="J203"/>
  <c r="J192"/>
  <c r="BK176"/>
  <c r="J155"/>
  <c r="J134"/>
  <c i="3" r="BK229"/>
  <c r="BK192"/>
  <c r="J178"/>
  <c r="J237"/>
  <c r="J205"/>
  <c r="J244"/>
  <c r="J215"/>
  <c r="J239"/>
  <c r="BK208"/>
  <c r="BK237"/>
  <c r="J218"/>
  <c r="J155"/>
  <c r="BK218"/>
  <c i="2" r="J234"/>
  <c r="J224"/>
  <c r="BK213"/>
  <c r="J208"/>
  <c r="BK188"/>
  <c r="BK169"/>
  <c r="J147"/>
  <c r="F35"/>
  <c i="3" r="BK155"/>
  <c r="BK178"/>
  <c i="2" l="1" r="R154"/>
  <c r="R184"/>
  <c r="BK207"/>
  <c r="J207"/>
  <c r="J102"/>
  <c r="R231"/>
  <c i="3" r="P129"/>
  <c i="2" r="P129"/>
  <c r="P154"/>
  <c r="BK191"/>
  <c r="J191"/>
  <c r="J101"/>
  <c r="R207"/>
  <c r="T223"/>
  <c i="3" r="P154"/>
  <c r="T191"/>
  <c r="BK212"/>
  <c r="J212"/>
  <c r="J102"/>
  <c r="R212"/>
  <c r="R236"/>
  <c i="2" r="BK129"/>
  <c r="T154"/>
  <c r="T184"/>
  <c r="P207"/>
  <c r="BK231"/>
  <c r="J231"/>
  <c r="J106"/>
  <c i="3" r="BK129"/>
  <c r="BK154"/>
  <c r="J154"/>
  <c r="J99"/>
  <c r="P181"/>
  <c r="T181"/>
  <c r="BK228"/>
  <c r="P236"/>
  <c i="2" r="R129"/>
  <c r="BK184"/>
  <c r="J184"/>
  <c r="J100"/>
  <c r="R191"/>
  <c r="BK223"/>
  <c r="J223"/>
  <c r="J105"/>
  <c r="P231"/>
  <c i="3" r="R154"/>
  <c r="P191"/>
  <c r="T228"/>
  <c r="T227"/>
  <c r="T236"/>
  <c i="2" r="BK154"/>
  <c r="J154"/>
  <c r="J99"/>
  <c r="P191"/>
  <c r="T207"/>
  <c r="P223"/>
  <c r="P222"/>
  <c r="T231"/>
  <c i="3" r="T154"/>
  <c r="R191"/>
  <c r="P212"/>
  <c r="BK236"/>
  <c r="J236"/>
  <c r="J106"/>
  <c i="2" r="T129"/>
  <c r="P184"/>
  <c r="T191"/>
  <c r="R223"/>
  <c r="R222"/>
  <c i="3" r="T129"/>
  <c r="T128"/>
  <c r="T127"/>
  <c r="BK181"/>
  <c r="J181"/>
  <c r="J100"/>
  <c r="R181"/>
  <c r="T212"/>
  <c r="R228"/>
  <c r="R227"/>
  <c r="R129"/>
  <c r="R128"/>
  <c r="R127"/>
  <c r="BK191"/>
  <c r="J191"/>
  <c r="J101"/>
  <c r="P228"/>
  <c r="P227"/>
  <c i="2" r="BK238"/>
  <c r="J238"/>
  <c r="J107"/>
  <c i="3" r="BK224"/>
  <c r="J224"/>
  <c r="J103"/>
  <c r="BK243"/>
  <c r="J243"/>
  <c r="J107"/>
  <c i="2" r="BK219"/>
  <c r="J219"/>
  <c r="J103"/>
  <c r="J129"/>
  <c r="J98"/>
  <c i="3" r="J89"/>
  <c r="BE208"/>
  <c r="BE221"/>
  <c r="F92"/>
  <c r="BE148"/>
  <c r="BE178"/>
  <c r="BE202"/>
  <c r="BE205"/>
  <c r="BE213"/>
  <c r="E85"/>
  <c r="J91"/>
  <c r="BE182"/>
  <c r="BE185"/>
  <c r="BE215"/>
  <c r="BE225"/>
  <c r="BE239"/>
  <c i="2" r="BK222"/>
  <c r="J222"/>
  <c r="J104"/>
  <c i="3" r="BE133"/>
  <c r="BE167"/>
  <c r="BE192"/>
  <c r="BE229"/>
  <c r="BE155"/>
  <c r="BE161"/>
  <c r="BE173"/>
  <c r="BE218"/>
  <c r="BE237"/>
  <c r="BE188"/>
  <c r="BE130"/>
  <c r="BE232"/>
  <c r="BE244"/>
  <c r="BE138"/>
  <c i="1" r="AW95"/>
  <c r="BA95"/>
  <c r="BC95"/>
  <c r="BB95"/>
  <c i="2" r="E85"/>
  <c r="J89"/>
  <c r="J91"/>
  <c r="F92"/>
  <c r="BE130"/>
  <c r="BE134"/>
  <c r="BE141"/>
  <c r="BE147"/>
  <c r="BE155"/>
  <c r="BE162"/>
  <c r="BE169"/>
  <c r="BE176"/>
  <c r="BE181"/>
  <c r="BE185"/>
  <c r="BE188"/>
  <c r="BE192"/>
  <c r="BE197"/>
  <c r="BE200"/>
  <c r="BE203"/>
  <c r="BE208"/>
  <c r="BE210"/>
  <c r="BE213"/>
  <c r="BE216"/>
  <c r="BE220"/>
  <c r="BE224"/>
  <c r="BE227"/>
  <c r="BE232"/>
  <c r="BE234"/>
  <c r="BE239"/>
  <c i="1" r="BD95"/>
  <c i="3" r="F37"/>
  <c i="1" r="BD96"/>
  <c r="BD94"/>
  <c r="W33"/>
  <c i="3" r="J34"/>
  <c i="1" r="AW96"/>
  <c i="3" r="F34"/>
  <c i="1" r="BA96"/>
  <c r="BA94"/>
  <c r="W30"/>
  <c i="3" r="F36"/>
  <c i="1" r="BC96"/>
  <c r="BC94"/>
  <c r="W32"/>
  <c i="3" r="F35"/>
  <c i="1" r="BB96"/>
  <c r="BB94"/>
  <c r="W31"/>
  <c i="3" l="1" r="BK227"/>
  <c r="J227"/>
  <c r="J104"/>
  <c i="2" r="T128"/>
  <c i="3" r="BK128"/>
  <c r="J128"/>
  <c r="J97"/>
  <c i="2" r="T222"/>
  <c i="3" r="P128"/>
  <c r="P127"/>
  <c i="1" r="AU96"/>
  <c i="2" r="BK128"/>
  <c r="J128"/>
  <c r="J97"/>
  <c r="P128"/>
  <c r="P127"/>
  <c i="1" r="AU95"/>
  <c i="2" r="R128"/>
  <c r="R127"/>
  <c i="3" r="J228"/>
  <c r="J105"/>
  <c r="J129"/>
  <c r="J98"/>
  <c i="2" r="F33"/>
  <c i="1" r="AZ95"/>
  <c r="AX94"/>
  <c i="3" r="J33"/>
  <c i="1" r="AV96"/>
  <c r="AT96"/>
  <c i="2" r="J33"/>
  <c i="1" r="AV95"/>
  <c r="AT95"/>
  <c i="3" r="F33"/>
  <c i="1" r="AZ96"/>
  <c r="AY94"/>
  <c r="AW94"/>
  <c r="AK30"/>
  <c i="2" l="1" r="T127"/>
  <c i="3" r="BK127"/>
  <c r="J127"/>
  <c i="2" r="BK127"/>
  <c r="J127"/>
  <c r="J96"/>
  <c i="1" r="AU94"/>
  <c r="AZ94"/>
  <c r="W29"/>
  <c i="3" r="J30"/>
  <c i="1" r="AG96"/>
  <c i="3" l="1" r="J39"/>
  <c r="J96"/>
  <c i="1" r="AN96"/>
  <c r="AV94"/>
  <c r="AK29"/>
  <c i="2" r="J30"/>
  <c i="1" r="AG95"/>
  <c r="AG94"/>
  <c r="AK26"/>
  <c l="1" r="AN95"/>
  <c i="2" r="J39"/>
  <c i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<sst xmlns="http://schemas.openxmlformats.org/spreadsheetml/2006/main">
  <si>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</si>
  <si>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</si>
  <si>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</si>
  <si>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</si>
  <si>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</si>
  <si>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{2296f72a-7c65-4867-ab91-b2f275c3a5b7}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</si>
  <si>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</si>
  <si>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</si>
  <si>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</si>
  <si>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</si>
  <si>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</si>
  <si>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</si>
  <si>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</si>
  <si>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</si>
  <si>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23046B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</si>
  <si>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</si>
  <si>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</si>
  <si>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chodníků ul. Podkrušnohorská Litvínov</t>
  </si>
  <si>
    <t>KSO:</t>
  </si>
  <si>
    <t>CC-CZ:</t>
  </si>
  <si>
    <t>Místo:</t>
  </si>
  <si>
    <t>Litvínov</t>
  </si>
  <si>
    <t>Datum:</t>
  </si>
  <si>
    <t>22. 6. 2023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</si>
  <si>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</si>
  <si>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</si>
  <si>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</si>
  <si>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</si>
  <si>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</si>
  <si>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</si>
  <si>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</si>
  <si>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</si>
  <si>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</si>
  <si>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</si>
  <si>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</si>
  <si>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</si>
  <si>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</si>
  <si>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</si>
  <si>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</si>
  <si>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</si>
  <si>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</si>
  <si>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</si>
  <si>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</si>
  <si>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</si>
  <si>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</si>
  <si>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</si>
  <si>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</si>
  <si>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</si>
  <si>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</si>
  <si>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</si>
  <si>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</si>
  <si>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</si>
  <si>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</si>
  <si>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</si>
  <si>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</si>
  <si>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</si>
  <si>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</si>
  <si>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</si>
  <si>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</si>
  <si>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</si>
  <si>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</si>
  <si>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</si>
  <si>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</si>
  <si>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</si>
  <si>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</si>
  <si>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</si>
  <si>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</si>
  <si>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</si>
  <si>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</si>
  <si>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</si>
  <si>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</si>
  <si>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</si>
  <si>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</si>
  <si>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</si>
  <si>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</si>
  <si>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</si>
  <si>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</si>
  <si>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</si>
  <si>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</si>
  <si>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</si>
  <si>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</si>
  <si>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</si>
  <si>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</si>
  <si>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</si>
  <si>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</si>
  <si>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Chodníky PKH (Valdštějnská - Mezibořská)</t>
  </si>
  <si>
    <t>STA</t>
  </si>
  <si>
    <t>1</t>
  </si>
  <si>
    <t>{a42e981a-b24b-48c5-94fd-640563bae294}</t>
  </si>
  <si>
    <t>2</t>
  </si>
  <si>
    <t>SO.02</t>
  </si>
  <si>
    <t xml:space="preserve">Chodníky PKH (Ke Střelnici - S. K. Neumanna) </t>
  </si>
  <si>
    <t>{4bc57850-2bf4-479b-8bb3-feaf42828d36}</t>
  </si>
  <si>
    <t>KRYCÍ LIST SOUPISU PRACÍ</t>
  </si>
  <si>
    <t>Objekt:</t>
  </si>
  <si>
    <t>SO.01 - Chodníky PKH (Valdštějnská - Mezibořská)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</si>
  <si>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</si>
  <si>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</si>
  <si>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</si>
  <si>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</si>
  <si>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</si>
  <si>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</si>
  <si>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</si>
  <si>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</si>
  <si>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</si>
  <si>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</si>
  <si>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</si>
  <si>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</si>
  <si>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</si>
  <si>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</si>
  <si>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</si>
  <si>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</si>
  <si>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</si>
  <si>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</si>
  <si>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</si>
  <si>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</si>
  <si>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</si>
  <si>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</si>
  <si>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</si>
  <si>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</si>
  <si>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</si>
  <si>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</si>
  <si>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</si>
  <si>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</si>
  <si>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</si>
  <si>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</si>
  <si>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</si>
  <si>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</si>
  <si>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</si>
  <si>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</si>
  <si>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</si>
  <si>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</si>
  <si>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m2</t>
  </si>
  <si>
    <t>CS ÚRS 2023 01</t>
  </si>
  <si>
    <t>4</t>
  </si>
  <si>
    <t>-892556269</t>
  </si>
  <si>
    <t>PP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</si>
  <si>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</si>
  <si>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VV</t>
  </si>
  <si>
    <t>44,5+23,5</t>
  </si>
  <si>
    <t>Součet</t>
  </si>
  <si>
    <t>113107181</t>
  </si>
  <si>
    <t>Odstranění podkladu živičného tl do 50 mm strojně pl přes 50 do 200 m2</t>
  </si>
  <si>
    <t>-1429500105</t>
  </si>
  <si>
    <t>Odstranění podkladů nebo krytů strojně plochy jednotlivě přes 50 m2 do 200 m2 s přemístěním hmot na skládku na vzdálenost do 20 m nebo s naložením na dopravní prostředek živičných, o tl. vrstvy do 50 mm</t>
  </si>
  <si>
    <t>Staré chodníky</t>
  </si>
  <si>
    <t>81*2,8+12*1,8</t>
  </si>
  <si>
    <t>36*2,8+13*1,8</t>
  </si>
  <si>
    <t>122*2,8+30*1,8+10*2,2</t>
  </si>
  <si>
    <t>3</t>
  </si>
  <si>
    <t>113204111</t>
  </si>
  <si>
    <t>Vytrhání obrub záhonových</t>
  </si>
  <si>
    <t>m</t>
  </si>
  <si>
    <t>-1608699115</t>
  </si>
  <si>
    <t>Vytrhání obrub s vybouráním lože, s přemístěním hmot na skládku na vzdálenost do 3 m nebo s naložením na dopravní prostředek záhonových</t>
  </si>
  <si>
    <t>66+53+36+23</t>
  </si>
  <si>
    <t>122+116+30</t>
  </si>
  <si>
    <t>181152302</t>
  </si>
  <si>
    <t>Úprava pláně pro silnice a dálnice v zářezech se zhutněním</t>
  </si>
  <si>
    <t>-484945327</t>
  </si>
  <si>
    <t>Úprava pláně na stavbách silnic a dálnic strojně v zářezech mimo skalních se zhutněním</t>
  </si>
  <si>
    <t>5</t>
  </si>
  <si>
    <t>Komunikace pozemní</t>
  </si>
  <si>
    <t>566201111</t>
  </si>
  <si>
    <t>Úprava krytu z kameniva drceného pro nový kryt s doplněním kameniva drceného do 0,04 m3/m2</t>
  </si>
  <si>
    <t>-2103182794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</si>
  <si>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</si>
  <si>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6</t>
  </si>
  <si>
    <t>573231107</t>
  </si>
  <si>
    <t>Postřik živičný spojovací ze silniční emulze v množství 0,40 kg/m2</t>
  </si>
  <si>
    <t>-462490115</t>
  </si>
  <si>
    <t>Postřik spojovací PS bez posypu kamenivem ze silniční emulze, v množství 0,40 kg/m2</t>
  </si>
  <si>
    <t>Nové chodníky</t>
  </si>
  <si>
    <t>7</t>
  </si>
  <si>
    <t>577143111</t>
  </si>
  <si>
    <t>Asfaltový beton vrstva obrusná ACO 8 (ABJ) tl 50 mm š do 3 m z nemodifikovaného asfaltu</t>
  </si>
  <si>
    <t>-1087025174</t>
  </si>
  <si>
    <t>Asfaltový beton vrstva obrusná ACO 8 (ABJ) s rozprostřením a se zhutněním z nemodifikovaného asfaltu v pruhu šířky do 3 m, po zhutnění tl. 50 mm</t>
  </si>
  <si>
    <t>8</t>
  </si>
  <si>
    <t>596211110</t>
  </si>
  <si>
    <t>Kladení zámkové dlažby komunikací pro pěší ručně tl 60 mm skupiny A pl do 50 m2</t>
  </si>
  <si>
    <t>-1214796534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</si>
  <si>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</si>
  <si>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Reliéf přechody</t>
  </si>
  <si>
    <t>7+6+4+4</t>
  </si>
  <si>
    <t>9</t>
  </si>
  <si>
    <t>M</t>
  </si>
  <si>
    <t>59245006</t>
  </si>
  <si>
    <t>dlažba tvar obdélník betonová pro nevidomé 200x100x60mm barevná</t>
  </si>
  <si>
    <t>-1201193288</t>
  </si>
  <si>
    <t>21*1,03 'Přepočtené koeficientem množství</t>
  </si>
  <si>
    <t>Trubní vedení</t>
  </si>
  <si>
    <t>10</t>
  </si>
  <si>
    <t>899231111</t>
  </si>
  <si>
    <t>Výšková úprava uličního vstupu nebo vpusti do 200 mm zvýšením mříže</t>
  </si>
  <si>
    <t>kus</t>
  </si>
  <si>
    <t>501601571</t>
  </si>
  <si>
    <t>11</t>
  </si>
  <si>
    <t>899331111</t>
  </si>
  <si>
    <t>Výšková úprava uličního vstupu nebo vpusti do 200 mm zvýšením poklopu</t>
  </si>
  <si>
    <t>205003705</t>
  </si>
  <si>
    <t>Ostatní konstrukce a práce, bourání</t>
  </si>
  <si>
    <t>12</t>
  </si>
  <si>
    <t>916231213</t>
  </si>
  <si>
    <t>Osazení chodníkového obrubníku betonového stojatého s boční opěrou do lože z betonu prostého</t>
  </si>
  <si>
    <t>416507016</t>
  </si>
  <si>
    <t>Osazení chodníkového obrubníku betonového se zřízením lože, s vyplněním a zatřením spár cementovou maltou stojatého s boční opěrou z betonu prostého, do lože z betonu prostého</t>
  </si>
  <si>
    <t>122+116</t>
  </si>
  <si>
    <t>13</t>
  </si>
  <si>
    <t>59217016</t>
  </si>
  <si>
    <t>obrubník betonový chodníkový 1000x80x250mm</t>
  </si>
  <si>
    <t>408375929</t>
  </si>
  <si>
    <t>416*1,02 'Přepočtené koeficientem množství</t>
  </si>
  <si>
    <t>14</t>
  </si>
  <si>
    <t>919731121</t>
  </si>
  <si>
    <t>Zarovnání styčné plochy podkladu nebo krytu živičného tl do 50 mm</t>
  </si>
  <si>
    <t>-1203489168</t>
  </si>
  <si>
    <t>Zarovnání styčné plochy podkladu nebo krytu podél vybourané části komunikace nebo zpevněné plochy živičné tl. do 50 mm</t>
  </si>
  <si>
    <t>7+4</t>
  </si>
  <si>
    <t>919735111</t>
  </si>
  <si>
    <t>Řezání stávajícího živičného krytu hl do 50 mm</t>
  </si>
  <si>
    <t>76389798</t>
  </si>
  <si>
    <t>Řezání stávajícího živičného krytu nebo podkladu hloubky do 50 mm</t>
  </si>
  <si>
    <t>"Reliéfy" 9+8+10</t>
  </si>
  <si>
    <t>997</t>
  </si>
  <si>
    <t>Přesun sutě</t>
  </si>
  <si>
    <t>16</t>
  </si>
  <si>
    <t>997006512</t>
  </si>
  <si>
    <t>Vodorovné doprava suti s naložením a složením na skládku přes 100 m do 1 km</t>
  </si>
  <si>
    <t>t</t>
  </si>
  <si>
    <t>1020990934</t>
  </si>
  <si>
    <t>Vodorovná doprava suti na skládku s naložením na dopravní prostředek a složením přes 100 m do 1 km</t>
  </si>
  <si>
    <t>17</t>
  </si>
  <si>
    <t>997006519</t>
  </si>
  <si>
    <t>Příplatek k vodorovnému přemístění suti na skládku ZKD 1 km přes 1 km</t>
  </si>
  <si>
    <t>1608299080</t>
  </si>
  <si>
    <t>Vodorovná doprava suti na skládku Příplatek k ceně -6512 za každý další i započatý 1 km</t>
  </si>
  <si>
    <t>113,12*9 'Přepočtené koeficientem množství</t>
  </si>
  <si>
    <t>18</t>
  </si>
  <si>
    <t>997013861</t>
  </si>
  <si>
    <t>Poplatek za uložení stavebního odpadu na recyklační skládce (skládkovné) z prostého betonu kód odpadu 17 01 01</t>
  </si>
  <si>
    <t>-2076609064</t>
  </si>
  <si>
    <t>Poplatek za uložení stavebního odpadu na recyklační skládce (skládkovné) z prostého betonu zatříděného do Katalogu odpadů pod kódem 17 01 01</t>
  </si>
  <si>
    <t>17,68+18</t>
  </si>
  <si>
    <t>19</t>
  </si>
  <si>
    <t>997013875</t>
  </si>
  <si>
    <t>Poplatek za uložení stavebního odpadu na recyklační skládce (skládkovné) asfaltového bez obsahu dehtu zatříděného do Katalogu odpadů pod kódem 17 03 02</t>
  </si>
  <si>
    <t>-1318234600</t>
  </si>
  <si>
    <t>77,44</t>
  </si>
  <si>
    <t>998</t>
  </si>
  <si>
    <t>Přesun hmot</t>
  </si>
  <si>
    <t>20</t>
  </si>
  <si>
    <t>998225111</t>
  </si>
  <si>
    <t>Přesun hmot pro pozemní komunikace s krytem z kamene, monolitickým betonovým nebo živičným</t>
  </si>
  <si>
    <t>1485098187</t>
  </si>
  <si>
    <t>Přesun hmot pro komunikace s krytem z kameniva, monolitickým betonovým nebo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</si>
  <si>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</si>
  <si>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</si>
  <si>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</si>
  <si>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</si>
  <si>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</si>
  <si>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</si>
  <si>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kpl</t>
  </si>
  <si>
    <t>1024</t>
  </si>
  <si>
    <t>-1758117979</t>
  </si>
  <si>
    <t>22</t>
  </si>
  <si>
    <t>013294000</t>
  </si>
  <si>
    <t>Ostatní dokumentace</t>
  </si>
  <si>
    <t>1315733229</t>
  </si>
  <si>
    <t>DIO</t>
  </si>
  <si>
    <t>VRN3</t>
  </si>
  <si>
    <t>Zařízení staveniště</t>
  </si>
  <si>
    <t>23</t>
  </si>
  <si>
    <t>030001000</t>
  </si>
  <si>
    <t>668122893</t>
  </si>
  <si>
    <t>24</t>
  </si>
  <si>
    <t>034303000</t>
  </si>
  <si>
    <t>Dopravní značení na staveništi</t>
  </si>
  <si>
    <t>-1275322259</t>
  </si>
  <si>
    <t>VRN4</t>
  </si>
  <si>
    <t>Inženýrská činnost</t>
  </si>
  <si>
    <t>25</t>
  </si>
  <si>
    <t>043002000</t>
  </si>
  <si>
    <t>Zkoušky a ostatní měření</t>
  </si>
  <si>
    <t>-719943680</t>
  </si>
  <si>
    <t>"Posouzení PAU v asfaltu" 1</t>
  </si>
  <si>
    <t xml:space="preserve">SO.02 - Chodníky PKH (Ke Střelnici - S. K. Neumanna) </t>
  </si>
  <si>
    <t>438986100</t>
  </si>
  <si>
    <t>700121591</t>
  </si>
  <si>
    <t>203+208+438+35</t>
  </si>
  <si>
    <t>65+207+184</t>
  </si>
  <si>
    <t>1481313450</t>
  </si>
  <si>
    <t>74-2-2-2</t>
  </si>
  <si>
    <t>83-4,5</t>
  </si>
  <si>
    <t>146-25-2-2-2-2-2</t>
  </si>
  <si>
    <t>36</t>
  </si>
  <si>
    <t>115-2</t>
  </si>
  <si>
    <t>102</t>
  </si>
  <si>
    <t>210389587</t>
  </si>
  <si>
    <t>-1779439684</t>
  </si>
  <si>
    <t>2017892224</t>
  </si>
  <si>
    <t>144999427</t>
  </si>
  <si>
    <t>2088092956</t>
  </si>
  <si>
    <t>4+3,5+3</t>
  </si>
  <si>
    <t>1234133684</t>
  </si>
  <si>
    <t>10,5*1,03 'Přepočtené koeficientem množství</t>
  </si>
  <si>
    <t>-1202565345</t>
  </si>
  <si>
    <t>-1682259106</t>
  </si>
  <si>
    <t>899431111</t>
  </si>
  <si>
    <t>Výšková úprava uličního vstupu nebo vpusti do 200 mm zvýšením krycího hrnce, šoupěte nebo hydrantu</t>
  </si>
  <si>
    <t>-1847803842</t>
  </si>
  <si>
    <t>Výšková úprava uličního vstupu nebo vpusti do 200 mm zvýšením krycího hrnce, šoupěte nebo hydrantu bez úpravy armatur</t>
  </si>
  <si>
    <t>161649047</t>
  </si>
  <si>
    <t>-959926862</t>
  </si>
  <si>
    <t>522,5*1,02 'Přepočtené koeficientem množství</t>
  </si>
  <si>
    <t>684664117</t>
  </si>
  <si>
    <t>2,5</t>
  </si>
  <si>
    <t>-161622208</t>
  </si>
  <si>
    <t>"Reliéfy" 15,5+19+11+11</t>
  </si>
  <si>
    <t>1689838391</t>
  </si>
  <si>
    <t>1527283167</t>
  </si>
  <si>
    <t>156,64*9 'Přepočtené koeficientem množství</t>
  </si>
  <si>
    <t>1529219323</t>
  </si>
  <si>
    <t>4,42+20,9</t>
  </si>
  <si>
    <t>-1183515441</t>
  </si>
  <si>
    <t>131,32</t>
  </si>
  <si>
    <t>-1247357329</t>
  </si>
  <si>
    <t>-1368831428</t>
  </si>
  <si>
    <t>1912381874</t>
  </si>
  <si>
    <t>-1152852460</t>
  </si>
  <si>
    <t>62624049</t>
  </si>
  <si>
    <t>26</t>
  </si>
  <si>
    <t>192080426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</si>
</sst>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35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37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23046B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povrchu chodníků ul. Podkrušnohorská Litvínov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Litvínov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22. 6. 2023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24.7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'SO.01 - Chodníky PKH (Val...'!J30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'SO.01 - Chodníky PKH (Val...'!P127</f>
        <v>0</v>
      </c>
      <c r="AV95" s="128">
        <f>'SO.01 - Chodníky PKH (Val...'!J33</f>
        <v>0</v>
      </c>
      <c r="AW95" s="128">
        <f>'SO.01 - Chodníky PKH (Val...'!J34</f>
        <v>0</v>
      </c>
      <c r="AX95" s="128">
        <f>'SO.01 - Chodníky PKH (Val...'!J35</f>
        <v>0</v>
      </c>
      <c r="AY95" s="128">
        <f>'SO.01 - Chodníky PKH (Val...'!J36</f>
        <v>0</v>
      </c>
      <c r="AZ95" s="128">
        <f>'SO.01 - Chodníky PKH (Val...'!F33</f>
        <v>0</v>
      </c>
      <c r="BA95" s="128">
        <f>'SO.01 - Chodníky PKH (Val...'!F34</f>
        <v>0</v>
      </c>
      <c r="BB95" s="128">
        <f>'SO.01 - Chodníky PKH (Val...'!F35</f>
        <v>0</v>
      </c>
      <c r="BC95" s="128">
        <f>'SO.01 - Chodníky PKH (Val...'!F36</f>
        <v>0</v>
      </c>
      <c r="BD95" s="130">
        <f>'SO.01 - Chodníky PKH (Val...'!F37</f>
        <v>0</v>
      </c>
      <c r="BE95" s="7"/>
      <c r="BT95" s="131" t="s">
        <v>87</v>
      </c>
      <c r="BV95" s="131" t="s">
        <v>81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7" customFormat="1" ht="24.75" customHeight="1">
      <c r="A96" s="119" t="s">
        <v>83</v>
      </c>
      <c r="B96" s="120"/>
      <c r="C96" s="121"/>
      <c r="D96" s="122" t="s">
        <v>90</v>
      </c>
      <c r="E96" s="122"/>
      <c r="F96" s="122"/>
      <c r="G96" s="122"/>
      <c r="H96" s="122"/>
      <c r="I96" s="123"/>
      <c r="J96" s="122" t="s">
        <v>91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'SO.02 - Chodníky PKH (Ke 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32">
        <v>0</v>
      </c>
      <c r="AT96" s="133">
        <f>ROUND(SUM(AV96:AW96),2)</f>
        <v>0</v>
      </c>
      <c r="AU96" s="134">
        <f>'SO.02 - Chodníky PKH (Ke ...'!P127</f>
        <v>0</v>
      </c>
      <c r="AV96" s="133">
        <f>'SO.02 - Chodníky PKH (Ke ...'!J33</f>
        <v>0</v>
      </c>
      <c r="AW96" s="133">
        <f>'SO.02 - Chodníky PKH (Ke ...'!J34</f>
        <v>0</v>
      </c>
      <c r="AX96" s="133">
        <f>'SO.02 - Chodníky PKH (Ke ...'!J35</f>
        <v>0</v>
      </c>
      <c r="AY96" s="133">
        <f>'SO.02 - Chodníky PKH (Ke ...'!J36</f>
        <v>0</v>
      </c>
      <c r="AZ96" s="133">
        <f>'SO.02 - Chodníky PKH (Ke ...'!F33</f>
        <v>0</v>
      </c>
      <c r="BA96" s="133">
        <f>'SO.02 - Chodníky PKH (Ke ...'!F34</f>
        <v>0</v>
      </c>
      <c r="BB96" s="133">
        <f>'SO.02 - Chodníky PKH (Ke ...'!F35</f>
        <v>0</v>
      </c>
      <c r="BC96" s="133">
        <f>'SO.02 - Chodníky PKH (Ke ...'!F36</f>
        <v>0</v>
      </c>
      <c r="BD96" s="135">
        <f>'SO.02 - Chodníky PKH (Ke ...'!F37</f>
        <v>0</v>
      </c>
      <c r="BE96" s="7"/>
      <c r="BT96" s="131" t="s">
        <v>87</v>
      </c>
      <c r="BV96" s="131" t="s">
        <v>81</v>
      </c>
      <c r="BW96" s="131" t="s">
        <v>92</v>
      </c>
      <c r="BX96" s="131" t="s">
        <v>5</v>
      </c>
      <c r="CL96" s="131" t="s">
        <v>1</v>
      </c>
      <c r="CM96" s="131" t="s">
        <v>89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6aQ5u5Ps41WT4KFrEkP9HDuES0qeMabtxuTsauF56WE4iYSoKzQJlNSEW+kQnGt6MCNmdPsoeF+o5xJmtmjz7w==" hashValue="bJl/6y0J3ee5VHMAJczD8dHN6VblQj3qhDeGKWvfQiviXVo0yuYv/lcAgwm1E5gjl1VN2OU9pDLrlZvf9AA/SQ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.01 - Chodníky PKH (Val...'!C2" display="/"/>
    <hyperlink ref="A96" location="'SO.02 - Chodníky PKH (Ke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Obnova povrchu chodníků ul. Podkrušnohorská Litvínov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22. 6. 2023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28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ROUND((SUM(BE127:BE241)),  2)</f>
        <v>0</v>
      </c>
      <c r="G33" s="38"/>
      <c r="H33" s="38"/>
      <c r="I33" s="155">
        <v>0.20999999999999999</v>
      </c>
      <c r="J33" s="154">
        <f>ROUND(((SUM(BE127:BE241))*I33),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ROUND((SUM(BF127:BF241)),  2)</f>
        <v>0</v>
      </c>
      <c r="G34" s="38"/>
      <c r="H34" s="38"/>
      <c r="I34" s="155">
        <v>0.14999999999999999</v>
      </c>
      <c r="J34" s="154">
        <f>ROUND(((SUM(BF127:BF241))*I34),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ROUND((SUM(BG127:BG241)),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ROUND((SUM(BH127:BH241)),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ROUND((SUM(BI127:BI241)),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Obnova povrchu chodníků ul. Podkrušnohorská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SO.01 - Chodníky PKH (Valdštějnská - Mezibořská)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Litvínov</v>
      </c>
      <c r="G89" s="40"/>
      <c r="H89" s="40"/>
      <c r="I89" s="32" t="s">
        <v>22</v>
      </c>
      <c r="J89" s="79" t="str">
        <f>IF(J12="","",J12)</f>
        <v>22. 6. 2023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32" t="s">
        <v>31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J154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J184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J191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J207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107</v>
      </c>
      <c r="E103" s="188"/>
      <c r="F103" s="188"/>
      <c r="G103" s="188"/>
      <c r="H103" s="188"/>
      <c r="I103" s="188"/>
      <c r="J103" s="189">
        <f>J219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108</v>
      </c>
      <c r="E104" s="182"/>
      <c r="F104" s="182"/>
      <c r="G104" s="182"/>
      <c r="H104" s="182"/>
      <c r="I104" s="182"/>
      <c r="J104" s="183">
        <f>J222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109</v>
      </c>
      <c r="E105" s="188"/>
      <c r="F105" s="188"/>
      <c r="G105" s="188"/>
      <c r="H105" s="188"/>
      <c r="I105" s="188"/>
      <c r="J105" s="189">
        <f>J223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110</v>
      </c>
      <c r="E106" s="188"/>
      <c r="F106" s="188"/>
      <c r="G106" s="188"/>
      <c r="H106" s="188"/>
      <c r="I106" s="188"/>
      <c r="J106" s="189">
        <f>J231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111</v>
      </c>
      <c r="E107" s="188"/>
      <c r="F107" s="188"/>
      <c r="G107" s="188"/>
      <c r="H107" s="188"/>
      <c r="I107" s="188"/>
      <c r="J107" s="189">
        <f>J238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112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Obnova povrchu chodníků ul. Podkrušnohorská Litvínov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94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SO.01 - Chodníky PKH (Valdštějnská - Mezibořská)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Litvínov</v>
      </c>
      <c r="G121" s="40"/>
      <c r="H121" s="40"/>
      <c r="I121" s="32" t="s">
        <v>22</v>
      </c>
      <c r="J121" s="79" t="str">
        <f>IF(J12="","",J12)</f>
        <v>22. 6. 2023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Město Litvínov</v>
      </c>
      <c r="G123" s="40"/>
      <c r="H123" s="40"/>
      <c r="I123" s="32" t="s">
        <v>31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32" t="s">
        <v>34</v>
      </c>
      <c r="J124" s="36" t="str">
        <f>E24</f>
        <v>MESSOR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113</v>
      </c>
      <c r="D126" s="194" t="s">
        <v>64</v>
      </c>
      <c r="E126" s="194" t="s">
        <v>60</v>
      </c>
      <c r="F126" s="194" t="s">
        <v>61</v>
      </c>
      <c r="G126" s="194" t="s">
        <v>114</v>
      </c>
      <c r="H126" s="194" t="s">
        <v>115</v>
      </c>
      <c r="I126" s="194" t="s">
        <v>116</v>
      </c>
      <c r="J126" s="194" t="s">
        <v>98</v>
      </c>
      <c r="K126" s="195" t="s">
        <v>117</v>
      </c>
      <c r="L126" s="196"/>
      <c r="M126" s="100" t="s">
        <v>1</v>
      </c>
      <c r="N126" s="101" t="s">
        <v>43</v>
      </c>
      <c r="O126" s="101" t="s">
        <v>118</v>
      </c>
      <c r="P126" s="101" t="s">
        <v>119</v>
      </c>
      <c r="Q126" s="101" t="s">
        <v>120</v>
      </c>
      <c r="R126" s="101" t="s">
        <v>121</v>
      </c>
      <c r="S126" s="101" t="s">
        <v>122</v>
      </c>
      <c r="T126" s="102" t="s">
        <v>123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124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P128+P222</f>
        <v>0</v>
      </c>
      <c r="Q127" s="104"/>
      <c r="R127" s="199">
        <f>R128+R222</f>
        <v>130.91514799999999</v>
      </c>
      <c r="S127" s="104"/>
      <c r="T127" s="200">
        <f>T128+T222</f>
        <v>113.11960000000002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78</v>
      </c>
      <c r="AU127" s="17" t="s">
        <v>100</v>
      </c>
      <c r="BK127" s="201">
        <f>BK128+BK222</f>
        <v>0</v>
      </c>
    </row>
    <row r="128" s="12" customFormat="1" ht="25.92" customHeight="1">
      <c r="A128" s="12"/>
      <c r="B128" s="202"/>
      <c r="C128" s="203"/>
      <c r="D128" s="204" t="s">
        <v>78</v>
      </c>
      <c r="E128" s="205" t="s">
        <v>125</v>
      </c>
      <c r="F128" s="205" t="s">
        <v>126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P129+P154+P184+P191+P207+P219</f>
        <v>0</v>
      </c>
      <c r="Q128" s="210"/>
      <c r="R128" s="211">
        <f>R129+R154+R184+R191+R207+R219</f>
        <v>130.91514799999999</v>
      </c>
      <c r="S128" s="210"/>
      <c r="T128" s="212">
        <f>T129+T154+T184+T191+T207+T219</f>
        <v>113.11960000000002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87</v>
      </c>
      <c r="AT128" s="214" t="s">
        <v>78</v>
      </c>
      <c r="AU128" s="214" t="s">
        <v>79</v>
      </c>
      <c r="AY128" s="213" t="s">
        <v>127</v>
      </c>
      <c r="BK128" s="215">
        <f>BK129+BK154+BK184+BK191+BK207+BK219</f>
        <v>0</v>
      </c>
    </row>
    <row r="129" s="12" customFormat="1" ht="22.8" customHeight="1">
      <c r="A129" s="12"/>
      <c r="B129" s="202"/>
      <c r="C129" s="203"/>
      <c r="D129" s="204" t="s">
        <v>78</v>
      </c>
      <c r="E129" s="216" t="s">
        <v>87</v>
      </c>
      <c r="F129" s="216" t="s">
        <v>128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SUM(P130:P153)</f>
        <v>0</v>
      </c>
      <c r="Q129" s="210"/>
      <c r="R129" s="211">
        <f>SUM(R130:R153)</f>
        <v>0</v>
      </c>
      <c r="S129" s="210"/>
      <c r="T129" s="212">
        <f>SUM(T130:T153)</f>
        <v>113.11960000000002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87</v>
      </c>
      <c r="AT129" s="214" t="s">
        <v>78</v>
      </c>
      <c r="AU129" s="214" t="s">
        <v>87</v>
      </c>
      <c r="AY129" s="213" t="s">
        <v>127</v>
      </c>
      <c r="BK129" s="215">
        <f>SUM(BK130:BK153)</f>
        <v>0</v>
      </c>
    </row>
    <row r="130" s="2" customFormat="1" ht="16.5" customHeight="1">
      <c r="A130" s="38"/>
      <c r="B130" s="39"/>
      <c r="C130" s="218" t="s">
        <v>87</v>
      </c>
      <c r="D130" s="218" t="s">
        <v>129</v>
      </c>
      <c r="E130" s="219" t="s">
        <v>130</v>
      </c>
      <c r="F130" s="220" t="s">
        <v>131</v>
      </c>
      <c r="G130" s="221" t="s">
        <v>132</v>
      </c>
      <c r="H130" s="222">
        <v>68</v>
      </c>
      <c r="I130" s="223"/>
      <c r="J130" s="224">
        <f>ROUND(I130*H130,2)</f>
        <v>0</v>
      </c>
      <c r="K130" s="220" t="s">
        <v>133</v>
      </c>
      <c r="L130" s="44"/>
      <c r="M130" s="225" t="s">
        <v>1</v>
      </c>
      <c r="N130" s="226" t="s">
        <v>44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0.26000000000000001</v>
      </c>
      <c r="T130" s="228">
        <f>S130*H130</f>
        <v>17.68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134</v>
      </c>
      <c r="AT130" s="229" t="s">
        <v>129</v>
      </c>
      <c r="AU130" s="229" t="s">
        <v>89</v>
      </c>
      <c r="AY130" s="17" t="s">
        <v>127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87</v>
      </c>
      <c r="BK130" s="230">
        <f>ROUND(I130*H130,2)</f>
        <v>0</v>
      </c>
      <c r="BL130" s="17" t="s">
        <v>134</v>
      </c>
      <c r="BM130" s="229" t="s">
        <v>135</v>
      </c>
    </row>
    <row r="131" s="2" customFormat="1">
      <c r="A131" s="38"/>
      <c r="B131" s="39"/>
      <c r="C131" s="40"/>
      <c r="D131" s="231" t="s">
        <v>136</v>
      </c>
      <c r="E131" s="40"/>
      <c r="F131" s="232" t="s">
        <v>137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136</v>
      </c>
      <c r="AU131" s="17" t="s">
        <v>89</v>
      </c>
    </row>
    <row r="132" s="13" customFormat="1">
      <c r="A132" s="13"/>
      <c r="B132" s="236"/>
      <c r="C132" s="237"/>
      <c r="D132" s="231" t="s">
        <v>138</v>
      </c>
      <c r="E132" s="238" t="s">
        <v>1</v>
      </c>
      <c r="F132" s="239" t="s">
        <v>139</v>
      </c>
      <c r="G132" s="237"/>
      <c r="H132" s="240">
        <v>68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138</v>
      </c>
      <c r="AU132" s="246" t="s">
        <v>89</v>
      </c>
      <c r="AV132" s="13" t="s">
        <v>89</v>
      </c>
      <c r="AW132" s="13" t="s">
        <v>33</v>
      </c>
      <c r="AX132" s="13" t="s">
        <v>79</v>
      </c>
      <c r="AY132" s="246" t="s">
        <v>127</v>
      </c>
    </row>
    <row r="133" s="14" customFormat="1">
      <c r="A133" s="14"/>
      <c r="B133" s="247"/>
      <c r="C133" s="248"/>
      <c r="D133" s="231" t="s">
        <v>138</v>
      </c>
      <c r="E133" s="249" t="s">
        <v>1</v>
      </c>
      <c r="F133" s="250" t="s">
        <v>140</v>
      </c>
      <c r="G133" s="248"/>
      <c r="H133" s="251">
        <v>68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138</v>
      </c>
      <c r="AU133" s="257" t="s">
        <v>89</v>
      </c>
      <c r="AV133" s="14" t="s">
        <v>134</v>
      </c>
      <c r="AW133" s="14" t="s">
        <v>33</v>
      </c>
      <c r="AX133" s="14" t="s">
        <v>87</v>
      </c>
      <c r="AY133" s="257" t="s">
        <v>127</v>
      </c>
    </row>
    <row r="134" s="2" customFormat="1" ht="16.5" customHeight="1">
      <c r="A134" s="38"/>
      <c r="B134" s="39"/>
      <c r="C134" s="218" t="s">
        <v>89</v>
      </c>
      <c r="D134" s="218" t="s">
        <v>129</v>
      </c>
      <c r="E134" s="219" t="s">
        <v>141</v>
      </c>
      <c r="F134" s="220" t="s">
        <v>142</v>
      </c>
      <c r="G134" s="221" t="s">
        <v>132</v>
      </c>
      <c r="H134" s="222">
        <v>790.20000000000005</v>
      </c>
      <c r="I134" s="223"/>
      <c r="J134" s="224">
        <f>ROUND(I134*H134,2)</f>
        <v>0</v>
      </c>
      <c r="K134" s="220" t="s">
        <v>133</v>
      </c>
      <c r="L134" s="44"/>
      <c r="M134" s="225" t="s">
        <v>1</v>
      </c>
      <c r="N134" s="226" t="s">
        <v>44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0.098000000000000004</v>
      </c>
      <c r="T134" s="228">
        <f>S134*H134</f>
        <v>77.439600000000013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134</v>
      </c>
      <c r="AT134" s="229" t="s">
        <v>129</v>
      </c>
      <c r="AU134" s="229" t="s">
        <v>89</v>
      </c>
      <c r="AY134" s="17" t="s">
        <v>127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87</v>
      </c>
      <c r="BK134" s="230">
        <f>ROUND(I134*H134,2)</f>
        <v>0</v>
      </c>
      <c r="BL134" s="17" t="s">
        <v>134</v>
      </c>
      <c r="BM134" s="229" t="s">
        <v>143</v>
      </c>
    </row>
    <row r="135" s="2" customFormat="1">
      <c r="A135" s="38"/>
      <c r="B135" s="39"/>
      <c r="C135" s="40"/>
      <c r="D135" s="231" t="s">
        <v>136</v>
      </c>
      <c r="E135" s="40"/>
      <c r="F135" s="232" t="s">
        <v>144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136</v>
      </c>
      <c r="AU135" s="17" t="s">
        <v>89</v>
      </c>
    </row>
    <row r="136" s="15" customFormat="1">
      <c r="A136" s="15"/>
      <c r="B136" s="258"/>
      <c r="C136" s="259"/>
      <c r="D136" s="231" t="s">
        <v>138</v>
      </c>
      <c r="E136" s="260" t="s">
        <v>1</v>
      </c>
      <c r="F136" s="261" t="s">
        <v>145</v>
      </c>
      <c r="G136" s="259"/>
      <c r="H136" s="260" t="s">
        <v>1</v>
      </c>
      <c r="I136" s="262"/>
      <c r="J136" s="259"/>
      <c r="K136" s="259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138</v>
      </c>
      <c r="AU136" s="267" t="s">
        <v>89</v>
      </c>
      <c r="AV136" s="15" t="s">
        <v>87</v>
      </c>
      <c r="AW136" s="15" t="s">
        <v>33</v>
      </c>
      <c r="AX136" s="15" t="s">
        <v>79</v>
      </c>
      <c r="AY136" s="267" t="s">
        <v>127</v>
      </c>
    </row>
    <row r="137" s="13" customFormat="1">
      <c r="A137" s="13"/>
      <c r="B137" s="236"/>
      <c r="C137" s="237"/>
      <c r="D137" s="231" t="s">
        <v>138</v>
      </c>
      <c r="E137" s="238" t="s">
        <v>1</v>
      </c>
      <c r="F137" s="239" t="s">
        <v>146</v>
      </c>
      <c r="G137" s="237"/>
      <c r="H137" s="240">
        <v>248.40000000000001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138</v>
      </c>
      <c r="AU137" s="246" t="s">
        <v>89</v>
      </c>
      <c r="AV137" s="13" t="s">
        <v>89</v>
      </c>
      <c r="AW137" s="13" t="s">
        <v>33</v>
      </c>
      <c r="AX137" s="13" t="s">
        <v>79</v>
      </c>
      <c r="AY137" s="246" t="s">
        <v>127</v>
      </c>
    </row>
    <row r="138" s="13" customFormat="1">
      <c r="A138" s="13"/>
      <c r="B138" s="236"/>
      <c r="C138" s="237"/>
      <c r="D138" s="231" t="s">
        <v>138</v>
      </c>
      <c r="E138" s="238" t="s">
        <v>1</v>
      </c>
      <c r="F138" s="239" t="s">
        <v>147</v>
      </c>
      <c r="G138" s="237"/>
      <c r="H138" s="240">
        <v>124.2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138</v>
      </c>
      <c r="AU138" s="246" t="s">
        <v>89</v>
      </c>
      <c r="AV138" s="13" t="s">
        <v>89</v>
      </c>
      <c r="AW138" s="13" t="s">
        <v>33</v>
      </c>
      <c r="AX138" s="13" t="s">
        <v>79</v>
      </c>
      <c r="AY138" s="246" t="s">
        <v>127</v>
      </c>
    </row>
    <row r="139" s="13" customFormat="1">
      <c r="A139" s="13"/>
      <c r="B139" s="236"/>
      <c r="C139" s="237"/>
      <c r="D139" s="231" t="s">
        <v>138</v>
      </c>
      <c r="E139" s="238" t="s">
        <v>1</v>
      </c>
      <c r="F139" s="239" t="s">
        <v>148</v>
      </c>
      <c r="G139" s="237"/>
      <c r="H139" s="240">
        <v>417.60000000000002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138</v>
      </c>
      <c r="AU139" s="246" t="s">
        <v>89</v>
      </c>
      <c r="AV139" s="13" t="s">
        <v>89</v>
      </c>
      <c r="AW139" s="13" t="s">
        <v>33</v>
      </c>
      <c r="AX139" s="13" t="s">
        <v>79</v>
      </c>
      <c r="AY139" s="246" t="s">
        <v>127</v>
      </c>
    </row>
    <row r="140" s="14" customFormat="1">
      <c r="A140" s="14"/>
      <c r="B140" s="247"/>
      <c r="C140" s="248"/>
      <c r="D140" s="231" t="s">
        <v>138</v>
      </c>
      <c r="E140" s="249" t="s">
        <v>1</v>
      </c>
      <c r="F140" s="250" t="s">
        <v>140</v>
      </c>
      <c r="G140" s="248"/>
      <c r="H140" s="251">
        <v>790.20000000000005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138</v>
      </c>
      <c r="AU140" s="257" t="s">
        <v>89</v>
      </c>
      <c r="AV140" s="14" t="s">
        <v>134</v>
      </c>
      <c r="AW140" s="14" t="s">
        <v>33</v>
      </c>
      <c r="AX140" s="14" t="s">
        <v>87</v>
      </c>
      <c r="AY140" s="257" t="s">
        <v>127</v>
      </c>
    </row>
    <row r="141" s="2" customFormat="1" ht="16.5" customHeight="1">
      <c r="A141" s="38"/>
      <c r="B141" s="39"/>
      <c r="C141" s="218" t="s">
        <v>149</v>
      </c>
      <c r="D141" s="218" t="s">
        <v>129</v>
      </c>
      <c r="E141" s="219" t="s">
        <v>150</v>
      </c>
      <c r="F141" s="220" t="s">
        <v>151</v>
      </c>
      <c r="G141" s="221" t="s">
        <v>152</v>
      </c>
      <c r="H141" s="222">
        <v>450</v>
      </c>
      <c r="I141" s="223"/>
      <c r="J141" s="224">
        <f>ROUND(I141*H141,2)</f>
        <v>0</v>
      </c>
      <c r="K141" s="220" t="s">
        <v>133</v>
      </c>
      <c r="L141" s="44"/>
      <c r="M141" s="225" t="s">
        <v>1</v>
      </c>
      <c r="N141" s="226" t="s">
        <v>44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0.040000000000000001</v>
      </c>
      <c r="T141" s="228">
        <f>S141*H141</f>
        <v>18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134</v>
      </c>
      <c r="AT141" s="229" t="s">
        <v>129</v>
      </c>
      <c r="AU141" s="229" t="s">
        <v>89</v>
      </c>
      <c r="AY141" s="17" t="s">
        <v>127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87</v>
      </c>
      <c r="BK141" s="230">
        <f>ROUND(I141*H141,2)</f>
        <v>0</v>
      </c>
      <c r="BL141" s="17" t="s">
        <v>134</v>
      </c>
      <c r="BM141" s="229" t="s">
        <v>153</v>
      </c>
    </row>
    <row r="142" s="2" customFormat="1">
      <c r="A142" s="38"/>
      <c r="B142" s="39"/>
      <c r="C142" s="40"/>
      <c r="D142" s="231" t="s">
        <v>136</v>
      </c>
      <c r="E142" s="40"/>
      <c r="F142" s="232" t="s">
        <v>154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136</v>
      </c>
      <c r="AU142" s="17" t="s">
        <v>89</v>
      </c>
    </row>
    <row r="143" s="13" customFormat="1">
      <c r="A143" s="13"/>
      <c r="B143" s="236"/>
      <c r="C143" s="237"/>
      <c r="D143" s="231" t="s">
        <v>138</v>
      </c>
      <c r="E143" s="238" t="s">
        <v>1</v>
      </c>
      <c r="F143" s="239" t="s">
        <v>155</v>
      </c>
      <c r="G143" s="237"/>
      <c r="H143" s="240">
        <v>178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138</v>
      </c>
      <c r="AU143" s="246" t="s">
        <v>89</v>
      </c>
      <c r="AV143" s="13" t="s">
        <v>89</v>
      </c>
      <c r="AW143" s="13" t="s">
        <v>33</v>
      </c>
      <c r="AX143" s="13" t="s">
        <v>79</v>
      </c>
      <c r="AY143" s="246" t="s">
        <v>127</v>
      </c>
    </row>
    <row r="144" s="13" customFormat="1">
      <c r="A144" s="13"/>
      <c r="B144" s="236"/>
      <c r="C144" s="237"/>
      <c r="D144" s="231" t="s">
        <v>138</v>
      </c>
      <c r="E144" s="238" t="s">
        <v>1</v>
      </c>
      <c r="F144" s="239" t="s">
        <v>156</v>
      </c>
      <c r="G144" s="237"/>
      <c r="H144" s="240">
        <v>268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138</v>
      </c>
      <c r="AU144" s="246" t="s">
        <v>89</v>
      </c>
      <c r="AV144" s="13" t="s">
        <v>89</v>
      </c>
      <c r="AW144" s="13" t="s">
        <v>33</v>
      </c>
      <c r="AX144" s="13" t="s">
        <v>79</v>
      </c>
      <c r="AY144" s="246" t="s">
        <v>127</v>
      </c>
    </row>
    <row r="145" s="13" customFormat="1">
      <c r="A145" s="13"/>
      <c r="B145" s="236"/>
      <c r="C145" s="237"/>
      <c r="D145" s="231" t="s">
        <v>138</v>
      </c>
      <c r="E145" s="238" t="s">
        <v>1</v>
      </c>
      <c r="F145" s="239" t="s">
        <v>134</v>
      </c>
      <c r="G145" s="237"/>
      <c r="H145" s="240">
        <v>4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138</v>
      </c>
      <c r="AU145" s="246" t="s">
        <v>89</v>
      </c>
      <c r="AV145" s="13" t="s">
        <v>89</v>
      </c>
      <c r="AW145" s="13" t="s">
        <v>33</v>
      </c>
      <c r="AX145" s="13" t="s">
        <v>79</v>
      </c>
      <c r="AY145" s="246" t="s">
        <v>127</v>
      </c>
    </row>
    <row r="146" s="14" customFormat="1">
      <c r="A146" s="14"/>
      <c r="B146" s="247"/>
      <c r="C146" s="248"/>
      <c r="D146" s="231" t="s">
        <v>138</v>
      </c>
      <c r="E146" s="249" t="s">
        <v>1</v>
      </c>
      <c r="F146" s="250" t="s">
        <v>140</v>
      </c>
      <c r="G146" s="248"/>
      <c r="H146" s="251">
        <v>450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138</v>
      </c>
      <c r="AU146" s="257" t="s">
        <v>89</v>
      </c>
      <c r="AV146" s="14" t="s">
        <v>134</v>
      </c>
      <c r="AW146" s="14" t="s">
        <v>33</v>
      </c>
      <c r="AX146" s="14" t="s">
        <v>87</v>
      </c>
      <c r="AY146" s="257" t="s">
        <v>127</v>
      </c>
    </row>
    <row r="147" s="2" customFormat="1" ht="16.5" customHeight="1">
      <c r="A147" s="38"/>
      <c r="B147" s="39"/>
      <c r="C147" s="218" t="s">
        <v>134</v>
      </c>
      <c r="D147" s="218" t="s">
        <v>129</v>
      </c>
      <c r="E147" s="219" t="s">
        <v>157</v>
      </c>
      <c r="F147" s="220" t="s">
        <v>158</v>
      </c>
      <c r="G147" s="221" t="s">
        <v>132</v>
      </c>
      <c r="H147" s="222">
        <v>858.20000000000005</v>
      </c>
      <c r="I147" s="223"/>
      <c r="J147" s="224">
        <f>ROUND(I147*H147,2)</f>
        <v>0</v>
      </c>
      <c r="K147" s="220" t="s">
        <v>133</v>
      </c>
      <c r="L147" s="44"/>
      <c r="M147" s="225" t="s">
        <v>1</v>
      </c>
      <c r="N147" s="226" t="s">
        <v>44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134</v>
      </c>
      <c r="AT147" s="229" t="s">
        <v>129</v>
      </c>
      <c r="AU147" s="229" t="s">
        <v>89</v>
      </c>
      <c r="AY147" s="17" t="s">
        <v>127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87</v>
      </c>
      <c r="BK147" s="230">
        <f>ROUND(I147*H147,2)</f>
        <v>0</v>
      </c>
      <c r="BL147" s="17" t="s">
        <v>134</v>
      </c>
      <c r="BM147" s="229" t="s">
        <v>159</v>
      </c>
    </row>
    <row r="148" s="2" customFormat="1">
      <c r="A148" s="38"/>
      <c r="B148" s="39"/>
      <c r="C148" s="40"/>
      <c r="D148" s="231" t="s">
        <v>136</v>
      </c>
      <c r="E148" s="40"/>
      <c r="F148" s="232" t="s">
        <v>160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136</v>
      </c>
      <c r="AU148" s="17" t="s">
        <v>89</v>
      </c>
    </row>
    <row r="149" s="13" customFormat="1">
      <c r="A149" s="13"/>
      <c r="B149" s="236"/>
      <c r="C149" s="237"/>
      <c r="D149" s="231" t="s">
        <v>138</v>
      </c>
      <c r="E149" s="238" t="s">
        <v>1</v>
      </c>
      <c r="F149" s="239" t="s">
        <v>139</v>
      </c>
      <c r="G149" s="237"/>
      <c r="H149" s="240">
        <v>68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138</v>
      </c>
      <c r="AU149" s="246" t="s">
        <v>89</v>
      </c>
      <c r="AV149" s="13" t="s">
        <v>89</v>
      </c>
      <c r="AW149" s="13" t="s">
        <v>33</v>
      </c>
      <c r="AX149" s="13" t="s">
        <v>79</v>
      </c>
      <c r="AY149" s="246" t="s">
        <v>127</v>
      </c>
    </row>
    <row r="150" s="13" customFormat="1">
      <c r="A150" s="13"/>
      <c r="B150" s="236"/>
      <c r="C150" s="237"/>
      <c r="D150" s="231" t="s">
        <v>138</v>
      </c>
      <c r="E150" s="238" t="s">
        <v>1</v>
      </c>
      <c r="F150" s="239" t="s">
        <v>146</v>
      </c>
      <c r="G150" s="237"/>
      <c r="H150" s="240">
        <v>248.40000000000001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138</v>
      </c>
      <c r="AU150" s="246" t="s">
        <v>89</v>
      </c>
      <c r="AV150" s="13" t="s">
        <v>89</v>
      </c>
      <c r="AW150" s="13" t="s">
        <v>33</v>
      </c>
      <c r="AX150" s="13" t="s">
        <v>79</v>
      </c>
      <c r="AY150" s="246" t="s">
        <v>127</v>
      </c>
    </row>
    <row r="151" s="13" customFormat="1">
      <c r="A151" s="13"/>
      <c r="B151" s="236"/>
      <c r="C151" s="237"/>
      <c r="D151" s="231" t="s">
        <v>138</v>
      </c>
      <c r="E151" s="238" t="s">
        <v>1</v>
      </c>
      <c r="F151" s="239" t="s">
        <v>147</v>
      </c>
      <c r="G151" s="237"/>
      <c r="H151" s="240">
        <v>124.2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138</v>
      </c>
      <c r="AU151" s="246" t="s">
        <v>89</v>
      </c>
      <c r="AV151" s="13" t="s">
        <v>89</v>
      </c>
      <c r="AW151" s="13" t="s">
        <v>33</v>
      </c>
      <c r="AX151" s="13" t="s">
        <v>79</v>
      </c>
      <c r="AY151" s="246" t="s">
        <v>127</v>
      </c>
    </row>
    <row r="152" s="13" customFormat="1">
      <c r="A152" s="13"/>
      <c r="B152" s="236"/>
      <c r="C152" s="237"/>
      <c r="D152" s="231" t="s">
        <v>138</v>
      </c>
      <c r="E152" s="238" t="s">
        <v>1</v>
      </c>
      <c r="F152" s="239" t="s">
        <v>148</v>
      </c>
      <c r="G152" s="237"/>
      <c r="H152" s="240">
        <v>417.60000000000002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138</v>
      </c>
      <c r="AU152" s="246" t="s">
        <v>89</v>
      </c>
      <c r="AV152" s="13" t="s">
        <v>89</v>
      </c>
      <c r="AW152" s="13" t="s">
        <v>33</v>
      </c>
      <c r="AX152" s="13" t="s">
        <v>79</v>
      </c>
      <c r="AY152" s="246" t="s">
        <v>127</v>
      </c>
    </row>
    <row r="153" s="14" customFormat="1">
      <c r="A153" s="14"/>
      <c r="B153" s="247"/>
      <c r="C153" s="248"/>
      <c r="D153" s="231" t="s">
        <v>138</v>
      </c>
      <c r="E153" s="249" t="s">
        <v>1</v>
      </c>
      <c r="F153" s="250" t="s">
        <v>140</v>
      </c>
      <c r="G153" s="248"/>
      <c r="H153" s="251">
        <v>858.20000000000005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138</v>
      </c>
      <c r="AU153" s="257" t="s">
        <v>89</v>
      </c>
      <c r="AV153" s="14" t="s">
        <v>134</v>
      </c>
      <c r="AW153" s="14" t="s">
        <v>33</v>
      </c>
      <c r="AX153" s="14" t="s">
        <v>87</v>
      </c>
      <c r="AY153" s="257" t="s">
        <v>127</v>
      </c>
    </row>
    <row r="154" s="12" customFormat="1" ht="22.8" customHeight="1">
      <c r="A154" s="12"/>
      <c r="B154" s="202"/>
      <c r="C154" s="203"/>
      <c r="D154" s="204" t="s">
        <v>78</v>
      </c>
      <c r="E154" s="216" t="s">
        <v>161</v>
      </c>
      <c r="F154" s="216" t="s">
        <v>162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SUM(P155:P183)</f>
        <v>0</v>
      </c>
      <c r="Q154" s="210"/>
      <c r="R154" s="211">
        <f>SUM(R155:R183)</f>
        <v>55.418188000000008</v>
      </c>
      <c r="S154" s="210"/>
      <c r="T154" s="212">
        <f>SUM(T155:T183)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87</v>
      </c>
      <c r="AT154" s="214" t="s">
        <v>78</v>
      </c>
      <c r="AU154" s="214" t="s">
        <v>87</v>
      </c>
      <c r="AY154" s="213" t="s">
        <v>127</v>
      </c>
      <c r="BK154" s="215">
        <f>SUM(BK155:BK183)</f>
        <v>0</v>
      </c>
    </row>
    <row r="155" s="2" customFormat="1" ht="21.75" customHeight="1">
      <c r="A155" s="38"/>
      <c r="B155" s="39"/>
      <c r="C155" s="218" t="s">
        <v>161</v>
      </c>
      <c r="D155" s="218" t="s">
        <v>129</v>
      </c>
      <c r="E155" s="219" t="s">
        <v>163</v>
      </c>
      <c r="F155" s="220" t="s">
        <v>164</v>
      </c>
      <c r="G155" s="221" t="s">
        <v>132</v>
      </c>
      <c r="H155" s="222">
        <v>858.20000000000005</v>
      </c>
      <c r="I155" s="223"/>
      <c r="J155" s="224">
        <f>ROUND(I155*H155,2)</f>
        <v>0</v>
      </c>
      <c r="K155" s="220" t="s">
        <v>133</v>
      </c>
      <c r="L155" s="44"/>
      <c r="M155" s="225" t="s">
        <v>1</v>
      </c>
      <c r="N155" s="226" t="s">
        <v>44</v>
      </c>
      <c r="O155" s="91"/>
      <c r="P155" s="227">
        <f>O155*H155</f>
        <v>0</v>
      </c>
      <c r="Q155" s="227">
        <v>0.059089999999999997</v>
      </c>
      <c r="R155" s="227">
        <f>Q155*H155</f>
        <v>50.711038000000002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134</v>
      </c>
      <c r="AT155" s="229" t="s">
        <v>129</v>
      </c>
      <c r="AU155" s="229" t="s">
        <v>89</v>
      </c>
      <c r="AY155" s="17" t="s">
        <v>127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87</v>
      </c>
      <c r="BK155" s="230">
        <f>ROUND(I155*H155,2)</f>
        <v>0</v>
      </c>
      <c r="BL155" s="17" t="s">
        <v>134</v>
      </c>
      <c r="BM155" s="229" t="s">
        <v>165</v>
      </c>
    </row>
    <row r="156" s="2" customFormat="1">
      <c r="A156" s="38"/>
      <c r="B156" s="39"/>
      <c r="C156" s="40"/>
      <c r="D156" s="231" t="s">
        <v>136</v>
      </c>
      <c r="E156" s="40"/>
      <c r="F156" s="232" t="s">
        <v>166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136</v>
      </c>
      <c r="AU156" s="17" t="s">
        <v>89</v>
      </c>
    </row>
    <row r="157" s="13" customFormat="1">
      <c r="A157" s="13"/>
      <c r="B157" s="236"/>
      <c r="C157" s="237"/>
      <c r="D157" s="231" t="s">
        <v>138</v>
      </c>
      <c r="E157" s="238" t="s">
        <v>1</v>
      </c>
      <c r="F157" s="239" t="s">
        <v>139</v>
      </c>
      <c r="G157" s="237"/>
      <c r="H157" s="240">
        <v>68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138</v>
      </c>
      <c r="AU157" s="246" t="s">
        <v>89</v>
      </c>
      <c r="AV157" s="13" t="s">
        <v>89</v>
      </c>
      <c r="AW157" s="13" t="s">
        <v>33</v>
      </c>
      <c r="AX157" s="13" t="s">
        <v>79</v>
      </c>
      <c r="AY157" s="246" t="s">
        <v>127</v>
      </c>
    </row>
    <row r="158" s="13" customFormat="1">
      <c r="A158" s="13"/>
      <c r="B158" s="236"/>
      <c r="C158" s="237"/>
      <c r="D158" s="231" t="s">
        <v>138</v>
      </c>
      <c r="E158" s="238" t="s">
        <v>1</v>
      </c>
      <c r="F158" s="239" t="s">
        <v>146</v>
      </c>
      <c r="G158" s="237"/>
      <c r="H158" s="240">
        <v>248.40000000000001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138</v>
      </c>
      <c r="AU158" s="246" t="s">
        <v>89</v>
      </c>
      <c r="AV158" s="13" t="s">
        <v>89</v>
      </c>
      <c r="AW158" s="13" t="s">
        <v>33</v>
      </c>
      <c r="AX158" s="13" t="s">
        <v>79</v>
      </c>
      <c r="AY158" s="246" t="s">
        <v>127</v>
      </c>
    </row>
    <row r="159" s="13" customFormat="1">
      <c r="A159" s="13"/>
      <c r="B159" s="236"/>
      <c r="C159" s="237"/>
      <c r="D159" s="231" t="s">
        <v>138</v>
      </c>
      <c r="E159" s="238" t="s">
        <v>1</v>
      </c>
      <c r="F159" s="239" t="s">
        <v>147</v>
      </c>
      <c r="G159" s="237"/>
      <c r="H159" s="240">
        <v>124.2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138</v>
      </c>
      <c r="AU159" s="246" t="s">
        <v>89</v>
      </c>
      <c r="AV159" s="13" t="s">
        <v>89</v>
      </c>
      <c r="AW159" s="13" t="s">
        <v>33</v>
      </c>
      <c r="AX159" s="13" t="s">
        <v>79</v>
      </c>
      <c r="AY159" s="246" t="s">
        <v>127</v>
      </c>
    </row>
    <row r="160" s="13" customFormat="1">
      <c r="A160" s="13"/>
      <c r="B160" s="236"/>
      <c r="C160" s="237"/>
      <c r="D160" s="231" t="s">
        <v>138</v>
      </c>
      <c r="E160" s="238" t="s">
        <v>1</v>
      </c>
      <c r="F160" s="239" t="s">
        <v>148</v>
      </c>
      <c r="G160" s="237"/>
      <c r="H160" s="240">
        <v>417.60000000000002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138</v>
      </c>
      <c r="AU160" s="246" t="s">
        <v>89</v>
      </c>
      <c r="AV160" s="13" t="s">
        <v>89</v>
      </c>
      <c r="AW160" s="13" t="s">
        <v>33</v>
      </c>
      <c r="AX160" s="13" t="s">
        <v>79</v>
      </c>
      <c r="AY160" s="246" t="s">
        <v>127</v>
      </c>
    </row>
    <row r="161" s="14" customFormat="1">
      <c r="A161" s="14"/>
      <c r="B161" s="247"/>
      <c r="C161" s="248"/>
      <c r="D161" s="231" t="s">
        <v>138</v>
      </c>
      <c r="E161" s="249" t="s">
        <v>1</v>
      </c>
      <c r="F161" s="250" t="s">
        <v>140</v>
      </c>
      <c r="G161" s="248"/>
      <c r="H161" s="251">
        <v>858.20000000000005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138</v>
      </c>
      <c r="AU161" s="257" t="s">
        <v>89</v>
      </c>
      <c r="AV161" s="14" t="s">
        <v>134</v>
      </c>
      <c r="AW161" s="14" t="s">
        <v>33</v>
      </c>
      <c r="AX161" s="14" t="s">
        <v>87</v>
      </c>
      <c r="AY161" s="257" t="s">
        <v>127</v>
      </c>
    </row>
    <row r="162" s="2" customFormat="1" ht="16.5" customHeight="1">
      <c r="A162" s="38"/>
      <c r="B162" s="39"/>
      <c r="C162" s="218" t="s">
        <v>167</v>
      </c>
      <c r="D162" s="218" t="s">
        <v>129</v>
      </c>
      <c r="E162" s="219" t="s">
        <v>168</v>
      </c>
      <c r="F162" s="220" t="s">
        <v>169</v>
      </c>
      <c r="G162" s="221" t="s">
        <v>132</v>
      </c>
      <c r="H162" s="222">
        <v>790.20000000000005</v>
      </c>
      <c r="I162" s="223"/>
      <c r="J162" s="224">
        <f>ROUND(I162*H162,2)</f>
        <v>0</v>
      </c>
      <c r="K162" s="220" t="s">
        <v>133</v>
      </c>
      <c r="L162" s="44"/>
      <c r="M162" s="225" t="s">
        <v>1</v>
      </c>
      <c r="N162" s="226" t="s">
        <v>44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134</v>
      </c>
      <c r="AT162" s="229" t="s">
        <v>129</v>
      </c>
      <c r="AU162" s="229" t="s">
        <v>89</v>
      </c>
      <c r="AY162" s="17" t="s">
        <v>127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87</v>
      </c>
      <c r="BK162" s="230">
        <f>ROUND(I162*H162,2)</f>
        <v>0</v>
      </c>
      <c r="BL162" s="17" t="s">
        <v>134</v>
      </c>
      <c r="BM162" s="229" t="s">
        <v>170</v>
      </c>
    </row>
    <row r="163" s="2" customFormat="1">
      <c r="A163" s="38"/>
      <c r="B163" s="39"/>
      <c r="C163" s="40"/>
      <c r="D163" s="231" t="s">
        <v>136</v>
      </c>
      <c r="E163" s="40"/>
      <c r="F163" s="232" t="s">
        <v>171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136</v>
      </c>
      <c r="AU163" s="17" t="s">
        <v>89</v>
      </c>
    </row>
    <row r="164" s="15" customFormat="1">
      <c r="A164" s="15"/>
      <c r="B164" s="258"/>
      <c r="C164" s="259"/>
      <c r="D164" s="231" t="s">
        <v>138</v>
      </c>
      <c r="E164" s="260" t="s">
        <v>1</v>
      </c>
      <c r="F164" s="261" t="s">
        <v>172</v>
      </c>
      <c r="G164" s="259"/>
      <c r="H164" s="260" t="s">
        <v>1</v>
      </c>
      <c r="I164" s="262"/>
      <c r="J164" s="259"/>
      <c r="K164" s="259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138</v>
      </c>
      <c r="AU164" s="267" t="s">
        <v>89</v>
      </c>
      <c r="AV164" s="15" t="s">
        <v>87</v>
      </c>
      <c r="AW164" s="15" t="s">
        <v>33</v>
      </c>
      <c r="AX164" s="15" t="s">
        <v>79</v>
      </c>
      <c r="AY164" s="267" t="s">
        <v>127</v>
      </c>
    </row>
    <row r="165" s="13" customFormat="1">
      <c r="A165" s="13"/>
      <c r="B165" s="236"/>
      <c r="C165" s="237"/>
      <c r="D165" s="231" t="s">
        <v>138</v>
      </c>
      <c r="E165" s="238" t="s">
        <v>1</v>
      </c>
      <c r="F165" s="239" t="s">
        <v>146</v>
      </c>
      <c r="G165" s="237"/>
      <c r="H165" s="240">
        <v>248.40000000000001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138</v>
      </c>
      <c r="AU165" s="246" t="s">
        <v>89</v>
      </c>
      <c r="AV165" s="13" t="s">
        <v>89</v>
      </c>
      <c r="AW165" s="13" t="s">
        <v>33</v>
      </c>
      <c r="AX165" s="13" t="s">
        <v>79</v>
      </c>
      <c r="AY165" s="246" t="s">
        <v>127</v>
      </c>
    </row>
    <row r="166" s="13" customFormat="1">
      <c r="A166" s="13"/>
      <c r="B166" s="236"/>
      <c r="C166" s="237"/>
      <c r="D166" s="231" t="s">
        <v>138</v>
      </c>
      <c r="E166" s="238" t="s">
        <v>1</v>
      </c>
      <c r="F166" s="239" t="s">
        <v>147</v>
      </c>
      <c r="G166" s="237"/>
      <c r="H166" s="240">
        <v>124.2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138</v>
      </c>
      <c r="AU166" s="246" t="s">
        <v>89</v>
      </c>
      <c r="AV166" s="13" t="s">
        <v>89</v>
      </c>
      <c r="AW166" s="13" t="s">
        <v>33</v>
      </c>
      <c r="AX166" s="13" t="s">
        <v>79</v>
      </c>
      <c r="AY166" s="246" t="s">
        <v>127</v>
      </c>
    </row>
    <row r="167" s="13" customFormat="1">
      <c r="A167" s="13"/>
      <c r="B167" s="236"/>
      <c r="C167" s="237"/>
      <c r="D167" s="231" t="s">
        <v>138</v>
      </c>
      <c r="E167" s="238" t="s">
        <v>1</v>
      </c>
      <c r="F167" s="239" t="s">
        <v>148</v>
      </c>
      <c r="G167" s="237"/>
      <c r="H167" s="240">
        <v>417.60000000000002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138</v>
      </c>
      <c r="AU167" s="246" t="s">
        <v>89</v>
      </c>
      <c r="AV167" s="13" t="s">
        <v>89</v>
      </c>
      <c r="AW167" s="13" t="s">
        <v>33</v>
      </c>
      <c r="AX167" s="13" t="s">
        <v>79</v>
      </c>
      <c r="AY167" s="246" t="s">
        <v>127</v>
      </c>
    </row>
    <row r="168" s="14" customFormat="1">
      <c r="A168" s="14"/>
      <c r="B168" s="247"/>
      <c r="C168" s="248"/>
      <c r="D168" s="231" t="s">
        <v>138</v>
      </c>
      <c r="E168" s="249" t="s">
        <v>1</v>
      </c>
      <c r="F168" s="250" t="s">
        <v>140</v>
      </c>
      <c r="G168" s="248"/>
      <c r="H168" s="251">
        <v>790.20000000000005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138</v>
      </c>
      <c r="AU168" s="257" t="s">
        <v>89</v>
      </c>
      <c r="AV168" s="14" t="s">
        <v>134</v>
      </c>
      <c r="AW168" s="14" t="s">
        <v>33</v>
      </c>
      <c r="AX168" s="14" t="s">
        <v>87</v>
      </c>
      <c r="AY168" s="257" t="s">
        <v>127</v>
      </c>
    </row>
    <row r="169" s="2" customFormat="1" ht="16.5" customHeight="1">
      <c r="A169" s="38"/>
      <c r="B169" s="39"/>
      <c r="C169" s="218" t="s">
        <v>173</v>
      </c>
      <c r="D169" s="218" t="s">
        <v>129</v>
      </c>
      <c r="E169" s="219" t="s">
        <v>174</v>
      </c>
      <c r="F169" s="220" t="s">
        <v>175</v>
      </c>
      <c r="G169" s="221" t="s">
        <v>132</v>
      </c>
      <c r="H169" s="222">
        <v>790.20000000000005</v>
      </c>
      <c r="I169" s="223"/>
      <c r="J169" s="224">
        <f>ROUND(I169*H169,2)</f>
        <v>0</v>
      </c>
      <c r="K169" s="220" t="s">
        <v>133</v>
      </c>
      <c r="L169" s="44"/>
      <c r="M169" s="225" t="s">
        <v>1</v>
      </c>
      <c r="N169" s="226" t="s">
        <v>44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134</v>
      </c>
      <c r="AT169" s="229" t="s">
        <v>129</v>
      </c>
      <c r="AU169" s="229" t="s">
        <v>89</v>
      </c>
      <c r="AY169" s="17" t="s">
        <v>127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87</v>
      </c>
      <c r="BK169" s="230">
        <f>ROUND(I169*H169,2)</f>
        <v>0</v>
      </c>
      <c r="BL169" s="17" t="s">
        <v>134</v>
      </c>
      <c r="BM169" s="229" t="s">
        <v>176</v>
      </c>
    </row>
    <row r="170" s="2" customFormat="1">
      <c r="A170" s="38"/>
      <c r="B170" s="39"/>
      <c r="C170" s="40"/>
      <c r="D170" s="231" t="s">
        <v>136</v>
      </c>
      <c r="E170" s="40"/>
      <c r="F170" s="232" t="s">
        <v>177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136</v>
      </c>
      <c r="AU170" s="17" t="s">
        <v>89</v>
      </c>
    </row>
    <row r="171" s="15" customFormat="1">
      <c r="A171" s="15"/>
      <c r="B171" s="258"/>
      <c r="C171" s="259"/>
      <c r="D171" s="231" t="s">
        <v>138</v>
      </c>
      <c r="E171" s="260" t="s">
        <v>1</v>
      </c>
      <c r="F171" s="261" t="s">
        <v>172</v>
      </c>
      <c r="G171" s="259"/>
      <c r="H171" s="260" t="s">
        <v>1</v>
      </c>
      <c r="I171" s="262"/>
      <c r="J171" s="259"/>
      <c r="K171" s="259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138</v>
      </c>
      <c r="AU171" s="267" t="s">
        <v>89</v>
      </c>
      <c r="AV171" s="15" t="s">
        <v>87</v>
      </c>
      <c r="AW171" s="15" t="s">
        <v>33</v>
      </c>
      <c r="AX171" s="15" t="s">
        <v>79</v>
      </c>
      <c r="AY171" s="267" t="s">
        <v>127</v>
      </c>
    </row>
    <row r="172" s="13" customFormat="1">
      <c r="A172" s="13"/>
      <c r="B172" s="236"/>
      <c r="C172" s="237"/>
      <c r="D172" s="231" t="s">
        <v>138</v>
      </c>
      <c r="E172" s="238" t="s">
        <v>1</v>
      </c>
      <c r="F172" s="239" t="s">
        <v>146</v>
      </c>
      <c r="G172" s="237"/>
      <c r="H172" s="240">
        <v>248.40000000000001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138</v>
      </c>
      <c r="AU172" s="246" t="s">
        <v>89</v>
      </c>
      <c r="AV172" s="13" t="s">
        <v>89</v>
      </c>
      <c r="AW172" s="13" t="s">
        <v>33</v>
      </c>
      <c r="AX172" s="13" t="s">
        <v>79</v>
      </c>
      <c r="AY172" s="246" t="s">
        <v>127</v>
      </c>
    </row>
    <row r="173" s="13" customFormat="1">
      <c r="A173" s="13"/>
      <c r="B173" s="236"/>
      <c r="C173" s="237"/>
      <c r="D173" s="231" t="s">
        <v>138</v>
      </c>
      <c r="E173" s="238" t="s">
        <v>1</v>
      </c>
      <c r="F173" s="239" t="s">
        <v>147</v>
      </c>
      <c r="G173" s="237"/>
      <c r="H173" s="240">
        <v>124.2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138</v>
      </c>
      <c r="AU173" s="246" t="s">
        <v>89</v>
      </c>
      <c r="AV173" s="13" t="s">
        <v>89</v>
      </c>
      <c r="AW173" s="13" t="s">
        <v>33</v>
      </c>
      <c r="AX173" s="13" t="s">
        <v>79</v>
      </c>
      <c r="AY173" s="246" t="s">
        <v>127</v>
      </c>
    </row>
    <row r="174" s="13" customFormat="1">
      <c r="A174" s="13"/>
      <c r="B174" s="236"/>
      <c r="C174" s="237"/>
      <c r="D174" s="231" t="s">
        <v>138</v>
      </c>
      <c r="E174" s="238" t="s">
        <v>1</v>
      </c>
      <c r="F174" s="239" t="s">
        <v>148</v>
      </c>
      <c r="G174" s="237"/>
      <c r="H174" s="240">
        <v>417.60000000000002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138</v>
      </c>
      <c r="AU174" s="246" t="s">
        <v>89</v>
      </c>
      <c r="AV174" s="13" t="s">
        <v>89</v>
      </c>
      <c r="AW174" s="13" t="s">
        <v>33</v>
      </c>
      <c r="AX174" s="13" t="s">
        <v>79</v>
      </c>
      <c r="AY174" s="246" t="s">
        <v>127</v>
      </c>
    </row>
    <row r="175" s="14" customFormat="1">
      <c r="A175" s="14"/>
      <c r="B175" s="247"/>
      <c r="C175" s="248"/>
      <c r="D175" s="231" t="s">
        <v>138</v>
      </c>
      <c r="E175" s="249" t="s">
        <v>1</v>
      </c>
      <c r="F175" s="250" t="s">
        <v>140</v>
      </c>
      <c r="G175" s="248"/>
      <c r="H175" s="251">
        <v>790.20000000000005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138</v>
      </c>
      <c r="AU175" s="257" t="s">
        <v>89</v>
      </c>
      <c r="AV175" s="14" t="s">
        <v>134</v>
      </c>
      <c r="AW175" s="14" t="s">
        <v>33</v>
      </c>
      <c r="AX175" s="14" t="s">
        <v>87</v>
      </c>
      <c r="AY175" s="257" t="s">
        <v>127</v>
      </c>
    </row>
    <row r="176" s="2" customFormat="1" ht="16.5" customHeight="1">
      <c r="A176" s="38"/>
      <c r="B176" s="39"/>
      <c r="C176" s="218" t="s">
        <v>178</v>
      </c>
      <c r="D176" s="218" t="s">
        <v>129</v>
      </c>
      <c r="E176" s="219" t="s">
        <v>179</v>
      </c>
      <c r="F176" s="220" t="s">
        <v>180</v>
      </c>
      <c r="G176" s="221" t="s">
        <v>132</v>
      </c>
      <c r="H176" s="222">
        <v>21</v>
      </c>
      <c r="I176" s="223"/>
      <c r="J176" s="224">
        <f>ROUND(I176*H176,2)</f>
        <v>0</v>
      </c>
      <c r="K176" s="220" t="s">
        <v>133</v>
      </c>
      <c r="L176" s="44"/>
      <c r="M176" s="225" t="s">
        <v>1</v>
      </c>
      <c r="N176" s="226" t="s">
        <v>44</v>
      </c>
      <c r="O176" s="91"/>
      <c r="P176" s="227">
        <f>O176*H176</f>
        <v>0</v>
      </c>
      <c r="Q176" s="227">
        <v>0.089219999999999994</v>
      </c>
      <c r="R176" s="227">
        <f>Q176*H176</f>
        <v>1.8736199999999998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134</v>
      </c>
      <c r="AT176" s="229" t="s">
        <v>129</v>
      </c>
      <c r="AU176" s="229" t="s">
        <v>89</v>
      </c>
      <c r="AY176" s="17" t="s">
        <v>127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87</v>
      </c>
      <c r="BK176" s="230">
        <f>ROUND(I176*H176,2)</f>
        <v>0</v>
      </c>
      <c r="BL176" s="17" t="s">
        <v>134</v>
      </c>
      <c r="BM176" s="229" t="s">
        <v>181</v>
      </c>
    </row>
    <row r="177" s="2" customFormat="1">
      <c r="A177" s="38"/>
      <c r="B177" s="39"/>
      <c r="C177" s="40"/>
      <c r="D177" s="231" t="s">
        <v>136</v>
      </c>
      <c r="E177" s="40"/>
      <c r="F177" s="232" t="s">
        <v>182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136</v>
      </c>
      <c r="AU177" s="17" t="s">
        <v>89</v>
      </c>
    </row>
    <row r="178" s="15" customFormat="1">
      <c r="A178" s="15"/>
      <c r="B178" s="258"/>
      <c r="C178" s="259"/>
      <c r="D178" s="231" t="s">
        <v>138</v>
      </c>
      <c r="E178" s="260" t="s">
        <v>1</v>
      </c>
      <c r="F178" s="261" t="s">
        <v>183</v>
      </c>
      <c r="G178" s="259"/>
      <c r="H178" s="260" t="s">
        <v>1</v>
      </c>
      <c r="I178" s="262"/>
      <c r="J178" s="259"/>
      <c r="K178" s="259"/>
      <c r="L178" s="263"/>
      <c r="M178" s="264"/>
      <c r="N178" s="265"/>
      <c r="O178" s="265"/>
      <c r="P178" s="265"/>
      <c r="Q178" s="265"/>
      <c r="R178" s="265"/>
      <c r="S178" s="265"/>
      <c r="T178" s="26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7" t="s">
        <v>138</v>
      </c>
      <c r="AU178" s="267" t="s">
        <v>89</v>
      </c>
      <c r="AV178" s="15" t="s">
        <v>87</v>
      </c>
      <c r="AW178" s="15" t="s">
        <v>33</v>
      </c>
      <c r="AX178" s="15" t="s">
        <v>79</v>
      </c>
      <c r="AY178" s="267" t="s">
        <v>127</v>
      </c>
    </row>
    <row r="179" s="13" customFormat="1">
      <c r="A179" s="13"/>
      <c r="B179" s="236"/>
      <c r="C179" s="237"/>
      <c r="D179" s="231" t="s">
        <v>138</v>
      </c>
      <c r="E179" s="238" t="s">
        <v>1</v>
      </c>
      <c r="F179" s="239" t="s">
        <v>184</v>
      </c>
      <c r="G179" s="237"/>
      <c r="H179" s="240">
        <v>21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138</v>
      </c>
      <c r="AU179" s="246" t="s">
        <v>89</v>
      </c>
      <c r="AV179" s="13" t="s">
        <v>89</v>
      </c>
      <c r="AW179" s="13" t="s">
        <v>33</v>
      </c>
      <c r="AX179" s="13" t="s">
        <v>79</v>
      </c>
      <c r="AY179" s="246" t="s">
        <v>127</v>
      </c>
    </row>
    <row r="180" s="14" customFormat="1">
      <c r="A180" s="14"/>
      <c r="B180" s="247"/>
      <c r="C180" s="248"/>
      <c r="D180" s="231" t="s">
        <v>138</v>
      </c>
      <c r="E180" s="249" t="s">
        <v>1</v>
      </c>
      <c r="F180" s="250" t="s">
        <v>140</v>
      </c>
      <c r="G180" s="248"/>
      <c r="H180" s="251">
        <v>21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138</v>
      </c>
      <c r="AU180" s="257" t="s">
        <v>89</v>
      </c>
      <c r="AV180" s="14" t="s">
        <v>134</v>
      </c>
      <c r="AW180" s="14" t="s">
        <v>33</v>
      </c>
      <c r="AX180" s="14" t="s">
        <v>87</v>
      </c>
      <c r="AY180" s="257" t="s">
        <v>127</v>
      </c>
    </row>
    <row r="181" s="2" customFormat="1" ht="16.5" customHeight="1">
      <c r="A181" s="38"/>
      <c r="B181" s="39"/>
      <c r="C181" s="268" t="s">
        <v>185</v>
      </c>
      <c r="D181" s="268" t="s">
        <v>186</v>
      </c>
      <c r="E181" s="269" t="s">
        <v>187</v>
      </c>
      <c r="F181" s="270" t="s">
        <v>188</v>
      </c>
      <c r="G181" s="271" t="s">
        <v>132</v>
      </c>
      <c r="H181" s="272">
        <v>21.629999999999999</v>
      </c>
      <c r="I181" s="273"/>
      <c r="J181" s="274">
        <f>ROUND(I181*H181,2)</f>
        <v>0</v>
      </c>
      <c r="K181" s="270" t="s">
        <v>133</v>
      </c>
      <c r="L181" s="275"/>
      <c r="M181" s="276" t="s">
        <v>1</v>
      </c>
      <c r="N181" s="277" t="s">
        <v>44</v>
      </c>
      <c r="O181" s="91"/>
      <c r="P181" s="227">
        <f>O181*H181</f>
        <v>0</v>
      </c>
      <c r="Q181" s="227">
        <v>0.13100000000000001</v>
      </c>
      <c r="R181" s="227">
        <f>Q181*H181</f>
        <v>2.8335300000000001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178</v>
      </c>
      <c r="AT181" s="229" t="s">
        <v>186</v>
      </c>
      <c r="AU181" s="229" t="s">
        <v>89</v>
      </c>
      <c r="AY181" s="17" t="s">
        <v>127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87</v>
      </c>
      <c r="BK181" s="230">
        <f>ROUND(I181*H181,2)</f>
        <v>0</v>
      </c>
      <c r="BL181" s="17" t="s">
        <v>134</v>
      </c>
      <c r="BM181" s="229" t="s">
        <v>189</v>
      </c>
    </row>
    <row r="182" s="2" customFormat="1">
      <c r="A182" s="38"/>
      <c r="B182" s="39"/>
      <c r="C182" s="40"/>
      <c r="D182" s="231" t="s">
        <v>136</v>
      </c>
      <c r="E182" s="40"/>
      <c r="F182" s="232" t="s">
        <v>188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136</v>
      </c>
      <c r="AU182" s="17" t="s">
        <v>89</v>
      </c>
    </row>
    <row r="183" s="13" customFormat="1">
      <c r="A183" s="13"/>
      <c r="B183" s="236"/>
      <c r="C183" s="237"/>
      <c r="D183" s="231" t="s">
        <v>138</v>
      </c>
      <c r="E183" s="237"/>
      <c r="F183" s="239" t="s">
        <v>190</v>
      </c>
      <c r="G183" s="237"/>
      <c r="H183" s="240">
        <v>21.629999999999999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138</v>
      </c>
      <c r="AU183" s="246" t="s">
        <v>89</v>
      </c>
      <c r="AV183" s="13" t="s">
        <v>89</v>
      </c>
      <c r="AW183" s="13" t="s">
        <v>4</v>
      </c>
      <c r="AX183" s="13" t="s">
        <v>87</v>
      </c>
      <c r="AY183" s="246" t="s">
        <v>127</v>
      </c>
    </row>
    <row r="184" s="12" customFormat="1" ht="22.8" customHeight="1">
      <c r="A184" s="12"/>
      <c r="B184" s="202"/>
      <c r="C184" s="203"/>
      <c r="D184" s="204" t="s">
        <v>78</v>
      </c>
      <c r="E184" s="216" t="s">
        <v>178</v>
      </c>
      <c r="F184" s="216" t="s">
        <v>191</v>
      </c>
      <c r="G184" s="203"/>
      <c r="H184" s="203"/>
      <c r="I184" s="206"/>
      <c r="J184" s="217">
        <f>BK184</f>
        <v>0</v>
      </c>
      <c r="K184" s="203"/>
      <c r="L184" s="208"/>
      <c r="M184" s="209"/>
      <c r="N184" s="210"/>
      <c r="O184" s="210"/>
      <c r="P184" s="211">
        <f>SUM(P185:P190)</f>
        <v>0</v>
      </c>
      <c r="Q184" s="210"/>
      <c r="R184" s="211">
        <f>SUM(R185:R190)</f>
        <v>2.5305599999999999</v>
      </c>
      <c r="S184" s="210"/>
      <c r="T184" s="212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87</v>
      </c>
      <c r="AT184" s="214" t="s">
        <v>78</v>
      </c>
      <c r="AU184" s="214" t="s">
        <v>87</v>
      </c>
      <c r="AY184" s="213" t="s">
        <v>127</v>
      </c>
      <c r="BK184" s="215">
        <f>SUM(BK185:BK190)</f>
        <v>0</v>
      </c>
    </row>
    <row r="185" s="2" customFormat="1" ht="16.5" customHeight="1">
      <c r="A185" s="38"/>
      <c r="B185" s="39"/>
      <c r="C185" s="218" t="s">
        <v>192</v>
      </c>
      <c r="D185" s="218" t="s">
        <v>129</v>
      </c>
      <c r="E185" s="219" t="s">
        <v>193</v>
      </c>
      <c r="F185" s="220" t="s">
        <v>194</v>
      </c>
      <c r="G185" s="221" t="s">
        <v>195</v>
      </c>
      <c r="H185" s="222">
        <v>2</v>
      </c>
      <c r="I185" s="223"/>
      <c r="J185" s="224">
        <f>ROUND(I185*H185,2)</f>
        <v>0</v>
      </c>
      <c r="K185" s="220" t="s">
        <v>133</v>
      </c>
      <c r="L185" s="44"/>
      <c r="M185" s="225" t="s">
        <v>1</v>
      </c>
      <c r="N185" s="226" t="s">
        <v>44</v>
      </c>
      <c r="O185" s="91"/>
      <c r="P185" s="227">
        <f>O185*H185</f>
        <v>0</v>
      </c>
      <c r="Q185" s="227">
        <v>0.42368</v>
      </c>
      <c r="R185" s="227">
        <f>Q185*H185</f>
        <v>0.84736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134</v>
      </c>
      <c r="AT185" s="229" t="s">
        <v>129</v>
      </c>
      <c r="AU185" s="229" t="s">
        <v>89</v>
      </c>
      <c r="AY185" s="17" t="s">
        <v>127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87</v>
      </c>
      <c r="BK185" s="230">
        <f>ROUND(I185*H185,2)</f>
        <v>0</v>
      </c>
      <c r="BL185" s="17" t="s">
        <v>134</v>
      </c>
      <c r="BM185" s="229" t="s">
        <v>196</v>
      </c>
    </row>
    <row r="186" s="2" customFormat="1">
      <c r="A186" s="38"/>
      <c r="B186" s="39"/>
      <c r="C186" s="40"/>
      <c r="D186" s="231" t="s">
        <v>136</v>
      </c>
      <c r="E186" s="40"/>
      <c r="F186" s="232" t="s">
        <v>194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136</v>
      </c>
      <c r="AU186" s="17" t="s">
        <v>89</v>
      </c>
    </row>
    <row r="187" s="13" customFormat="1">
      <c r="A187" s="13"/>
      <c r="B187" s="236"/>
      <c r="C187" s="237"/>
      <c r="D187" s="231" t="s">
        <v>138</v>
      </c>
      <c r="E187" s="238" t="s">
        <v>1</v>
      </c>
      <c r="F187" s="239" t="s">
        <v>89</v>
      </c>
      <c r="G187" s="237"/>
      <c r="H187" s="240">
        <v>2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138</v>
      </c>
      <c r="AU187" s="246" t="s">
        <v>89</v>
      </c>
      <c r="AV187" s="13" t="s">
        <v>89</v>
      </c>
      <c r="AW187" s="13" t="s">
        <v>33</v>
      </c>
      <c r="AX187" s="13" t="s">
        <v>87</v>
      </c>
      <c r="AY187" s="246" t="s">
        <v>127</v>
      </c>
    </row>
    <row r="188" s="2" customFormat="1" ht="16.5" customHeight="1">
      <c r="A188" s="38"/>
      <c r="B188" s="39"/>
      <c r="C188" s="218" t="s">
        <v>197</v>
      </c>
      <c r="D188" s="218" t="s">
        <v>129</v>
      </c>
      <c r="E188" s="219" t="s">
        <v>198</v>
      </c>
      <c r="F188" s="220" t="s">
        <v>199</v>
      </c>
      <c r="G188" s="221" t="s">
        <v>195</v>
      </c>
      <c r="H188" s="222">
        <v>4</v>
      </c>
      <c r="I188" s="223"/>
      <c r="J188" s="224">
        <f>ROUND(I188*H188,2)</f>
        <v>0</v>
      </c>
      <c r="K188" s="220" t="s">
        <v>133</v>
      </c>
      <c r="L188" s="44"/>
      <c r="M188" s="225" t="s">
        <v>1</v>
      </c>
      <c r="N188" s="226" t="s">
        <v>44</v>
      </c>
      <c r="O188" s="91"/>
      <c r="P188" s="227">
        <f>O188*H188</f>
        <v>0</v>
      </c>
      <c r="Q188" s="227">
        <v>0.42080000000000001</v>
      </c>
      <c r="R188" s="227">
        <f>Q188*H188</f>
        <v>1.6832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134</v>
      </c>
      <c r="AT188" s="229" t="s">
        <v>129</v>
      </c>
      <c r="AU188" s="229" t="s">
        <v>89</v>
      </c>
      <c r="AY188" s="17" t="s">
        <v>127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87</v>
      </c>
      <c r="BK188" s="230">
        <f>ROUND(I188*H188,2)</f>
        <v>0</v>
      </c>
      <c r="BL188" s="17" t="s">
        <v>134</v>
      </c>
      <c r="BM188" s="229" t="s">
        <v>200</v>
      </c>
    </row>
    <row r="189" s="2" customFormat="1">
      <c r="A189" s="38"/>
      <c r="B189" s="39"/>
      <c r="C189" s="40"/>
      <c r="D189" s="231" t="s">
        <v>136</v>
      </c>
      <c r="E189" s="40"/>
      <c r="F189" s="232" t="s">
        <v>199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136</v>
      </c>
      <c r="AU189" s="17" t="s">
        <v>89</v>
      </c>
    </row>
    <row r="190" s="13" customFormat="1">
      <c r="A190" s="13"/>
      <c r="B190" s="236"/>
      <c r="C190" s="237"/>
      <c r="D190" s="231" t="s">
        <v>138</v>
      </c>
      <c r="E190" s="238" t="s">
        <v>1</v>
      </c>
      <c r="F190" s="239" t="s">
        <v>134</v>
      </c>
      <c r="G190" s="237"/>
      <c r="H190" s="240">
        <v>4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138</v>
      </c>
      <c r="AU190" s="246" t="s">
        <v>89</v>
      </c>
      <c r="AV190" s="13" t="s">
        <v>89</v>
      </c>
      <c r="AW190" s="13" t="s">
        <v>33</v>
      </c>
      <c r="AX190" s="13" t="s">
        <v>87</v>
      </c>
      <c r="AY190" s="246" t="s">
        <v>127</v>
      </c>
    </row>
    <row r="191" s="12" customFormat="1" ht="22.8" customHeight="1">
      <c r="A191" s="12"/>
      <c r="B191" s="202"/>
      <c r="C191" s="203"/>
      <c r="D191" s="204" t="s">
        <v>78</v>
      </c>
      <c r="E191" s="216" t="s">
        <v>185</v>
      </c>
      <c r="F191" s="216" t="s">
        <v>201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SUM(P192:P206)</f>
        <v>0</v>
      </c>
      <c r="Q191" s="210"/>
      <c r="R191" s="211">
        <f>SUM(R192:R206)</f>
        <v>72.966399999999993</v>
      </c>
      <c r="S191" s="210"/>
      <c r="T191" s="212">
        <f>SUM(T192:T206)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87</v>
      </c>
      <c r="AT191" s="214" t="s">
        <v>78</v>
      </c>
      <c r="AU191" s="214" t="s">
        <v>87</v>
      </c>
      <c r="AY191" s="213" t="s">
        <v>127</v>
      </c>
      <c r="BK191" s="215">
        <f>SUM(BK192:BK206)</f>
        <v>0</v>
      </c>
    </row>
    <row r="192" s="2" customFormat="1" ht="16.5" customHeight="1">
      <c r="A192" s="38"/>
      <c r="B192" s="39"/>
      <c r="C192" s="218" t="s">
        <v>202</v>
      </c>
      <c r="D192" s="218" t="s">
        <v>129</v>
      </c>
      <c r="E192" s="219" t="s">
        <v>203</v>
      </c>
      <c r="F192" s="220" t="s">
        <v>204</v>
      </c>
      <c r="G192" s="221" t="s">
        <v>152</v>
      </c>
      <c r="H192" s="222">
        <v>416</v>
      </c>
      <c r="I192" s="223"/>
      <c r="J192" s="224">
        <f>ROUND(I192*H192,2)</f>
        <v>0</v>
      </c>
      <c r="K192" s="220" t="s">
        <v>133</v>
      </c>
      <c r="L192" s="44"/>
      <c r="M192" s="225" t="s">
        <v>1</v>
      </c>
      <c r="N192" s="226" t="s">
        <v>44</v>
      </c>
      <c r="O192" s="91"/>
      <c r="P192" s="227">
        <f>O192*H192</f>
        <v>0</v>
      </c>
      <c r="Q192" s="227">
        <v>0.1295</v>
      </c>
      <c r="R192" s="227">
        <f>Q192*H192</f>
        <v>53.872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134</v>
      </c>
      <c r="AT192" s="229" t="s">
        <v>129</v>
      </c>
      <c r="AU192" s="229" t="s">
        <v>89</v>
      </c>
      <c r="AY192" s="17" t="s">
        <v>127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87</v>
      </c>
      <c r="BK192" s="230">
        <f>ROUND(I192*H192,2)</f>
        <v>0</v>
      </c>
      <c r="BL192" s="17" t="s">
        <v>134</v>
      </c>
      <c r="BM192" s="229" t="s">
        <v>205</v>
      </c>
    </row>
    <row r="193" s="2" customFormat="1">
      <c r="A193" s="38"/>
      <c r="B193" s="39"/>
      <c r="C193" s="40"/>
      <c r="D193" s="231" t="s">
        <v>136</v>
      </c>
      <c r="E193" s="40"/>
      <c r="F193" s="232" t="s">
        <v>206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136</v>
      </c>
      <c r="AU193" s="17" t="s">
        <v>89</v>
      </c>
    </row>
    <row r="194" s="13" customFormat="1">
      <c r="A194" s="13"/>
      <c r="B194" s="236"/>
      <c r="C194" s="237"/>
      <c r="D194" s="231" t="s">
        <v>138</v>
      </c>
      <c r="E194" s="238" t="s">
        <v>1</v>
      </c>
      <c r="F194" s="239" t="s">
        <v>155</v>
      </c>
      <c r="G194" s="237"/>
      <c r="H194" s="240">
        <v>178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138</v>
      </c>
      <c r="AU194" s="246" t="s">
        <v>89</v>
      </c>
      <c r="AV194" s="13" t="s">
        <v>89</v>
      </c>
      <c r="AW194" s="13" t="s">
        <v>33</v>
      </c>
      <c r="AX194" s="13" t="s">
        <v>79</v>
      </c>
      <c r="AY194" s="246" t="s">
        <v>127</v>
      </c>
    </row>
    <row r="195" s="13" customFormat="1">
      <c r="A195" s="13"/>
      <c r="B195" s="236"/>
      <c r="C195" s="237"/>
      <c r="D195" s="231" t="s">
        <v>138</v>
      </c>
      <c r="E195" s="238" t="s">
        <v>1</v>
      </c>
      <c r="F195" s="239" t="s">
        <v>207</v>
      </c>
      <c r="G195" s="237"/>
      <c r="H195" s="240">
        <v>238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138</v>
      </c>
      <c r="AU195" s="246" t="s">
        <v>89</v>
      </c>
      <c r="AV195" s="13" t="s">
        <v>89</v>
      </c>
      <c r="AW195" s="13" t="s">
        <v>33</v>
      </c>
      <c r="AX195" s="13" t="s">
        <v>79</v>
      </c>
      <c r="AY195" s="246" t="s">
        <v>127</v>
      </c>
    </row>
    <row r="196" s="14" customFormat="1">
      <c r="A196" s="14"/>
      <c r="B196" s="247"/>
      <c r="C196" s="248"/>
      <c r="D196" s="231" t="s">
        <v>138</v>
      </c>
      <c r="E196" s="249" t="s">
        <v>1</v>
      </c>
      <c r="F196" s="250" t="s">
        <v>140</v>
      </c>
      <c r="G196" s="248"/>
      <c r="H196" s="251">
        <v>416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138</v>
      </c>
      <c r="AU196" s="257" t="s">
        <v>89</v>
      </c>
      <c r="AV196" s="14" t="s">
        <v>134</v>
      </c>
      <c r="AW196" s="14" t="s">
        <v>33</v>
      </c>
      <c r="AX196" s="14" t="s">
        <v>87</v>
      </c>
      <c r="AY196" s="257" t="s">
        <v>127</v>
      </c>
    </row>
    <row r="197" s="2" customFormat="1" ht="16.5" customHeight="1">
      <c r="A197" s="38"/>
      <c r="B197" s="39"/>
      <c r="C197" s="268" t="s">
        <v>208</v>
      </c>
      <c r="D197" s="268" t="s">
        <v>186</v>
      </c>
      <c r="E197" s="269" t="s">
        <v>209</v>
      </c>
      <c r="F197" s="270" t="s">
        <v>210</v>
      </c>
      <c r="G197" s="271" t="s">
        <v>152</v>
      </c>
      <c r="H197" s="272">
        <v>424.31999999999999</v>
      </c>
      <c r="I197" s="273"/>
      <c r="J197" s="274">
        <f>ROUND(I197*H197,2)</f>
        <v>0</v>
      </c>
      <c r="K197" s="270" t="s">
        <v>133</v>
      </c>
      <c r="L197" s="275"/>
      <c r="M197" s="276" t="s">
        <v>1</v>
      </c>
      <c r="N197" s="277" t="s">
        <v>44</v>
      </c>
      <c r="O197" s="91"/>
      <c r="P197" s="227">
        <f>O197*H197</f>
        <v>0</v>
      </c>
      <c r="Q197" s="227">
        <v>0.044999999999999998</v>
      </c>
      <c r="R197" s="227">
        <f>Q197*H197</f>
        <v>19.0944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178</v>
      </c>
      <c r="AT197" s="229" t="s">
        <v>186</v>
      </c>
      <c r="AU197" s="229" t="s">
        <v>89</v>
      </c>
      <c r="AY197" s="17" t="s">
        <v>127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87</v>
      </c>
      <c r="BK197" s="230">
        <f>ROUND(I197*H197,2)</f>
        <v>0</v>
      </c>
      <c r="BL197" s="17" t="s">
        <v>134</v>
      </c>
      <c r="BM197" s="229" t="s">
        <v>211</v>
      </c>
    </row>
    <row r="198" s="2" customFormat="1">
      <c r="A198" s="38"/>
      <c r="B198" s="39"/>
      <c r="C198" s="40"/>
      <c r="D198" s="231" t="s">
        <v>136</v>
      </c>
      <c r="E198" s="40"/>
      <c r="F198" s="232" t="s">
        <v>210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136</v>
      </c>
      <c r="AU198" s="17" t="s">
        <v>89</v>
      </c>
    </row>
    <row r="199" s="13" customFormat="1">
      <c r="A199" s="13"/>
      <c r="B199" s="236"/>
      <c r="C199" s="237"/>
      <c r="D199" s="231" t="s">
        <v>138</v>
      </c>
      <c r="E199" s="237"/>
      <c r="F199" s="239" t="s">
        <v>212</v>
      </c>
      <c r="G199" s="237"/>
      <c r="H199" s="240">
        <v>424.31999999999999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138</v>
      </c>
      <c r="AU199" s="246" t="s">
        <v>89</v>
      </c>
      <c r="AV199" s="13" t="s">
        <v>89</v>
      </c>
      <c r="AW199" s="13" t="s">
        <v>4</v>
      </c>
      <c r="AX199" s="13" t="s">
        <v>87</v>
      </c>
      <c r="AY199" s="246" t="s">
        <v>127</v>
      </c>
    </row>
    <row r="200" s="2" customFormat="1" ht="16.5" customHeight="1">
      <c r="A200" s="38"/>
      <c r="B200" s="39"/>
      <c r="C200" s="218" t="s">
        <v>213</v>
      </c>
      <c r="D200" s="218" t="s">
        <v>129</v>
      </c>
      <c r="E200" s="219" t="s">
        <v>214</v>
      </c>
      <c r="F200" s="220" t="s">
        <v>215</v>
      </c>
      <c r="G200" s="221" t="s">
        <v>152</v>
      </c>
      <c r="H200" s="222">
        <v>11</v>
      </c>
      <c r="I200" s="223"/>
      <c r="J200" s="224">
        <f>ROUND(I200*H200,2)</f>
        <v>0</v>
      </c>
      <c r="K200" s="220" t="s">
        <v>133</v>
      </c>
      <c r="L200" s="44"/>
      <c r="M200" s="225" t="s">
        <v>1</v>
      </c>
      <c r="N200" s="226" t="s">
        <v>44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134</v>
      </c>
      <c r="AT200" s="229" t="s">
        <v>129</v>
      </c>
      <c r="AU200" s="229" t="s">
        <v>89</v>
      </c>
      <c r="AY200" s="17" t="s">
        <v>127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87</v>
      </c>
      <c r="BK200" s="230">
        <f>ROUND(I200*H200,2)</f>
        <v>0</v>
      </c>
      <c r="BL200" s="17" t="s">
        <v>134</v>
      </c>
      <c r="BM200" s="229" t="s">
        <v>216</v>
      </c>
    </row>
    <row r="201" s="2" customFormat="1">
      <c r="A201" s="38"/>
      <c r="B201" s="39"/>
      <c r="C201" s="40"/>
      <c r="D201" s="231" t="s">
        <v>136</v>
      </c>
      <c r="E201" s="40"/>
      <c r="F201" s="232" t="s">
        <v>217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136</v>
      </c>
      <c r="AU201" s="17" t="s">
        <v>89</v>
      </c>
    </row>
    <row r="202" s="13" customFormat="1">
      <c r="A202" s="13"/>
      <c r="B202" s="236"/>
      <c r="C202" s="237"/>
      <c r="D202" s="231" t="s">
        <v>138</v>
      </c>
      <c r="E202" s="238" t="s">
        <v>1</v>
      </c>
      <c r="F202" s="239" t="s">
        <v>218</v>
      </c>
      <c r="G202" s="237"/>
      <c r="H202" s="240">
        <v>11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138</v>
      </c>
      <c r="AU202" s="246" t="s">
        <v>89</v>
      </c>
      <c r="AV202" s="13" t="s">
        <v>89</v>
      </c>
      <c r="AW202" s="13" t="s">
        <v>33</v>
      </c>
      <c r="AX202" s="13" t="s">
        <v>87</v>
      </c>
      <c r="AY202" s="246" t="s">
        <v>127</v>
      </c>
    </row>
    <row r="203" s="2" customFormat="1" ht="16.5" customHeight="1">
      <c r="A203" s="38"/>
      <c r="B203" s="39"/>
      <c r="C203" s="218" t="s">
        <v>8</v>
      </c>
      <c r="D203" s="218" t="s">
        <v>129</v>
      </c>
      <c r="E203" s="219" t="s">
        <v>219</v>
      </c>
      <c r="F203" s="220" t="s">
        <v>220</v>
      </c>
      <c r="G203" s="221" t="s">
        <v>152</v>
      </c>
      <c r="H203" s="222">
        <v>7</v>
      </c>
      <c r="I203" s="223"/>
      <c r="J203" s="224">
        <f>ROUND(I203*H203,2)</f>
        <v>0</v>
      </c>
      <c r="K203" s="220" t="s">
        <v>133</v>
      </c>
      <c r="L203" s="44"/>
      <c r="M203" s="225" t="s">
        <v>1</v>
      </c>
      <c r="N203" s="226" t="s">
        <v>44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134</v>
      </c>
      <c r="AT203" s="229" t="s">
        <v>129</v>
      </c>
      <c r="AU203" s="229" t="s">
        <v>89</v>
      </c>
      <c r="AY203" s="17" t="s">
        <v>127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87</v>
      </c>
      <c r="BK203" s="230">
        <f>ROUND(I203*H203,2)</f>
        <v>0</v>
      </c>
      <c r="BL203" s="17" t="s">
        <v>134</v>
      </c>
      <c r="BM203" s="229" t="s">
        <v>221</v>
      </c>
    </row>
    <row r="204" s="2" customFormat="1">
      <c r="A204" s="38"/>
      <c r="B204" s="39"/>
      <c r="C204" s="40"/>
      <c r="D204" s="231" t="s">
        <v>136</v>
      </c>
      <c r="E204" s="40"/>
      <c r="F204" s="232" t="s">
        <v>222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136</v>
      </c>
      <c r="AU204" s="17" t="s">
        <v>89</v>
      </c>
    </row>
    <row r="205" s="13" customFormat="1">
      <c r="A205" s="13"/>
      <c r="B205" s="236"/>
      <c r="C205" s="237"/>
      <c r="D205" s="231" t="s">
        <v>138</v>
      </c>
      <c r="E205" s="238" t="s">
        <v>1</v>
      </c>
      <c r="F205" s="239" t="s">
        <v>223</v>
      </c>
      <c r="G205" s="237"/>
      <c r="H205" s="240">
        <v>27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138</v>
      </c>
      <c r="AU205" s="246" t="s">
        <v>89</v>
      </c>
      <c r="AV205" s="13" t="s">
        <v>89</v>
      </c>
      <c r="AW205" s="13" t="s">
        <v>33</v>
      </c>
      <c r="AX205" s="13" t="s">
        <v>79</v>
      </c>
      <c r="AY205" s="246" t="s">
        <v>127</v>
      </c>
    </row>
    <row r="206" s="13" customFormat="1">
      <c r="A206" s="13"/>
      <c r="B206" s="236"/>
      <c r="C206" s="237"/>
      <c r="D206" s="231" t="s">
        <v>138</v>
      </c>
      <c r="E206" s="238" t="s">
        <v>1</v>
      </c>
      <c r="F206" s="239" t="s">
        <v>173</v>
      </c>
      <c r="G206" s="237"/>
      <c r="H206" s="240">
        <v>7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138</v>
      </c>
      <c r="AU206" s="246" t="s">
        <v>89</v>
      </c>
      <c r="AV206" s="13" t="s">
        <v>89</v>
      </c>
      <c r="AW206" s="13" t="s">
        <v>33</v>
      </c>
      <c r="AX206" s="13" t="s">
        <v>87</v>
      </c>
      <c r="AY206" s="246" t="s">
        <v>127</v>
      </c>
    </row>
    <row r="207" s="12" customFormat="1" ht="22.8" customHeight="1">
      <c r="A207" s="12"/>
      <c r="B207" s="202"/>
      <c r="C207" s="203"/>
      <c r="D207" s="204" t="s">
        <v>78</v>
      </c>
      <c r="E207" s="216" t="s">
        <v>224</v>
      </c>
      <c r="F207" s="216" t="s">
        <v>225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SUM(P208:P218)</f>
        <v>0</v>
      </c>
      <c r="Q207" s="210"/>
      <c r="R207" s="211">
        <f>SUM(R208:R218)</f>
        <v>0</v>
      </c>
      <c r="S207" s="210"/>
      <c r="T207" s="212">
        <f>SUM(T208:T218)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87</v>
      </c>
      <c r="AT207" s="214" t="s">
        <v>78</v>
      </c>
      <c r="AU207" s="214" t="s">
        <v>87</v>
      </c>
      <c r="AY207" s="213" t="s">
        <v>127</v>
      </c>
      <c r="BK207" s="215">
        <f>SUM(BK208:BK218)</f>
        <v>0</v>
      </c>
    </row>
    <row r="208" s="2" customFormat="1" ht="16.5" customHeight="1">
      <c r="A208" s="38"/>
      <c r="B208" s="39"/>
      <c r="C208" s="218" t="s">
        <v>226</v>
      </c>
      <c r="D208" s="218" t="s">
        <v>129</v>
      </c>
      <c r="E208" s="219" t="s">
        <v>227</v>
      </c>
      <c r="F208" s="220" t="s">
        <v>228</v>
      </c>
      <c r="G208" s="221" t="s">
        <v>229</v>
      </c>
      <c r="H208" s="222">
        <v>113.12000000000001</v>
      </c>
      <c r="I208" s="223"/>
      <c r="J208" s="224">
        <f>ROUND(I208*H208,2)</f>
        <v>0</v>
      </c>
      <c r="K208" s="220" t="s">
        <v>133</v>
      </c>
      <c r="L208" s="44"/>
      <c r="M208" s="225" t="s">
        <v>1</v>
      </c>
      <c r="N208" s="226" t="s">
        <v>44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134</v>
      </c>
      <c r="AT208" s="229" t="s">
        <v>129</v>
      </c>
      <c r="AU208" s="229" t="s">
        <v>89</v>
      </c>
      <c r="AY208" s="17" t="s">
        <v>127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87</v>
      </c>
      <c r="BK208" s="230">
        <f>ROUND(I208*H208,2)</f>
        <v>0</v>
      </c>
      <c r="BL208" s="17" t="s">
        <v>134</v>
      </c>
      <c r="BM208" s="229" t="s">
        <v>230</v>
      </c>
    </row>
    <row r="209" s="2" customFormat="1">
      <c r="A209" s="38"/>
      <c r="B209" s="39"/>
      <c r="C209" s="40"/>
      <c r="D209" s="231" t="s">
        <v>136</v>
      </c>
      <c r="E209" s="40"/>
      <c r="F209" s="232" t="s">
        <v>231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136</v>
      </c>
      <c r="AU209" s="17" t="s">
        <v>89</v>
      </c>
    </row>
    <row r="210" s="2" customFormat="1" ht="16.5" customHeight="1">
      <c r="A210" s="38"/>
      <c r="B210" s="39"/>
      <c r="C210" s="218" t="s">
        <v>232</v>
      </c>
      <c r="D210" s="218" t="s">
        <v>129</v>
      </c>
      <c r="E210" s="219" t="s">
        <v>233</v>
      </c>
      <c r="F210" s="220" t="s">
        <v>234</v>
      </c>
      <c r="G210" s="221" t="s">
        <v>229</v>
      </c>
      <c r="H210" s="222">
        <v>1018.08</v>
      </c>
      <c r="I210" s="223"/>
      <c r="J210" s="224">
        <f>ROUND(I210*H210,2)</f>
        <v>0</v>
      </c>
      <c r="K210" s="220" t="s">
        <v>133</v>
      </c>
      <c r="L210" s="44"/>
      <c r="M210" s="225" t="s">
        <v>1</v>
      </c>
      <c r="N210" s="226" t="s">
        <v>44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134</v>
      </c>
      <c r="AT210" s="229" t="s">
        <v>129</v>
      </c>
      <c r="AU210" s="229" t="s">
        <v>89</v>
      </c>
      <c r="AY210" s="17" t="s">
        <v>127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87</v>
      </c>
      <c r="BK210" s="230">
        <f>ROUND(I210*H210,2)</f>
        <v>0</v>
      </c>
      <c r="BL210" s="17" t="s">
        <v>134</v>
      </c>
      <c r="BM210" s="229" t="s">
        <v>235</v>
      </c>
    </row>
    <row r="211" s="2" customFormat="1">
      <c r="A211" s="38"/>
      <c r="B211" s="39"/>
      <c r="C211" s="40"/>
      <c r="D211" s="231" t="s">
        <v>136</v>
      </c>
      <c r="E211" s="40"/>
      <c r="F211" s="232" t="s">
        <v>236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136</v>
      </c>
      <c r="AU211" s="17" t="s">
        <v>89</v>
      </c>
    </row>
    <row r="212" s="13" customFormat="1">
      <c r="A212" s="13"/>
      <c r="B212" s="236"/>
      <c r="C212" s="237"/>
      <c r="D212" s="231" t="s">
        <v>138</v>
      </c>
      <c r="E212" s="237"/>
      <c r="F212" s="239" t="s">
        <v>237</v>
      </c>
      <c r="G212" s="237"/>
      <c r="H212" s="240">
        <v>1018.08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138</v>
      </c>
      <c r="AU212" s="246" t="s">
        <v>89</v>
      </c>
      <c r="AV212" s="13" t="s">
        <v>89</v>
      </c>
      <c r="AW212" s="13" t="s">
        <v>4</v>
      </c>
      <c r="AX212" s="13" t="s">
        <v>87</v>
      </c>
      <c r="AY212" s="246" t="s">
        <v>127</v>
      </c>
    </row>
    <row r="213" s="2" customFormat="1" ht="24.15" customHeight="1">
      <c r="A213" s="38"/>
      <c r="B213" s="39"/>
      <c r="C213" s="218" t="s">
        <v>238</v>
      </c>
      <c r="D213" s="218" t="s">
        <v>129</v>
      </c>
      <c r="E213" s="219" t="s">
        <v>239</v>
      </c>
      <c r="F213" s="220" t="s">
        <v>240</v>
      </c>
      <c r="G213" s="221" t="s">
        <v>229</v>
      </c>
      <c r="H213" s="222">
        <v>35.68</v>
      </c>
      <c r="I213" s="223"/>
      <c r="J213" s="224">
        <f>ROUND(I213*H213,2)</f>
        <v>0</v>
      </c>
      <c r="K213" s="220" t="s">
        <v>133</v>
      </c>
      <c r="L213" s="44"/>
      <c r="M213" s="225" t="s">
        <v>1</v>
      </c>
      <c r="N213" s="226" t="s">
        <v>44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134</v>
      </c>
      <c r="AT213" s="229" t="s">
        <v>129</v>
      </c>
      <c r="AU213" s="229" t="s">
        <v>89</v>
      </c>
      <c r="AY213" s="17" t="s">
        <v>127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87</v>
      </c>
      <c r="BK213" s="230">
        <f>ROUND(I213*H213,2)</f>
        <v>0</v>
      </c>
      <c r="BL213" s="17" t="s">
        <v>134</v>
      </c>
      <c r="BM213" s="229" t="s">
        <v>241</v>
      </c>
    </row>
    <row r="214" s="2" customFormat="1">
      <c r="A214" s="38"/>
      <c r="B214" s="39"/>
      <c r="C214" s="40"/>
      <c r="D214" s="231" t="s">
        <v>136</v>
      </c>
      <c r="E214" s="40"/>
      <c r="F214" s="232" t="s">
        <v>242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136</v>
      </c>
      <c r="AU214" s="17" t="s">
        <v>89</v>
      </c>
    </row>
    <row r="215" s="13" customFormat="1">
      <c r="A215" s="13"/>
      <c r="B215" s="236"/>
      <c r="C215" s="237"/>
      <c r="D215" s="231" t="s">
        <v>138</v>
      </c>
      <c r="E215" s="238" t="s">
        <v>1</v>
      </c>
      <c r="F215" s="239" t="s">
        <v>243</v>
      </c>
      <c r="G215" s="237"/>
      <c r="H215" s="240">
        <v>35.68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138</v>
      </c>
      <c r="AU215" s="246" t="s">
        <v>89</v>
      </c>
      <c r="AV215" s="13" t="s">
        <v>89</v>
      </c>
      <c r="AW215" s="13" t="s">
        <v>33</v>
      </c>
      <c r="AX215" s="13" t="s">
        <v>87</v>
      </c>
      <c r="AY215" s="246" t="s">
        <v>127</v>
      </c>
    </row>
    <row r="216" s="2" customFormat="1" ht="24.15" customHeight="1">
      <c r="A216" s="38"/>
      <c r="B216" s="39"/>
      <c r="C216" s="218" t="s">
        <v>244</v>
      </c>
      <c r="D216" s="218" t="s">
        <v>129</v>
      </c>
      <c r="E216" s="219" t="s">
        <v>245</v>
      </c>
      <c r="F216" s="220" t="s">
        <v>246</v>
      </c>
      <c r="G216" s="221" t="s">
        <v>229</v>
      </c>
      <c r="H216" s="222">
        <v>77.439999999999998</v>
      </c>
      <c r="I216" s="223"/>
      <c r="J216" s="224">
        <f>ROUND(I216*H216,2)</f>
        <v>0</v>
      </c>
      <c r="K216" s="220" t="s">
        <v>133</v>
      </c>
      <c r="L216" s="44"/>
      <c r="M216" s="225" t="s">
        <v>1</v>
      </c>
      <c r="N216" s="226" t="s">
        <v>44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134</v>
      </c>
      <c r="AT216" s="229" t="s">
        <v>129</v>
      </c>
      <c r="AU216" s="229" t="s">
        <v>89</v>
      </c>
      <c r="AY216" s="17" t="s">
        <v>127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87</v>
      </c>
      <c r="BK216" s="230">
        <f>ROUND(I216*H216,2)</f>
        <v>0</v>
      </c>
      <c r="BL216" s="17" t="s">
        <v>134</v>
      </c>
      <c r="BM216" s="229" t="s">
        <v>247</v>
      </c>
    </row>
    <row r="217" s="2" customFormat="1">
      <c r="A217" s="38"/>
      <c r="B217" s="39"/>
      <c r="C217" s="40"/>
      <c r="D217" s="231" t="s">
        <v>136</v>
      </c>
      <c r="E217" s="40"/>
      <c r="F217" s="232" t="s">
        <v>246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136</v>
      </c>
      <c r="AU217" s="17" t="s">
        <v>89</v>
      </c>
    </row>
    <row r="218" s="13" customFormat="1">
      <c r="A218" s="13"/>
      <c r="B218" s="236"/>
      <c r="C218" s="237"/>
      <c r="D218" s="231" t="s">
        <v>138</v>
      </c>
      <c r="E218" s="238" t="s">
        <v>1</v>
      </c>
      <c r="F218" s="239" t="s">
        <v>248</v>
      </c>
      <c r="G218" s="237"/>
      <c r="H218" s="240">
        <v>77.439999999999998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138</v>
      </c>
      <c r="AU218" s="246" t="s">
        <v>89</v>
      </c>
      <c r="AV218" s="13" t="s">
        <v>89</v>
      </c>
      <c r="AW218" s="13" t="s">
        <v>33</v>
      </c>
      <c r="AX218" s="13" t="s">
        <v>87</v>
      </c>
      <c r="AY218" s="246" t="s">
        <v>127</v>
      </c>
    </row>
    <row r="219" s="12" customFormat="1" ht="22.8" customHeight="1">
      <c r="A219" s="12"/>
      <c r="B219" s="202"/>
      <c r="C219" s="203"/>
      <c r="D219" s="204" t="s">
        <v>78</v>
      </c>
      <c r="E219" s="216" t="s">
        <v>249</v>
      </c>
      <c r="F219" s="216" t="s">
        <v>250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SUM(P220:P221)</f>
        <v>0</v>
      </c>
      <c r="Q219" s="210"/>
      <c r="R219" s="211">
        <f>SUM(R220:R221)</f>
        <v>0</v>
      </c>
      <c r="S219" s="210"/>
      <c r="T219" s="212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87</v>
      </c>
      <c r="AT219" s="214" t="s">
        <v>78</v>
      </c>
      <c r="AU219" s="214" t="s">
        <v>87</v>
      </c>
      <c r="AY219" s="213" t="s">
        <v>127</v>
      </c>
      <c r="BK219" s="215">
        <f>SUM(BK220:BK221)</f>
        <v>0</v>
      </c>
    </row>
    <row r="220" s="2" customFormat="1" ht="21.75" customHeight="1">
      <c r="A220" s="38"/>
      <c r="B220" s="39"/>
      <c r="C220" s="218" t="s">
        <v>251</v>
      </c>
      <c r="D220" s="218" t="s">
        <v>129</v>
      </c>
      <c r="E220" s="219" t="s">
        <v>252</v>
      </c>
      <c r="F220" s="220" t="s">
        <v>253</v>
      </c>
      <c r="G220" s="221" t="s">
        <v>229</v>
      </c>
      <c r="H220" s="222">
        <v>130.91499999999999</v>
      </c>
      <c r="I220" s="223"/>
      <c r="J220" s="224">
        <f>ROUND(I220*H220,2)</f>
        <v>0</v>
      </c>
      <c r="K220" s="220" t="s">
        <v>133</v>
      </c>
      <c r="L220" s="44"/>
      <c r="M220" s="225" t="s">
        <v>1</v>
      </c>
      <c r="N220" s="226" t="s">
        <v>44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134</v>
      </c>
      <c r="AT220" s="229" t="s">
        <v>129</v>
      </c>
      <c r="AU220" s="229" t="s">
        <v>89</v>
      </c>
      <c r="AY220" s="17" t="s">
        <v>127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87</v>
      </c>
      <c r="BK220" s="230">
        <f>ROUND(I220*H220,2)</f>
        <v>0</v>
      </c>
      <c r="BL220" s="17" t="s">
        <v>134</v>
      </c>
      <c r="BM220" s="229" t="s">
        <v>254</v>
      </c>
    </row>
    <row r="221" s="2" customFormat="1">
      <c r="A221" s="38"/>
      <c r="B221" s="39"/>
      <c r="C221" s="40"/>
      <c r="D221" s="231" t="s">
        <v>136</v>
      </c>
      <c r="E221" s="40"/>
      <c r="F221" s="232" t="s">
        <v>255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136</v>
      </c>
      <c r="AU221" s="17" t="s">
        <v>89</v>
      </c>
    </row>
    <row r="222" s="12" customFormat="1" ht="25.92" customHeight="1">
      <c r="A222" s="12"/>
      <c r="B222" s="202"/>
      <c r="C222" s="203"/>
      <c r="D222" s="204" t="s">
        <v>78</v>
      </c>
      <c r="E222" s="205" t="s">
        <v>256</v>
      </c>
      <c r="F222" s="205" t="s">
        <v>257</v>
      </c>
      <c r="G222" s="203"/>
      <c r="H222" s="203"/>
      <c r="I222" s="206"/>
      <c r="J222" s="207">
        <f>BK222</f>
        <v>0</v>
      </c>
      <c r="K222" s="203"/>
      <c r="L222" s="208"/>
      <c r="M222" s="209"/>
      <c r="N222" s="210"/>
      <c r="O222" s="210"/>
      <c r="P222" s="211">
        <f>P223+P231+P238</f>
        <v>0</v>
      </c>
      <c r="Q222" s="210"/>
      <c r="R222" s="211">
        <f>R223+R231+R238</f>
        <v>0</v>
      </c>
      <c r="S222" s="210"/>
      <c r="T222" s="212">
        <f>T223+T231+T238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161</v>
      </c>
      <c r="AT222" s="214" t="s">
        <v>78</v>
      </c>
      <c r="AU222" s="214" t="s">
        <v>79</v>
      </c>
      <c r="AY222" s="213" t="s">
        <v>127</v>
      </c>
      <c r="BK222" s="215">
        <f>BK223+BK231+BK238</f>
        <v>0</v>
      </c>
    </row>
    <row r="223" s="12" customFormat="1" ht="22.8" customHeight="1">
      <c r="A223" s="12"/>
      <c r="B223" s="202"/>
      <c r="C223" s="203"/>
      <c r="D223" s="204" t="s">
        <v>78</v>
      </c>
      <c r="E223" s="216" t="s">
        <v>258</v>
      </c>
      <c r="F223" s="216" t="s">
        <v>259</v>
      </c>
      <c r="G223" s="203"/>
      <c r="H223" s="203"/>
      <c r="I223" s="206"/>
      <c r="J223" s="217">
        <f>BK223</f>
        <v>0</v>
      </c>
      <c r="K223" s="203"/>
      <c r="L223" s="208"/>
      <c r="M223" s="209"/>
      <c r="N223" s="210"/>
      <c r="O223" s="210"/>
      <c r="P223" s="211">
        <f>SUM(P224:P230)</f>
        <v>0</v>
      </c>
      <c r="Q223" s="210"/>
      <c r="R223" s="211">
        <f>SUM(R224:R230)</f>
        <v>0</v>
      </c>
      <c r="S223" s="210"/>
      <c r="T223" s="212">
        <f>SUM(T224:T230)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161</v>
      </c>
      <c r="AT223" s="214" t="s">
        <v>78</v>
      </c>
      <c r="AU223" s="214" t="s">
        <v>87</v>
      </c>
      <c r="AY223" s="213" t="s">
        <v>127</v>
      </c>
      <c r="BK223" s="215">
        <f>SUM(BK224:BK230)</f>
        <v>0</v>
      </c>
    </row>
    <row r="224" s="2" customFormat="1" ht="16.5" customHeight="1">
      <c r="A224" s="38"/>
      <c r="B224" s="39"/>
      <c r="C224" s="218" t="s">
        <v>7</v>
      </c>
      <c r="D224" s="218" t="s">
        <v>129</v>
      </c>
      <c r="E224" s="219" t="s">
        <v>260</v>
      </c>
      <c r="F224" s="220" t="s">
        <v>261</v>
      </c>
      <c r="G224" s="221" t="s">
        <v>262</v>
      </c>
      <c r="H224" s="222">
        <v>1</v>
      </c>
      <c r="I224" s="223"/>
      <c r="J224" s="224">
        <f>ROUND(I224*H224,2)</f>
        <v>0</v>
      </c>
      <c r="K224" s="220" t="s">
        <v>133</v>
      </c>
      <c r="L224" s="44"/>
      <c r="M224" s="225" t="s">
        <v>1</v>
      </c>
      <c r="N224" s="226" t="s">
        <v>44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263</v>
      </c>
      <c r="AT224" s="229" t="s">
        <v>129</v>
      </c>
      <c r="AU224" s="229" t="s">
        <v>89</v>
      </c>
      <c r="AY224" s="17" t="s">
        <v>127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87</v>
      </c>
      <c r="BK224" s="230">
        <f>ROUND(I224*H224,2)</f>
        <v>0</v>
      </c>
      <c r="BL224" s="17" t="s">
        <v>263</v>
      </c>
      <c r="BM224" s="229" t="s">
        <v>264</v>
      </c>
    </row>
    <row r="225" s="2" customFormat="1">
      <c r="A225" s="38"/>
      <c r="B225" s="39"/>
      <c r="C225" s="40"/>
      <c r="D225" s="231" t="s">
        <v>136</v>
      </c>
      <c r="E225" s="40"/>
      <c r="F225" s="232" t="s">
        <v>261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136</v>
      </c>
      <c r="AU225" s="17" t="s">
        <v>89</v>
      </c>
    </row>
    <row r="226" s="13" customFormat="1">
      <c r="A226" s="13"/>
      <c r="B226" s="236"/>
      <c r="C226" s="237"/>
      <c r="D226" s="231" t="s">
        <v>138</v>
      </c>
      <c r="E226" s="238" t="s">
        <v>1</v>
      </c>
      <c r="F226" s="239" t="s">
        <v>87</v>
      </c>
      <c r="G226" s="237"/>
      <c r="H226" s="240">
        <v>1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138</v>
      </c>
      <c r="AU226" s="246" t="s">
        <v>89</v>
      </c>
      <c r="AV226" s="13" t="s">
        <v>89</v>
      </c>
      <c r="AW226" s="13" t="s">
        <v>33</v>
      </c>
      <c r="AX226" s="13" t="s">
        <v>87</v>
      </c>
      <c r="AY226" s="246" t="s">
        <v>127</v>
      </c>
    </row>
    <row r="227" s="2" customFormat="1" ht="16.5" customHeight="1">
      <c r="A227" s="38"/>
      <c r="B227" s="39"/>
      <c r="C227" s="218" t="s">
        <v>265</v>
      </c>
      <c r="D227" s="218" t="s">
        <v>129</v>
      </c>
      <c r="E227" s="219" t="s">
        <v>266</v>
      </c>
      <c r="F227" s="220" t="s">
        <v>267</v>
      </c>
      <c r="G227" s="221" t="s">
        <v>262</v>
      </c>
      <c r="H227" s="222">
        <v>1</v>
      </c>
      <c r="I227" s="223"/>
      <c r="J227" s="224">
        <f>ROUND(I227*H227,2)</f>
        <v>0</v>
      </c>
      <c r="K227" s="220" t="s">
        <v>133</v>
      </c>
      <c r="L227" s="44"/>
      <c r="M227" s="225" t="s">
        <v>1</v>
      </c>
      <c r="N227" s="226" t="s">
        <v>44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263</v>
      </c>
      <c r="AT227" s="229" t="s">
        <v>129</v>
      </c>
      <c r="AU227" s="229" t="s">
        <v>89</v>
      </c>
      <c r="AY227" s="17" t="s">
        <v>127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87</v>
      </c>
      <c r="BK227" s="230">
        <f>ROUND(I227*H227,2)</f>
        <v>0</v>
      </c>
      <c r="BL227" s="17" t="s">
        <v>263</v>
      </c>
      <c r="BM227" s="229" t="s">
        <v>268</v>
      </c>
    </row>
    <row r="228" s="2" customFormat="1">
      <c r="A228" s="38"/>
      <c r="B228" s="39"/>
      <c r="C228" s="40"/>
      <c r="D228" s="231" t="s">
        <v>136</v>
      </c>
      <c r="E228" s="40"/>
      <c r="F228" s="232" t="s">
        <v>267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136</v>
      </c>
      <c r="AU228" s="17" t="s">
        <v>89</v>
      </c>
    </row>
    <row r="229" s="15" customFormat="1">
      <c r="A229" s="15"/>
      <c r="B229" s="258"/>
      <c r="C229" s="259"/>
      <c r="D229" s="231" t="s">
        <v>138</v>
      </c>
      <c r="E229" s="260" t="s">
        <v>1</v>
      </c>
      <c r="F229" s="261" t="s">
        <v>269</v>
      </c>
      <c r="G229" s="259"/>
      <c r="H229" s="260" t="s">
        <v>1</v>
      </c>
      <c r="I229" s="262"/>
      <c r="J229" s="259"/>
      <c r="K229" s="259"/>
      <c r="L229" s="263"/>
      <c r="M229" s="264"/>
      <c r="N229" s="265"/>
      <c r="O229" s="265"/>
      <c r="P229" s="265"/>
      <c r="Q229" s="265"/>
      <c r="R229" s="265"/>
      <c r="S229" s="265"/>
      <c r="T229" s="26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7" t="s">
        <v>138</v>
      </c>
      <c r="AU229" s="267" t="s">
        <v>89</v>
      </c>
      <c r="AV229" s="15" t="s">
        <v>87</v>
      </c>
      <c r="AW229" s="15" t="s">
        <v>33</v>
      </c>
      <c r="AX229" s="15" t="s">
        <v>79</v>
      </c>
      <c r="AY229" s="267" t="s">
        <v>127</v>
      </c>
    </row>
    <row r="230" s="13" customFormat="1">
      <c r="A230" s="13"/>
      <c r="B230" s="236"/>
      <c r="C230" s="237"/>
      <c r="D230" s="231" t="s">
        <v>138</v>
      </c>
      <c r="E230" s="238" t="s">
        <v>1</v>
      </c>
      <c r="F230" s="239" t="s">
        <v>87</v>
      </c>
      <c r="G230" s="237"/>
      <c r="H230" s="240">
        <v>1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138</v>
      </c>
      <c r="AU230" s="246" t="s">
        <v>89</v>
      </c>
      <c r="AV230" s="13" t="s">
        <v>89</v>
      </c>
      <c r="AW230" s="13" t="s">
        <v>33</v>
      </c>
      <c r="AX230" s="13" t="s">
        <v>87</v>
      </c>
      <c r="AY230" s="246" t="s">
        <v>127</v>
      </c>
    </row>
    <row r="231" s="12" customFormat="1" ht="22.8" customHeight="1">
      <c r="A231" s="12"/>
      <c r="B231" s="202"/>
      <c r="C231" s="203"/>
      <c r="D231" s="204" t="s">
        <v>78</v>
      </c>
      <c r="E231" s="216" t="s">
        <v>270</v>
      </c>
      <c r="F231" s="216" t="s">
        <v>271</v>
      </c>
      <c r="G231" s="203"/>
      <c r="H231" s="203"/>
      <c r="I231" s="206"/>
      <c r="J231" s="217">
        <f>BK231</f>
        <v>0</v>
      </c>
      <c r="K231" s="203"/>
      <c r="L231" s="208"/>
      <c r="M231" s="209"/>
      <c r="N231" s="210"/>
      <c r="O231" s="210"/>
      <c r="P231" s="211">
        <f>SUM(P232:P237)</f>
        <v>0</v>
      </c>
      <c r="Q231" s="210"/>
      <c r="R231" s="211">
        <f>SUM(R232:R237)</f>
        <v>0</v>
      </c>
      <c r="S231" s="210"/>
      <c r="T231" s="212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3" t="s">
        <v>161</v>
      </c>
      <c r="AT231" s="214" t="s">
        <v>78</v>
      </c>
      <c r="AU231" s="214" t="s">
        <v>87</v>
      </c>
      <c r="AY231" s="213" t="s">
        <v>127</v>
      </c>
      <c r="BK231" s="215">
        <f>SUM(BK232:BK237)</f>
        <v>0</v>
      </c>
    </row>
    <row r="232" s="2" customFormat="1" ht="16.5" customHeight="1">
      <c r="A232" s="38"/>
      <c r="B232" s="39"/>
      <c r="C232" s="218" t="s">
        <v>272</v>
      </c>
      <c r="D232" s="218" t="s">
        <v>129</v>
      </c>
      <c r="E232" s="219" t="s">
        <v>273</v>
      </c>
      <c r="F232" s="220" t="s">
        <v>271</v>
      </c>
      <c r="G232" s="221" t="s">
        <v>262</v>
      </c>
      <c r="H232" s="222">
        <v>1</v>
      </c>
      <c r="I232" s="223"/>
      <c r="J232" s="224">
        <f>ROUND(I232*H232,2)</f>
        <v>0</v>
      </c>
      <c r="K232" s="220" t="s">
        <v>133</v>
      </c>
      <c r="L232" s="44"/>
      <c r="M232" s="225" t="s">
        <v>1</v>
      </c>
      <c r="N232" s="226" t="s">
        <v>44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263</v>
      </c>
      <c r="AT232" s="229" t="s">
        <v>129</v>
      </c>
      <c r="AU232" s="229" t="s">
        <v>89</v>
      </c>
      <c r="AY232" s="17" t="s">
        <v>127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87</v>
      </c>
      <c r="BK232" s="230">
        <f>ROUND(I232*H232,2)</f>
        <v>0</v>
      </c>
      <c r="BL232" s="17" t="s">
        <v>263</v>
      </c>
      <c r="BM232" s="229" t="s">
        <v>274</v>
      </c>
    </row>
    <row r="233" s="2" customFormat="1">
      <c r="A233" s="38"/>
      <c r="B233" s="39"/>
      <c r="C233" s="40"/>
      <c r="D233" s="231" t="s">
        <v>136</v>
      </c>
      <c r="E233" s="40"/>
      <c r="F233" s="232" t="s">
        <v>271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136</v>
      </c>
      <c r="AU233" s="17" t="s">
        <v>89</v>
      </c>
    </row>
    <row r="234" s="2" customFormat="1" ht="16.5" customHeight="1">
      <c r="A234" s="38"/>
      <c r="B234" s="39"/>
      <c r="C234" s="218" t="s">
        <v>275</v>
      </c>
      <c r="D234" s="218" t="s">
        <v>129</v>
      </c>
      <c r="E234" s="219" t="s">
        <v>276</v>
      </c>
      <c r="F234" s="220" t="s">
        <v>277</v>
      </c>
      <c r="G234" s="221" t="s">
        <v>262</v>
      </c>
      <c r="H234" s="222">
        <v>1</v>
      </c>
      <c r="I234" s="223"/>
      <c r="J234" s="224">
        <f>ROUND(I234*H234,2)</f>
        <v>0</v>
      </c>
      <c r="K234" s="220" t="s">
        <v>133</v>
      </c>
      <c r="L234" s="44"/>
      <c r="M234" s="225" t="s">
        <v>1</v>
      </c>
      <c r="N234" s="226" t="s">
        <v>44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263</v>
      </c>
      <c r="AT234" s="229" t="s">
        <v>129</v>
      </c>
      <c r="AU234" s="229" t="s">
        <v>89</v>
      </c>
      <c r="AY234" s="17" t="s">
        <v>127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87</v>
      </c>
      <c r="BK234" s="230">
        <f>ROUND(I234*H234,2)</f>
        <v>0</v>
      </c>
      <c r="BL234" s="17" t="s">
        <v>263</v>
      </c>
      <c r="BM234" s="229" t="s">
        <v>278</v>
      </c>
    </row>
    <row r="235" s="2" customFormat="1">
      <c r="A235" s="38"/>
      <c r="B235" s="39"/>
      <c r="C235" s="40"/>
      <c r="D235" s="231" t="s">
        <v>136</v>
      </c>
      <c r="E235" s="40"/>
      <c r="F235" s="232" t="s">
        <v>277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136</v>
      </c>
      <c r="AU235" s="17" t="s">
        <v>89</v>
      </c>
    </row>
    <row r="236" s="15" customFormat="1">
      <c r="A236" s="15"/>
      <c r="B236" s="258"/>
      <c r="C236" s="259"/>
      <c r="D236" s="231" t="s">
        <v>138</v>
      </c>
      <c r="E236" s="260" t="s">
        <v>1</v>
      </c>
      <c r="F236" s="261" t="s">
        <v>269</v>
      </c>
      <c r="G236" s="259"/>
      <c r="H236" s="260" t="s">
        <v>1</v>
      </c>
      <c r="I236" s="262"/>
      <c r="J236" s="259"/>
      <c r="K236" s="259"/>
      <c r="L236" s="263"/>
      <c r="M236" s="264"/>
      <c r="N236" s="265"/>
      <c r="O236" s="265"/>
      <c r="P236" s="265"/>
      <c r="Q236" s="265"/>
      <c r="R236" s="265"/>
      <c r="S236" s="265"/>
      <c r="T236" s="26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7" t="s">
        <v>138</v>
      </c>
      <c r="AU236" s="267" t="s">
        <v>89</v>
      </c>
      <c r="AV236" s="15" t="s">
        <v>87</v>
      </c>
      <c r="AW236" s="15" t="s">
        <v>33</v>
      </c>
      <c r="AX236" s="15" t="s">
        <v>79</v>
      </c>
      <c r="AY236" s="267" t="s">
        <v>127</v>
      </c>
    </row>
    <row r="237" s="13" customFormat="1">
      <c r="A237" s="13"/>
      <c r="B237" s="236"/>
      <c r="C237" s="237"/>
      <c r="D237" s="231" t="s">
        <v>138</v>
      </c>
      <c r="E237" s="238" t="s">
        <v>1</v>
      </c>
      <c r="F237" s="239" t="s">
        <v>87</v>
      </c>
      <c r="G237" s="237"/>
      <c r="H237" s="240">
        <v>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138</v>
      </c>
      <c r="AU237" s="246" t="s">
        <v>89</v>
      </c>
      <c r="AV237" s="13" t="s">
        <v>89</v>
      </c>
      <c r="AW237" s="13" t="s">
        <v>33</v>
      </c>
      <c r="AX237" s="13" t="s">
        <v>87</v>
      </c>
      <c r="AY237" s="246" t="s">
        <v>127</v>
      </c>
    </row>
    <row r="238" s="12" customFormat="1" ht="22.8" customHeight="1">
      <c r="A238" s="12"/>
      <c r="B238" s="202"/>
      <c r="C238" s="203"/>
      <c r="D238" s="204" t="s">
        <v>78</v>
      </c>
      <c r="E238" s="216" t="s">
        <v>279</v>
      </c>
      <c r="F238" s="216" t="s">
        <v>280</v>
      </c>
      <c r="G238" s="203"/>
      <c r="H238" s="203"/>
      <c r="I238" s="206"/>
      <c r="J238" s="217">
        <f>BK238</f>
        <v>0</v>
      </c>
      <c r="K238" s="203"/>
      <c r="L238" s="208"/>
      <c r="M238" s="209"/>
      <c r="N238" s="210"/>
      <c r="O238" s="210"/>
      <c r="P238" s="211">
        <f>SUM(P239:P241)</f>
        <v>0</v>
      </c>
      <c r="Q238" s="210"/>
      <c r="R238" s="211">
        <f>SUM(R239:R241)</f>
        <v>0</v>
      </c>
      <c r="S238" s="210"/>
      <c r="T238" s="212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3" t="s">
        <v>161</v>
      </c>
      <c r="AT238" s="214" t="s">
        <v>78</v>
      </c>
      <c r="AU238" s="214" t="s">
        <v>87</v>
      </c>
      <c r="AY238" s="213" t="s">
        <v>127</v>
      </c>
      <c r="BK238" s="215">
        <f>SUM(BK239:BK241)</f>
        <v>0</v>
      </c>
    </row>
    <row r="239" s="2" customFormat="1" ht="16.5" customHeight="1">
      <c r="A239" s="38"/>
      <c r="B239" s="39"/>
      <c r="C239" s="218" t="s">
        <v>281</v>
      </c>
      <c r="D239" s="218" t="s">
        <v>129</v>
      </c>
      <c r="E239" s="219" t="s">
        <v>282</v>
      </c>
      <c r="F239" s="220" t="s">
        <v>283</v>
      </c>
      <c r="G239" s="221" t="s">
        <v>262</v>
      </c>
      <c r="H239" s="222">
        <v>1</v>
      </c>
      <c r="I239" s="223"/>
      <c r="J239" s="224">
        <f>ROUND(I239*H239,2)</f>
        <v>0</v>
      </c>
      <c r="K239" s="220" t="s">
        <v>133</v>
      </c>
      <c r="L239" s="44"/>
      <c r="M239" s="225" t="s">
        <v>1</v>
      </c>
      <c r="N239" s="226" t="s">
        <v>44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263</v>
      </c>
      <c r="AT239" s="229" t="s">
        <v>129</v>
      </c>
      <c r="AU239" s="229" t="s">
        <v>89</v>
      </c>
      <c r="AY239" s="17" t="s">
        <v>127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87</v>
      </c>
      <c r="BK239" s="230">
        <f>ROUND(I239*H239,2)</f>
        <v>0</v>
      </c>
      <c r="BL239" s="17" t="s">
        <v>263</v>
      </c>
      <c r="BM239" s="229" t="s">
        <v>284</v>
      </c>
    </row>
    <row r="240" s="2" customFormat="1">
      <c r="A240" s="38"/>
      <c r="B240" s="39"/>
      <c r="C240" s="40"/>
      <c r="D240" s="231" t="s">
        <v>136</v>
      </c>
      <c r="E240" s="40"/>
      <c r="F240" s="232" t="s">
        <v>283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136</v>
      </c>
      <c r="AU240" s="17" t="s">
        <v>89</v>
      </c>
    </row>
    <row r="241" s="13" customFormat="1">
      <c r="A241" s="13"/>
      <c r="B241" s="236"/>
      <c r="C241" s="237"/>
      <c r="D241" s="231" t="s">
        <v>138</v>
      </c>
      <c r="E241" s="238" t="s">
        <v>1</v>
      </c>
      <c r="F241" s="239" t="s">
        <v>285</v>
      </c>
      <c r="G241" s="237"/>
      <c r="H241" s="240">
        <v>1</v>
      </c>
      <c r="I241" s="241"/>
      <c r="J241" s="237"/>
      <c r="K241" s="237"/>
      <c r="L241" s="242"/>
      <c r="M241" s="278"/>
      <c r="N241" s="279"/>
      <c r="O241" s="279"/>
      <c r="P241" s="279"/>
      <c r="Q241" s="279"/>
      <c r="R241" s="279"/>
      <c r="S241" s="279"/>
      <c r="T241" s="28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138</v>
      </c>
      <c r="AU241" s="246" t="s">
        <v>89</v>
      </c>
      <c r="AV241" s="13" t="s">
        <v>89</v>
      </c>
      <c r="AW241" s="13" t="s">
        <v>33</v>
      </c>
      <c r="AX241" s="13" t="s">
        <v>87</v>
      </c>
      <c r="AY241" s="246" t="s">
        <v>127</v>
      </c>
    </row>
    <row r="242" s="2" customFormat="1" ht="6.96" customHeight="1">
      <c r="A242" s="38"/>
      <c r="B242" s="66"/>
      <c r="C242" s="67"/>
      <c r="D242" s="67"/>
      <c r="E242" s="67"/>
      <c r="F242" s="67"/>
      <c r="G242" s="67"/>
      <c r="H242" s="67"/>
      <c r="I242" s="67"/>
      <c r="J242" s="67"/>
      <c r="K242" s="67"/>
      <c r="L242" s="44"/>
      <c r="M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</row>
  </sheetData>
  <sheetProtection sheet="1" autoFilter="0" formatColumns="0" formatRows="0" objects="1" scenarios="1" spinCount="100000" saltValue="DW2H0oac2BEVFntga98+5b1QqLQHmwyWRcN60YiI3mDZF7iovE1H1d370g2Qt8uTLa+4I6zJwUTwmOI4ElX3vA==" hashValue="9zK6jV1kzprVLJbbVciV9Ry2J7fsUrPkOaTeEDoHScRwm+TMQ0wLOPPbgkyyYkZP2jKodUF20FrMc2EQ+hXwSg==" algorithmName="SHA-512" password="CC35"/>
  <autoFilter ref="C126:K24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Obnova povrchu chodníků ul. Podkrušnohorská Litvínov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22. 6. 2023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28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ROUND((SUM(BE127:BE246)),  2)</f>
        <v>0</v>
      </c>
      <c r="G33" s="38"/>
      <c r="H33" s="38"/>
      <c r="I33" s="155">
        <v>0.20999999999999999</v>
      </c>
      <c r="J33" s="154">
        <f>ROUND(((SUM(BE127:BE246))*I33),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ROUND((SUM(BF127:BF246)),  2)</f>
        <v>0</v>
      </c>
      <c r="G34" s="38"/>
      <c r="H34" s="38"/>
      <c r="I34" s="155">
        <v>0.14999999999999999</v>
      </c>
      <c r="J34" s="154">
        <f>ROUND(((SUM(BF127:BF246))*I34),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ROUND((SUM(BG127:BG246)),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ROUND((SUM(BH127:BH246)),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ROUND((SUM(BI127:BI246)),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Obnova povrchu chodníků ul. Podkrušnohorská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SO.02 - Chodníky PKH (Ke Střelnici - S. K. Neumanna)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Litvínov</v>
      </c>
      <c r="G89" s="40"/>
      <c r="H89" s="40"/>
      <c r="I89" s="32" t="s">
        <v>22</v>
      </c>
      <c r="J89" s="79" t="str">
        <f>IF(J12="","",J12)</f>
        <v>22. 6. 2023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32" t="s">
        <v>31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J154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J181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J191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J212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107</v>
      </c>
      <c r="E103" s="188"/>
      <c r="F103" s="188"/>
      <c r="G103" s="188"/>
      <c r="H103" s="188"/>
      <c r="I103" s="188"/>
      <c r="J103" s="189">
        <f>J224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108</v>
      </c>
      <c r="E104" s="182"/>
      <c r="F104" s="182"/>
      <c r="G104" s="182"/>
      <c r="H104" s="182"/>
      <c r="I104" s="182"/>
      <c r="J104" s="183">
        <f>J227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109</v>
      </c>
      <c r="E105" s="188"/>
      <c r="F105" s="188"/>
      <c r="G105" s="188"/>
      <c r="H105" s="188"/>
      <c r="I105" s="188"/>
      <c r="J105" s="189">
        <f>J228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110</v>
      </c>
      <c r="E106" s="188"/>
      <c r="F106" s="188"/>
      <c r="G106" s="188"/>
      <c r="H106" s="188"/>
      <c r="I106" s="188"/>
      <c r="J106" s="189">
        <f>J236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111</v>
      </c>
      <c r="E107" s="188"/>
      <c r="F107" s="188"/>
      <c r="G107" s="188"/>
      <c r="H107" s="188"/>
      <c r="I107" s="188"/>
      <c r="J107" s="189">
        <f>J243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112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Obnova povrchu chodníků ul. Podkrušnohorská Litvínov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94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 xml:space="preserve">SO.02 - Chodníky PKH (Ke Střelnici - S. K. Neumanna) 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Litvínov</v>
      </c>
      <c r="G121" s="40"/>
      <c r="H121" s="40"/>
      <c r="I121" s="32" t="s">
        <v>22</v>
      </c>
      <c r="J121" s="79" t="str">
        <f>IF(J12="","",J12)</f>
        <v>22. 6. 2023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Město Litvínov</v>
      </c>
      <c r="G123" s="40"/>
      <c r="H123" s="40"/>
      <c r="I123" s="32" t="s">
        <v>31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32" t="s">
        <v>34</v>
      </c>
      <c r="J124" s="36" t="str">
        <f>E24</f>
        <v>MESSOR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113</v>
      </c>
      <c r="D126" s="194" t="s">
        <v>64</v>
      </c>
      <c r="E126" s="194" t="s">
        <v>60</v>
      </c>
      <c r="F126" s="194" t="s">
        <v>61</v>
      </c>
      <c r="G126" s="194" t="s">
        <v>114</v>
      </c>
      <c r="H126" s="194" t="s">
        <v>115</v>
      </c>
      <c r="I126" s="194" t="s">
        <v>116</v>
      </c>
      <c r="J126" s="194" t="s">
        <v>98</v>
      </c>
      <c r="K126" s="195" t="s">
        <v>117</v>
      </c>
      <c r="L126" s="196"/>
      <c r="M126" s="100" t="s">
        <v>1</v>
      </c>
      <c r="N126" s="101" t="s">
        <v>43</v>
      </c>
      <c r="O126" s="101" t="s">
        <v>118</v>
      </c>
      <c r="P126" s="101" t="s">
        <v>119</v>
      </c>
      <c r="Q126" s="101" t="s">
        <v>120</v>
      </c>
      <c r="R126" s="101" t="s">
        <v>121</v>
      </c>
      <c r="S126" s="101" t="s">
        <v>122</v>
      </c>
      <c r="T126" s="102" t="s">
        <v>123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124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P128+P227</f>
        <v>0</v>
      </c>
      <c r="Q127" s="104"/>
      <c r="R127" s="199">
        <f>R128+R227</f>
        <v>178.46964500000001</v>
      </c>
      <c r="S127" s="104"/>
      <c r="T127" s="200">
        <f>T128+T227</f>
        <v>156.63999999999999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78</v>
      </c>
      <c r="AU127" s="17" t="s">
        <v>100</v>
      </c>
      <c r="BK127" s="201">
        <f>BK128+BK227</f>
        <v>0</v>
      </c>
    </row>
    <row r="128" s="12" customFormat="1" ht="25.92" customHeight="1">
      <c r="A128" s="12"/>
      <c r="B128" s="202"/>
      <c r="C128" s="203"/>
      <c r="D128" s="204" t="s">
        <v>78</v>
      </c>
      <c r="E128" s="205" t="s">
        <v>125</v>
      </c>
      <c r="F128" s="205" t="s">
        <v>126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P129+P154+P181+P191+P212+P224</f>
        <v>0</v>
      </c>
      <c r="Q128" s="210"/>
      <c r="R128" s="211">
        <f>R129+R154+R181+R191+R212+R224</f>
        <v>178.46964500000001</v>
      </c>
      <c r="S128" s="210"/>
      <c r="T128" s="212">
        <f>T129+T154+T181+T191+T212+T224</f>
        <v>156.63999999999999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87</v>
      </c>
      <c r="AT128" s="214" t="s">
        <v>78</v>
      </c>
      <c r="AU128" s="214" t="s">
        <v>79</v>
      </c>
      <c r="AY128" s="213" t="s">
        <v>127</v>
      </c>
      <c r="BK128" s="215">
        <f>BK129+BK154+BK181+BK191+BK212+BK224</f>
        <v>0</v>
      </c>
    </row>
    <row r="129" s="12" customFormat="1" ht="22.8" customHeight="1">
      <c r="A129" s="12"/>
      <c r="B129" s="202"/>
      <c r="C129" s="203"/>
      <c r="D129" s="204" t="s">
        <v>78</v>
      </c>
      <c r="E129" s="216" t="s">
        <v>87</v>
      </c>
      <c r="F129" s="216" t="s">
        <v>128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SUM(P130:P153)</f>
        <v>0</v>
      </c>
      <c r="Q129" s="210"/>
      <c r="R129" s="211">
        <f>SUM(R130:R153)</f>
        <v>0</v>
      </c>
      <c r="S129" s="210"/>
      <c r="T129" s="212">
        <f>SUM(T130:T153)</f>
        <v>156.63999999999999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87</v>
      </c>
      <c r="AT129" s="214" t="s">
        <v>78</v>
      </c>
      <c r="AU129" s="214" t="s">
        <v>87</v>
      </c>
      <c r="AY129" s="213" t="s">
        <v>127</v>
      </c>
      <c r="BK129" s="215">
        <f>SUM(BK130:BK153)</f>
        <v>0</v>
      </c>
    </row>
    <row r="130" s="2" customFormat="1" ht="16.5" customHeight="1">
      <c r="A130" s="38"/>
      <c r="B130" s="39"/>
      <c r="C130" s="218" t="s">
        <v>87</v>
      </c>
      <c r="D130" s="218" t="s">
        <v>129</v>
      </c>
      <c r="E130" s="219" t="s">
        <v>130</v>
      </c>
      <c r="F130" s="220" t="s">
        <v>131</v>
      </c>
      <c r="G130" s="221" t="s">
        <v>132</v>
      </c>
      <c r="H130" s="222">
        <v>17</v>
      </c>
      <c r="I130" s="223"/>
      <c r="J130" s="224">
        <f>ROUND(I130*H130,2)</f>
        <v>0</v>
      </c>
      <c r="K130" s="220" t="s">
        <v>133</v>
      </c>
      <c r="L130" s="44"/>
      <c r="M130" s="225" t="s">
        <v>1</v>
      </c>
      <c r="N130" s="226" t="s">
        <v>44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0.26000000000000001</v>
      </c>
      <c r="T130" s="228">
        <f>S130*H130</f>
        <v>4.4199999999999999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134</v>
      </c>
      <c r="AT130" s="229" t="s">
        <v>129</v>
      </c>
      <c r="AU130" s="229" t="s">
        <v>89</v>
      </c>
      <c r="AY130" s="17" t="s">
        <v>127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87</v>
      </c>
      <c r="BK130" s="230">
        <f>ROUND(I130*H130,2)</f>
        <v>0</v>
      </c>
      <c r="BL130" s="17" t="s">
        <v>134</v>
      </c>
      <c r="BM130" s="229" t="s">
        <v>287</v>
      </c>
    </row>
    <row r="131" s="2" customFormat="1">
      <c r="A131" s="38"/>
      <c r="B131" s="39"/>
      <c r="C131" s="40"/>
      <c r="D131" s="231" t="s">
        <v>136</v>
      </c>
      <c r="E131" s="40"/>
      <c r="F131" s="232" t="s">
        <v>137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136</v>
      </c>
      <c r="AU131" s="17" t="s">
        <v>89</v>
      </c>
    </row>
    <row r="132" s="13" customFormat="1">
      <c r="A132" s="13"/>
      <c r="B132" s="236"/>
      <c r="C132" s="237"/>
      <c r="D132" s="231" t="s">
        <v>138</v>
      </c>
      <c r="E132" s="238" t="s">
        <v>1</v>
      </c>
      <c r="F132" s="239" t="s">
        <v>232</v>
      </c>
      <c r="G132" s="237"/>
      <c r="H132" s="240">
        <v>17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138</v>
      </c>
      <c r="AU132" s="246" t="s">
        <v>89</v>
      </c>
      <c r="AV132" s="13" t="s">
        <v>89</v>
      </c>
      <c r="AW132" s="13" t="s">
        <v>33</v>
      </c>
      <c r="AX132" s="13" t="s">
        <v>87</v>
      </c>
      <c r="AY132" s="246" t="s">
        <v>127</v>
      </c>
    </row>
    <row r="133" s="2" customFormat="1" ht="16.5" customHeight="1">
      <c r="A133" s="38"/>
      <c r="B133" s="39"/>
      <c r="C133" s="218" t="s">
        <v>89</v>
      </c>
      <c r="D133" s="218" t="s">
        <v>129</v>
      </c>
      <c r="E133" s="219" t="s">
        <v>141</v>
      </c>
      <c r="F133" s="220" t="s">
        <v>142</v>
      </c>
      <c r="G133" s="221" t="s">
        <v>132</v>
      </c>
      <c r="H133" s="222">
        <v>1340</v>
      </c>
      <c r="I133" s="223"/>
      <c r="J133" s="224">
        <f>ROUND(I133*H133,2)</f>
        <v>0</v>
      </c>
      <c r="K133" s="220" t="s">
        <v>133</v>
      </c>
      <c r="L133" s="44"/>
      <c r="M133" s="225" t="s">
        <v>1</v>
      </c>
      <c r="N133" s="226" t="s">
        <v>44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0.098000000000000004</v>
      </c>
      <c r="T133" s="228">
        <f>S133*H133</f>
        <v>131.31999999999999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134</v>
      </c>
      <c r="AT133" s="229" t="s">
        <v>129</v>
      </c>
      <c r="AU133" s="229" t="s">
        <v>89</v>
      </c>
      <c r="AY133" s="17" t="s">
        <v>127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87</v>
      </c>
      <c r="BK133" s="230">
        <f>ROUND(I133*H133,2)</f>
        <v>0</v>
      </c>
      <c r="BL133" s="17" t="s">
        <v>134</v>
      </c>
      <c r="BM133" s="229" t="s">
        <v>288</v>
      </c>
    </row>
    <row r="134" s="2" customFormat="1">
      <c r="A134" s="38"/>
      <c r="B134" s="39"/>
      <c r="C134" s="40"/>
      <c r="D134" s="231" t="s">
        <v>136</v>
      </c>
      <c r="E134" s="40"/>
      <c r="F134" s="232" t="s">
        <v>144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136</v>
      </c>
      <c r="AU134" s="17" t="s">
        <v>89</v>
      </c>
    </row>
    <row r="135" s="13" customFormat="1">
      <c r="A135" s="13"/>
      <c r="B135" s="236"/>
      <c r="C135" s="237"/>
      <c r="D135" s="231" t="s">
        <v>138</v>
      </c>
      <c r="E135" s="238" t="s">
        <v>1</v>
      </c>
      <c r="F135" s="239" t="s">
        <v>289</v>
      </c>
      <c r="G135" s="237"/>
      <c r="H135" s="240">
        <v>884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138</v>
      </c>
      <c r="AU135" s="246" t="s">
        <v>89</v>
      </c>
      <c r="AV135" s="13" t="s">
        <v>89</v>
      </c>
      <c r="AW135" s="13" t="s">
        <v>33</v>
      </c>
      <c r="AX135" s="13" t="s">
        <v>79</v>
      </c>
      <c r="AY135" s="246" t="s">
        <v>127</v>
      </c>
    </row>
    <row r="136" s="13" customFormat="1">
      <c r="A136" s="13"/>
      <c r="B136" s="236"/>
      <c r="C136" s="237"/>
      <c r="D136" s="231" t="s">
        <v>138</v>
      </c>
      <c r="E136" s="238" t="s">
        <v>1</v>
      </c>
      <c r="F136" s="239" t="s">
        <v>290</v>
      </c>
      <c r="G136" s="237"/>
      <c r="H136" s="240">
        <v>456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138</v>
      </c>
      <c r="AU136" s="246" t="s">
        <v>89</v>
      </c>
      <c r="AV136" s="13" t="s">
        <v>89</v>
      </c>
      <c r="AW136" s="13" t="s">
        <v>33</v>
      </c>
      <c r="AX136" s="13" t="s">
        <v>79</v>
      </c>
      <c r="AY136" s="246" t="s">
        <v>127</v>
      </c>
    </row>
    <row r="137" s="14" customFormat="1">
      <c r="A137" s="14"/>
      <c r="B137" s="247"/>
      <c r="C137" s="248"/>
      <c r="D137" s="231" t="s">
        <v>138</v>
      </c>
      <c r="E137" s="249" t="s">
        <v>1</v>
      </c>
      <c r="F137" s="250" t="s">
        <v>140</v>
      </c>
      <c r="G137" s="248"/>
      <c r="H137" s="251">
        <v>1340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138</v>
      </c>
      <c r="AU137" s="257" t="s">
        <v>89</v>
      </c>
      <c r="AV137" s="14" t="s">
        <v>134</v>
      </c>
      <c r="AW137" s="14" t="s">
        <v>33</v>
      </c>
      <c r="AX137" s="14" t="s">
        <v>87</v>
      </c>
      <c r="AY137" s="257" t="s">
        <v>127</v>
      </c>
    </row>
    <row r="138" s="2" customFormat="1" ht="16.5" customHeight="1">
      <c r="A138" s="38"/>
      <c r="B138" s="39"/>
      <c r="C138" s="218" t="s">
        <v>149</v>
      </c>
      <c r="D138" s="218" t="s">
        <v>129</v>
      </c>
      <c r="E138" s="219" t="s">
        <v>150</v>
      </c>
      <c r="F138" s="220" t="s">
        <v>151</v>
      </c>
      <c r="G138" s="221" t="s">
        <v>152</v>
      </c>
      <c r="H138" s="222">
        <v>522.5</v>
      </c>
      <c r="I138" s="223"/>
      <c r="J138" s="224">
        <f>ROUND(I138*H138,2)</f>
        <v>0</v>
      </c>
      <c r="K138" s="220" t="s">
        <v>133</v>
      </c>
      <c r="L138" s="44"/>
      <c r="M138" s="225" t="s">
        <v>1</v>
      </c>
      <c r="N138" s="226" t="s">
        <v>44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0.040000000000000001</v>
      </c>
      <c r="T138" s="228">
        <f>S138*H138</f>
        <v>20.900000000000002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134</v>
      </c>
      <c r="AT138" s="229" t="s">
        <v>129</v>
      </c>
      <c r="AU138" s="229" t="s">
        <v>89</v>
      </c>
      <c r="AY138" s="17" t="s">
        <v>127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87</v>
      </c>
      <c r="BK138" s="230">
        <f>ROUND(I138*H138,2)</f>
        <v>0</v>
      </c>
      <c r="BL138" s="17" t="s">
        <v>134</v>
      </c>
      <c r="BM138" s="229" t="s">
        <v>291</v>
      </c>
    </row>
    <row r="139" s="2" customFormat="1">
      <c r="A139" s="38"/>
      <c r="B139" s="39"/>
      <c r="C139" s="40"/>
      <c r="D139" s="231" t="s">
        <v>136</v>
      </c>
      <c r="E139" s="40"/>
      <c r="F139" s="232" t="s">
        <v>154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136</v>
      </c>
      <c r="AU139" s="17" t="s">
        <v>89</v>
      </c>
    </row>
    <row r="140" s="13" customFormat="1">
      <c r="A140" s="13"/>
      <c r="B140" s="236"/>
      <c r="C140" s="237"/>
      <c r="D140" s="231" t="s">
        <v>138</v>
      </c>
      <c r="E140" s="238" t="s">
        <v>1</v>
      </c>
      <c r="F140" s="239" t="s">
        <v>292</v>
      </c>
      <c r="G140" s="237"/>
      <c r="H140" s="240">
        <v>68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138</v>
      </c>
      <c r="AU140" s="246" t="s">
        <v>89</v>
      </c>
      <c r="AV140" s="13" t="s">
        <v>89</v>
      </c>
      <c r="AW140" s="13" t="s">
        <v>33</v>
      </c>
      <c r="AX140" s="13" t="s">
        <v>79</v>
      </c>
      <c r="AY140" s="246" t="s">
        <v>127</v>
      </c>
    </row>
    <row r="141" s="13" customFormat="1">
      <c r="A141" s="13"/>
      <c r="B141" s="236"/>
      <c r="C141" s="237"/>
      <c r="D141" s="231" t="s">
        <v>138</v>
      </c>
      <c r="E141" s="238" t="s">
        <v>1</v>
      </c>
      <c r="F141" s="239" t="s">
        <v>293</v>
      </c>
      <c r="G141" s="237"/>
      <c r="H141" s="240">
        <v>78.5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138</v>
      </c>
      <c r="AU141" s="246" t="s">
        <v>89</v>
      </c>
      <c r="AV141" s="13" t="s">
        <v>89</v>
      </c>
      <c r="AW141" s="13" t="s">
        <v>33</v>
      </c>
      <c r="AX141" s="13" t="s">
        <v>79</v>
      </c>
      <c r="AY141" s="246" t="s">
        <v>127</v>
      </c>
    </row>
    <row r="142" s="13" customFormat="1">
      <c r="A142" s="13"/>
      <c r="B142" s="236"/>
      <c r="C142" s="237"/>
      <c r="D142" s="231" t="s">
        <v>138</v>
      </c>
      <c r="E142" s="238" t="s">
        <v>1</v>
      </c>
      <c r="F142" s="239" t="s">
        <v>294</v>
      </c>
      <c r="G142" s="237"/>
      <c r="H142" s="240">
        <v>111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138</v>
      </c>
      <c r="AU142" s="246" t="s">
        <v>89</v>
      </c>
      <c r="AV142" s="13" t="s">
        <v>89</v>
      </c>
      <c r="AW142" s="13" t="s">
        <v>33</v>
      </c>
      <c r="AX142" s="13" t="s">
        <v>79</v>
      </c>
      <c r="AY142" s="246" t="s">
        <v>127</v>
      </c>
    </row>
    <row r="143" s="13" customFormat="1">
      <c r="A143" s="13"/>
      <c r="B143" s="236"/>
      <c r="C143" s="237"/>
      <c r="D143" s="231" t="s">
        <v>138</v>
      </c>
      <c r="E143" s="238" t="s">
        <v>1</v>
      </c>
      <c r="F143" s="239" t="s">
        <v>213</v>
      </c>
      <c r="G143" s="237"/>
      <c r="H143" s="240">
        <v>14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138</v>
      </c>
      <c r="AU143" s="246" t="s">
        <v>89</v>
      </c>
      <c r="AV143" s="13" t="s">
        <v>89</v>
      </c>
      <c r="AW143" s="13" t="s">
        <v>33</v>
      </c>
      <c r="AX143" s="13" t="s">
        <v>79</v>
      </c>
      <c r="AY143" s="246" t="s">
        <v>127</v>
      </c>
    </row>
    <row r="144" s="13" customFormat="1">
      <c r="A144" s="13"/>
      <c r="B144" s="236"/>
      <c r="C144" s="237"/>
      <c r="D144" s="231" t="s">
        <v>138</v>
      </c>
      <c r="E144" s="238" t="s">
        <v>1</v>
      </c>
      <c r="F144" s="239" t="s">
        <v>295</v>
      </c>
      <c r="G144" s="237"/>
      <c r="H144" s="240">
        <v>36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138</v>
      </c>
      <c r="AU144" s="246" t="s">
        <v>89</v>
      </c>
      <c r="AV144" s="13" t="s">
        <v>89</v>
      </c>
      <c r="AW144" s="13" t="s">
        <v>33</v>
      </c>
      <c r="AX144" s="13" t="s">
        <v>79</v>
      </c>
      <c r="AY144" s="246" t="s">
        <v>127</v>
      </c>
    </row>
    <row r="145" s="13" customFormat="1">
      <c r="A145" s="13"/>
      <c r="B145" s="236"/>
      <c r="C145" s="237"/>
      <c r="D145" s="231" t="s">
        <v>138</v>
      </c>
      <c r="E145" s="238" t="s">
        <v>1</v>
      </c>
      <c r="F145" s="239" t="s">
        <v>296</v>
      </c>
      <c r="G145" s="237"/>
      <c r="H145" s="240">
        <v>113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138</v>
      </c>
      <c r="AU145" s="246" t="s">
        <v>89</v>
      </c>
      <c r="AV145" s="13" t="s">
        <v>89</v>
      </c>
      <c r="AW145" s="13" t="s">
        <v>33</v>
      </c>
      <c r="AX145" s="13" t="s">
        <v>79</v>
      </c>
      <c r="AY145" s="246" t="s">
        <v>127</v>
      </c>
    </row>
    <row r="146" s="13" customFormat="1">
      <c r="A146" s="13"/>
      <c r="B146" s="236"/>
      <c r="C146" s="237"/>
      <c r="D146" s="231" t="s">
        <v>138</v>
      </c>
      <c r="E146" s="238" t="s">
        <v>1</v>
      </c>
      <c r="F146" s="239" t="s">
        <v>297</v>
      </c>
      <c r="G146" s="237"/>
      <c r="H146" s="240">
        <v>102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138</v>
      </c>
      <c r="AU146" s="246" t="s">
        <v>89</v>
      </c>
      <c r="AV146" s="13" t="s">
        <v>89</v>
      </c>
      <c r="AW146" s="13" t="s">
        <v>33</v>
      </c>
      <c r="AX146" s="13" t="s">
        <v>79</v>
      </c>
      <c r="AY146" s="246" t="s">
        <v>127</v>
      </c>
    </row>
    <row r="147" s="14" customFormat="1">
      <c r="A147" s="14"/>
      <c r="B147" s="247"/>
      <c r="C147" s="248"/>
      <c r="D147" s="231" t="s">
        <v>138</v>
      </c>
      <c r="E147" s="249" t="s">
        <v>1</v>
      </c>
      <c r="F147" s="250" t="s">
        <v>140</v>
      </c>
      <c r="G147" s="248"/>
      <c r="H147" s="251">
        <v>522.5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138</v>
      </c>
      <c r="AU147" s="257" t="s">
        <v>89</v>
      </c>
      <c r="AV147" s="14" t="s">
        <v>134</v>
      </c>
      <c r="AW147" s="14" t="s">
        <v>33</v>
      </c>
      <c r="AX147" s="14" t="s">
        <v>87</v>
      </c>
      <c r="AY147" s="257" t="s">
        <v>127</v>
      </c>
    </row>
    <row r="148" s="2" customFormat="1" ht="16.5" customHeight="1">
      <c r="A148" s="38"/>
      <c r="B148" s="39"/>
      <c r="C148" s="218" t="s">
        <v>134</v>
      </c>
      <c r="D148" s="218" t="s">
        <v>129</v>
      </c>
      <c r="E148" s="219" t="s">
        <v>157</v>
      </c>
      <c r="F148" s="220" t="s">
        <v>158</v>
      </c>
      <c r="G148" s="221" t="s">
        <v>132</v>
      </c>
      <c r="H148" s="222">
        <v>1357</v>
      </c>
      <c r="I148" s="223"/>
      <c r="J148" s="224">
        <f>ROUND(I148*H148,2)</f>
        <v>0</v>
      </c>
      <c r="K148" s="220" t="s">
        <v>133</v>
      </c>
      <c r="L148" s="44"/>
      <c r="M148" s="225" t="s">
        <v>1</v>
      </c>
      <c r="N148" s="226" t="s">
        <v>44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134</v>
      </c>
      <c r="AT148" s="229" t="s">
        <v>129</v>
      </c>
      <c r="AU148" s="229" t="s">
        <v>89</v>
      </c>
      <c r="AY148" s="17" t="s">
        <v>127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87</v>
      </c>
      <c r="BK148" s="230">
        <f>ROUND(I148*H148,2)</f>
        <v>0</v>
      </c>
      <c r="BL148" s="17" t="s">
        <v>134</v>
      </c>
      <c r="BM148" s="229" t="s">
        <v>298</v>
      </c>
    </row>
    <row r="149" s="2" customFormat="1">
      <c r="A149" s="38"/>
      <c r="B149" s="39"/>
      <c r="C149" s="40"/>
      <c r="D149" s="231" t="s">
        <v>136</v>
      </c>
      <c r="E149" s="40"/>
      <c r="F149" s="232" t="s">
        <v>160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136</v>
      </c>
      <c r="AU149" s="17" t="s">
        <v>89</v>
      </c>
    </row>
    <row r="150" s="13" customFormat="1">
      <c r="A150" s="13"/>
      <c r="B150" s="236"/>
      <c r="C150" s="237"/>
      <c r="D150" s="231" t="s">
        <v>138</v>
      </c>
      <c r="E150" s="238" t="s">
        <v>1</v>
      </c>
      <c r="F150" s="239" t="s">
        <v>232</v>
      </c>
      <c r="G150" s="237"/>
      <c r="H150" s="240">
        <v>17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138</v>
      </c>
      <c r="AU150" s="246" t="s">
        <v>89</v>
      </c>
      <c r="AV150" s="13" t="s">
        <v>89</v>
      </c>
      <c r="AW150" s="13" t="s">
        <v>33</v>
      </c>
      <c r="AX150" s="13" t="s">
        <v>79</v>
      </c>
      <c r="AY150" s="246" t="s">
        <v>127</v>
      </c>
    </row>
    <row r="151" s="13" customFormat="1">
      <c r="A151" s="13"/>
      <c r="B151" s="236"/>
      <c r="C151" s="237"/>
      <c r="D151" s="231" t="s">
        <v>138</v>
      </c>
      <c r="E151" s="238" t="s">
        <v>1</v>
      </c>
      <c r="F151" s="239" t="s">
        <v>289</v>
      </c>
      <c r="G151" s="237"/>
      <c r="H151" s="240">
        <v>884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138</v>
      </c>
      <c r="AU151" s="246" t="s">
        <v>89</v>
      </c>
      <c r="AV151" s="13" t="s">
        <v>89</v>
      </c>
      <c r="AW151" s="13" t="s">
        <v>33</v>
      </c>
      <c r="AX151" s="13" t="s">
        <v>79</v>
      </c>
      <c r="AY151" s="246" t="s">
        <v>127</v>
      </c>
    </row>
    <row r="152" s="13" customFormat="1">
      <c r="A152" s="13"/>
      <c r="B152" s="236"/>
      <c r="C152" s="237"/>
      <c r="D152" s="231" t="s">
        <v>138</v>
      </c>
      <c r="E152" s="238" t="s">
        <v>1</v>
      </c>
      <c r="F152" s="239" t="s">
        <v>290</v>
      </c>
      <c r="G152" s="237"/>
      <c r="H152" s="240">
        <v>456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138</v>
      </c>
      <c r="AU152" s="246" t="s">
        <v>89</v>
      </c>
      <c r="AV152" s="13" t="s">
        <v>89</v>
      </c>
      <c r="AW152" s="13" t="s">
        <v>33</v>
      </c>
      <c r="AX152" s="13" t="s">
        <v>79</v>
      </c>
      <c r="AY152" s="246" t="s">
        <v>127</v>
      </c>
    </row>
    <row r="153" s="14" customFormat="1">
      <c r="A153" s="14"/>
      <c r="B153" s="247"/>
      <c r="C153" s="248"/>
      <c r="D153" s="231" t="s">
        <v>138</v>
      </c>
      <c r="E153" s="249" t="s">
        <v>1</v>
      </c>
      <c r="F153" s="250" t="s">
        <v>140</v>
      </c>
      <c r="G153" s="248"/>
      <c r="H153" s="251">
        <v>1357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138</v>
      </c>
      <c r="AU153" s="257" t="s">
        <v>89</v>
      </c>
      <c r="AV153" s="14" t="s">
        <v>134</v>
      </c>
      <c r="AW153" s="14" t="s">
        <v>33</v>
      </c>
      <c r="AX153" s="14" t="s">
        <v>87</v>
      </c>
      <c r="AY153" s="257" t="s">
        <v>127</v>
      </c>
    </row>
    <row r="154" s="12" customFormat="1" ht="22.8" customHeight="1">
      <c r="A154" s="12"/>
      <c r="B154" s="202"/>
      <c r="C154" s="203"/>
      <c r="D154" s="204" t="s">
        <v>78</v>
      </c>
      <c r="E154" s="216" t="s">
        <v>161</v>
      </c>
      <c r="F154" s="216" t="s">
        <v>162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SUM(P155:P180)</f>
        <v>0</v>
      </c>
      <c r="Q154" s="210"/>
      <c r="R154" s="211">
        <f>SUM(R155:R180)</f>
        <v>82.538704999999993</v>
      </c>
      <c r="S154" s="210"/>
      <c r="T154" s="212">
        <f>SUM(T155:T180)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87</v>
      </c>
      <c r="AT154" s="214" t="s">
        <v>78</v>
      </c>
      <c r="AU154" s="214" t="s">
        <v>87</v>
      </c>
      <c r="AY154" s="213" t="s">
        <v>127</v>
      </c>
      <c r="BK154" s="215">
        <f>SUM(BK155:BK180)</f>
        <v>0</v>
      </c>
    </row>
    <row r="155" s="2" customFormat="1" ht="21.75" customHeight="1">
      <c r="A155" s="38"/>
      <c r="B155" s="39"/>
      <c r="C155" s="218" t="s">
        <v>161</v>
      </c>
      <c r="D155" s="218" t="s">
        <v>129</v>
      </c>
      <c r="E155" s="219" t="s">
        <v>163</v>
      </c>
      <c r="F155" s="220" t="s">
        <v>164</v>
      </c>
      <c r="G155" s="221" t="s">
        <v>132</v>
      </c>
      <c r="H155" s="222">
        <v>1357</v>
      </c>
      <c r="I155" s="223"/>
      <c r="J155" s="224">
        <f>ROUND(I155*H155,2)</f>
        <v>0</v>
      </c>
      <c r="K155" s="220" t="s">
        <v>133</v>
      </c>
      <c r="L155" s="44"/>
      <c r="M155" s="225" t="s">
        <v>1</v>
      </c>
      <c r="N155" s="226" t="s">
        <v>44</v>
      </c>
      <c r="O155" s="91"/>
      <c r="P155" s="227">
        <f>O155*H155</f>
        <v>0</v>
      </c>
      <c r="Q155" s="227">
        <v>0.059089999999999997</v>
      </c>
      <c r="R155" s="227">
        <f>Q155*H155</f>
        <v>80.185130000000001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134</v>
      </c>
      <c r="AT155" s="229" t="s">
        <v>129</v>
      </c>
      <c r="AU155" s="229" t="s">
        <v>89</v>
      </c>
      <c r="AY155" s="17" t="s">
        <v>127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87</v>
      </c>
      <c r="BK155" s="230">
        <f>ROUND(I155*H155,2)</f>
        <v>0</v>
      </c>
      <c r="BL155" s="17" t="s">
        <v>134</v>
      </c>
      <c r="BM155" s="229" t="s">
        <v>299</v>
      </c>
    </row>
    <row r="156" s="2" customFormat="1">
      <c r="A156" s="38"/>
      <c r="B156" s="39"/>
      <c r="C156" s="40"/>
      <c r="D156" s="231" t="s">
        <v>136</v>
      </c>
      <c r="E156" s="40"/>
      <c r="F156" s="232" t="s">
        <v>166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136</v>
      </c>
      <c r="AU156" s="17" t="s">
        <v>89</v>
      </c>
    </row>
    <row r="157" s="13" customFormat="1">
      <c r="A157" s="13"/>
      <c r="B157" s="236"/>
      <c r="C157" s="237"/>
      <c r="D157" s="231" t="s">
        <v>138</v>
      </c>
      <c r="E157" s="238" t="s">
        <v>1</v>
      </c>
      <c r="F157" s="239" t="s">
        <v>232</v>
      </c>
      <c r="G157" s="237"/>
      <c r="H157" s="240">
        <v>17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138</v>
      </c>
      <c r="AU157" s="246" t="s">
        <v>89</v>
      </c>
      <c r="AV157" s="13" t="s">
        <v>89</v>
      </c>
      <c r="AW157" s="13" t="s">
        <v>33</v>
      </c>
      <c r="AX157" s="13" t="s">
        <v>79</v>
      </c>
      <c r="AY157" s="246" t="s">
        <v>127</v>
      </c>
    </row>
    <row r="158" s="13" customFormat="1">
      <c r="A158" s="13"/>
      <c r="B158" s="236"/>
      <c r="C158" s="237"/>
      <c r="D158" s="231" t="s">
        <v>138</v>
      </c>
      <c r="E158" s="238" t="s">
        <v>1</v>
      </c>
      <c r="F158" s="239" t="s">
        <v>289</v>
      </c>
      <c r="G158" s="237"/>
      <c r="H158" s="240">
        <v>884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138</v>
      </c>
      <c r="AU158" s="246" t="s">
        <v>89</v>
      </c>
      <c r="AV158" s="13" t="s">
        <v>89</v>
      </c>
      <c r="AW158" s="13" t="s">
        <v>33</v>
      </c>
      <c r="AX158" s="13" t="s">
        <v>79</v>
      </c>
      <c r="AY158" s="246" t="s">
        <v>127</v>
      </c>
    </row>
    <row r="159" s="13" customFormat="1">
      <c r="A159" s="13"/>
      <c r="B159" s="236"/>
      <c r="C159" s="237"/>
      <c r="D159" s="231" t="s">
        <v>138</v>
      </c>
      <c r="E159" s="238" t="s">
        <v>1</v>
      </c>
      <c r="F159" s="239" t="s">
        <v>290</v>
      </c>
      <c r="G159" s="237"/>
      <c r="H159" s="240">
        <v>456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138</v>
      </c>
      <c r="AU159" s="246" t="s">
        <v>89</v>
      </c>
      <c r="AV159" s="13" t="s">
        <v>89</v>
      </c>
      <c r="AW159" s="13" t="s">
        <v>33</v>
      </c>
      <c r="AX159" s="13" t="s">
        <v>79</v>
      </c>
      <c r="AY159" s="246" t="s">
        <v>127</v>
      </c>
    </row>
    <row r="160" s="14" customFormat="1">
      <c r="A160" s="14"/>
      <c r="B160" s="247"/>
      <c r="C160" s="248"/>
      <c r="D160" s="231" t="s">
        <v>138</v>
      </c>
      <c r="E160" s="249" t="s">
        <v>1</v>
      </c>
      <c r="F160" s="250" t="s">
        <v>140</v>
      </c>
      <c r="G160" s="248"/>
      <c r="H160" s="251">
        <v>1357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138</v>
      </c>
      <c r="AU160" s="257" t="s">
        <v>89</v>
      </c>
      <c r="AV160" s="14" t="s">
        <v>134</v>
      </c>
      <c r="AW160" s="14" t="s">
        <v>33</v>
      </c>
      <c r="AX160" s="14" t="s">
        <v>87</v>
      </c>
      <c r="AY160" s="257" t="s">
        <v>127</v>
      </c>
    </row>
    <row r="161" s="2" customFormat="1" ht="16.5" customHeight="1">
      <c r="A161" s="38"/>
      <c r="B161" s="39"/>
      <c r="C161" s="218" t="s">
        <v>167</v>
      </c>
      <c r="D161" s="218" t="s">
        <v>129</v>
      </c>
      <c r="E161" s="219" t="s">
        <v>168</v>
      </c>
      <c r="F161" s="220" t="s">
        <v>169</v>
      </c>
      <c r="G161" s="221" t="s">
        <v>132</v>
      </c>
      <c r="H161" s="222">
        <v>1357</v>
      </c>
      <c r="I161" s="223"/>
      <c r="J161" s="224">
        <f>ROUND(I161*H161,2)</f>
        <v>0</v>
      </c>
      <c r="K161" s="220" t="s">
        <v>133</v>
      </c>
      <c r="L161" s="44"/>
      <c r="M161" s="225" t="s">
        <v>1</v>
      </c>
      <c r="N161" s="226" t="s">
        <v>44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134</v>
      </c>
      <c r="AT161" s="229" t="s">
        <v>129</v>
      </c>
      <c r="AU161" s="229" t="s">
        <v>89</v>
      </c>
      <c r="AY161" s="17" t="s">
        <v>127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87</v>
      </c>
      <c r="BK161" s="230">
        <f>ROUND(I161*H161,2)</f>
        <v>0</v>
      </c>
      <c r="BL161" s="17" t="s">
        <v>134</v>
      </c>
      <c r="BM161" s="229" t="s">
        <v>300</v>
      </c>
    </row>
    <row r="162" s="2" customFormat="1">
      <c r="A162" s="38"/>
      <c r="B162" s="39"/>
      <c r="C162" s="40"/>
      <c r="D162" s="231" t="s">
        <v>136</v>
      </c>
      <c r="E162" s="40"/>
      <c r="F162" s="232" t="s">
        <v>171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136</v>
      </c>
      <c r="AU162" s="17" t="s">
        <v>89</v>
      </c>
    </row>
    <row r="163" s="13" customFormat="1">
      <c r="A163" s="13"/>
      <c r="B163" s="236"/>
      <c r="C163" s="237"/>
      <c r="D163" s="231" t="s">
        <v>138</v>
      </c>
      <c r="E163" s="238" t="s">
        <v>1</v>
      </c>
      <c r="F163" s="239" t="s">
        <v>232</v>
      </c>
      <c r="G163" s="237"/>
      <c r="H163" s="240">
        <v>17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138</v>
      </c>
      <c r="AU163" s="246" t="s">
        <v>89</v>
      </c>
      <c r="AV163" s="13" t="s">
        <v>89</v>
      </c>
      <c r="AW163" s="13" t="s">
        <v>33</v>
      </c>
      <c r="AX163" s="13" t="s">
        <v>79</v>
      </c>
      <c r="AY163" s="246" t="s">
        <v>127</v>
      </c>
    </row>
    <row r="164" s="13" customFormat="1">
      <c r="A164" s="13"/>
      <c r="B164" s="236"/>
      <c r="C164" s="237"/>
      <c r="D164" s="231" t="s">
        <v>138</v>
      </c>
      <c r="E164" s="238" t="s">
        <v>1</v>
      </c>
      <c r="F164" s="239" t="s">
        <v>289</v>
      </c>
      <c r="G164" s="237"/>
      <c r="H164" s="240">
        <v>884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138</v>
      </c>
      <c r="AU164" s="246" t="s">
        <v>89</v>
      </c>
      <c r="AV164" s="13" t="s">
        <v>89</v>
      </c>
      <c r="AW164" s="13" t="s">
        <v>33</v>
      </c>
      <c r="AX164" s="13" t="s">
        <v>79</v>
      </c>
      <c r="AY164" s="246" t="s">
        <v>127</v>
      </c>
    </row>
    <row r="165" s="13" customFormat="1">
      <c r="A165" s="13"/>
      <c r="B165" s="236"/>
      <c r="C165" s="237"/>
      <c r="D165" s="231" t="s">
        <v>138</v>
      </c>
      <c r="E165" s="238" t="s">
        <v>1</v>
      </c>
      <c r="F165" s="239" t="s">
        <v>290</v>
      </c>
      <c r="G165" s="237"/>
      <c r="H165" s="240">
        <v>456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138</v>
      </c>
      <c r="AU165" s="246" t="s">
        <v>89</v>
      </c>
      <c r="AV165" s="13" t="s">
        <v>89</v>
      </c>
      <c r="AW165" s="13" t="s">
        <v>33</v>
      </c>
      <c r="AX165" s="13" t="s">
        <v>79</v>
      </c>
      <c r="AY165" s="246" t="s">
        <v>127</v>
      </c>
    </row>
    <row r="166" s="14" customFormat="1">
      <c r="A166" s="14"/>
      <c r="B166" s="247"/>
      <c r="C166" s="248"/>
      <c r="D166" s="231" t="s">
        <v>138</v>
      </c>
      <c r="E166" s="249" t="s">
        <v>1</v>
      </c>
      <c r="F166" s="250" t="s">
        <v>140</v>
      </c>
      <c r="G166" s="248"/>
      <c r="H166" s="251">
        <v>1357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138</v>
      </c>
      <c r="AU166" s="257" t="s">
        <v>89</v>
      </c>
      <c r="AV166" s="14" t="s">
        <v>134</v>
      </c>
      <c r="AW166" s="14" t="s">
        <v>33</v>
      </c>
      <c r="AX166" s="14" t="s">
        <v>87</v>
      </c>
      <c r="AY166" s="257" t="s">
        <v>127</v>
      </c>
    </row>
    <row r="167" s="2" customFormat="1" ht="16.5" customHeight="1">
      <c r="A167" s="38"/>
      <c r="B167" s="39"/>
      <c r="C167" s="218" t="s">
        <v>173</v>
      </c>
      <c r="D167" s="218" t="s">
        <v>129</v>
      </c>
      <c r="E167" s="219" t="s">
        <v>174</v>
      </c>
      <c r="F167" s="220" t="s">
        <v>175</v>
      </c>
      <c r="G167" s="221" t="s">
        <v>132</v>
      </c>
      <c r="H167" s="222">
        <v>1357</v>
      </c>
      <c r="I167" s="223"/>
      <c r="J167" s="224">
        <f>ROUND(I167*H167,2)</f>
        <v>0</v>
      </c>
      <c r="K167" s="220" t="s">
        <v>133</v>
      </c>
      <c r="L167" s="44"/>
      <c r="M167" s="225" t="s">
        <v>1</v>
      </c>
      <c r="N167" s="226" t="s">
        <v>44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134</v>
      </c>
      <c r="AT167" s="229" t="s">
        <v>129</v>
      </c>
      <c r="AU167" s="229" t="s">
        <v>89</v>
      </c>
      <c r="AY167" s="17" t="s">
        <v>127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87</v>
      </c>
      <c r="BK167" s="230">
        <f>ROUND(I167*H167,2)</f>
        <v>0</v>
      </c>
      <c r="BL167" s="17" t="s">
        <v>134</v>
      </c>
      <c r="BM167" s="229" t="s">
        <v>301</v>
      </c>
    </row>
    <row r="168" s="2" customFormat="1">
      <c r="A168" s="38"/>
      <c r="B168" s="39"/>
      <c r="C168" s="40"/>
      <c r="D168" s="231" t="s">
        <v>136</v>
      </c>
      <c r="E168" s="40"/>
      <c r="F168" s="232" t="s">
        <v>177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136</v>
      </c>
      <c r="AU168" s="17" t="s">
        <v>89</v>
      </c>
    </row>
    <row r="169" s="13" customFormat="1">
      <c r="A169" s="13"/>
      <c r="B169" s="236"/>
      <c r="C169" s="237"/>
      <c r="D169" s="231" t="s">
        <v>138</v>
      </c>
      <c r="E169" s="238" t="s">
        <v>1</v>
      </c>
      <c r="F169" s="239" t="s">
        <v>232</v>
      </c>
      <c r="G169" s="237"/>
      <c r="H169" s="240">
        <v>17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138</v>
      </c>
      <c r="AU169" s="246" t="s">
        <v>89</v>
      </c>
      <c r="AV169" s="13" t="s">
        <v>89</v>
      </c>
      <c r="AW169" s="13" t="s">
        <v>33</v>
      </c>
      <c r="AX169" s="13" t="s">
        <v>79</v>
      </c>
      <c r="AY169" s="246" t="s">
        <v>127</v>
      </c>
    </row>
    <row r="170" s="13" customFormat="1">
      <c r="A170" s="13"/>
      <c r="B170" s="236"/>
      <c r="C170" s="237"/>
      <c r="D170" s="231" t="s">
        <v>138</v>
      </c>
      <c r="E170" s="238" t="s">
        <v>1</v>
      </c>
      <c r="F170" s="239" t="s">
        <v>289</v>
      </c>
      <c r="G170" s="237"/>
      <c r="H170" s="240">
        <v>884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138</v>
      </c>
      <c r="AU170" s="246" t="s">
        <v>89</v>
      </c>
      <c r="AV170" s="13" t="s">
        <v>89</v>
      </c>
      <c r="AW170" s="13" t="s">
        <v>33</v>
      </c>
      <c r="AX170" s="13" t="s">
        <v>79</v>
      </c>
      <c r="AY170" s="246" t="s">
        <v>127</v>
      </c>
    </row>
    <row r="171" s="13" customFormat="1">
      <c r="A171" s="13"/>
      <c r="B171" s="236"/>
      <c r="C171" s="237"/>
      <c r="D171" s="231" t="s">
        <v>138</v>
      </c>
      <c r="E171" s="238" t="s">
        <v>1</v>
      </c>
      <c r="F171" s="239" t="s">
        <v>290</v>
      </c>
      <c r="G171" s="237"/>
      <c r="H171" s="240">
        <v>456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138</v>
      </c>
      <c r="AU171" s="246" t="s">
        <v>89</v>
      </c>
      <c r="AV171" s="13" t="s">
        <v>89</v>
      </c>
      <c r="AW171" s="13" t="s">
        <v>33</v>
      </c>
      <c r="AX171" s="13" t="s">
        <v>79</v>
      </c>
      <c r="AY171" s="246" t="s">
        <v>127</v>
      </c>
    </row>
    <row r="172" s="14" customFormat="1">
      <c r="A172" s="14"/>
      <c r="B172" s="247"/>
      <c r="C172" s="248"/>
      <c r="D172" s="231" t="s">
        <v>138</v>
      </c>
      <c r="E172" s="249" t="s">
        <v>1</v>
      </c>
      <c r="F172" s="250" t="s">
        <v>140</v>
      </c>
      <c r="G172" s="248"/>
      <c r="H172" s="251">
        <v>1357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138</v>
      </c>
      <c r="AU172" s="257" t="s">
        <v>89</v>
      </c>
      <c r="AV172" s="14" t="s">
        <v>134</v>
      </c>
      <c r="AW172" s="14" t="s">
        <v>33</v>
      </c>
      <c r="AX172" s="14" t="s">
        <v>87</v>
      </c>
      <c r="AY172" s="257" t="s">
        <v>127</v>
      </c>
    </row>
    <row r="173" s="2" customFormat="1" ht="16.5" customHeight="1">
      <c r="A173" s="38"/>
      <c r="B173" s="39"/>
      <c r="C173" s="218" t="s">
        <v>178</v>
      </c>
      <c r="D173" s="218" t="s">
        <v>129</v>
      </c>
      <c r="E173" s="219" t="s">
        <v>179</v>
      </c>
      <c r="F173" s="220" t="s">
        <v>180</v>
      </c>
      <c r="G173" s="221" t="s">
        <v>132</v>
      </c>
      <c r="H173" s="222">
        <v>10.5</v>
      </c>
      <c r="I173" s="223"/>
      <c r="J173" s="224">
        <f>ROUND(I173*H173,2)</f>
        <v>0</v>
      </c>
      <c r="K173" s="220" t="s">
        <v>133</v>
      </c>
      <c r="L173" s="44"/>
      <c r="M173" s="225" t="s">
        <v>1</v>
      </c>
      <c r="N173" s="226" t="s">
        <v>44</v>
      </c>
      <c r="O173" s="91"/>
      <c r="P173" s="227">
        <f>O173*H173</f>
        <v>0</v>
      </c>
      <c r="Q173" s="227">
        <v>0.089219999999999994</v>
      </c>
      <c r="R173" s="227">
        <f>Q173*H173</f>
        <v>0.93680999999999992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134</v>
      </c>
      <c r="AT173" s="229" t="s">
        <v>129</v>
      </c>
      <c r="AU173" s="229" t="s">
        <v>89</v>
      </c>
      <c r="AY173" s="17" t="s">
        <v>127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87</v>
      </c>
      <c r="BK173" s="230">
        <f>ROUND(I173*H173,2)</f>
        <v>0</v>
      </c>
      <c r="BL173" s="17" t="s">
        <v>134</v>
      </c>
      <c r="BM173" s="229" t="s">
        <v>302</v>
      </c>
    </row>
    <row r="174" s="2" customFormat="1">
      <c r="A174" s="38"/>
      <c r="B174" s="39"/>
      <c r="C174" s="40"/>
      <c r="D174" s="231" t="s">
        <v>136</v>
      </c>
      <c r="E174" s="40"/>
      <c r="F174" s="232" t="s">
        <v>182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136</v>
      </c>
      <c r="AU174" s="17" t="s">
        <v>89</v>
      </c>
    </row>
    <row r="175" s="15" customFormat="1">
      <c r="A175" s="15"/>
      <c r="B175" s="258"/>
      <c r="C175" s="259"/>
      <c r="D175" s="231" t="s">
        <v>138</v>
      </c>
      <c r="E175" s="260" t="s">
        <v>1</v>
      </c>
      <c r="F175" s="261" t="s">
        <v>183</v>
      </c>
      <c r="G175" s="259"/>
      <c r="H175" s="260" t="s">
        <v>1</v>
      </c>
      <c r="I175" s="262"/>
      <c r="J175" s="259"/>
      <c r="K175" s="259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138</v>
      </c>
      <c r="AU175" s="267" t="s">
        <v>89</v>
      </c>
      <c r="AV175" s="15" t="s">
        <v>87</v>
      </c>
      <c r="AW175" s="15" t="s">
        <v>33</v>
      </c>
      <c r="AX175" s="15" t="s">
        <v>79</v>
      </c>
      <c r="AY175" s="267" t="s">
        <v>127</v>
      </c>
    </row>
    <row r="176" s="13" customFormat="1">
      <c r="A176" s="13"/>
      <c r="B176" s="236"/>
      <c r="C176" s="237"/>
      <c r="D176" s="231" t="s">
        <v>138</v>
      </c>
      <c r="E176" s="238" t="s">
        <v>1</v>
      </c>
      <c r="F176" s="239" t="s">
        <v>303</v>
      </c>
      <c r="G176" s="237"/>
      <c r="H176" s="240">
        <v>10.5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138</v>
      </c>
      <c r="AU176" s="246" t="s">
        <v>89</v>
      </c>
      <c r="AV176" s="13" t="s">
        <v>89</v>
      </c>
      <c r="AW176" s="13" t="s">
        <v>33</v>
      </c>
      <c r="AX176" s="13" t="s">
        <v>79</v>
      </c>
      <c r="AY176" s="246" t="s">
        <v>127</v>
      </c>
    </row>
    <row r="177" s="14" customFormat="1">
      <c r="A177" s="14"/>
      <c r="B177" s="247"/>
      <c r="C177" s="248"/>
      <c r="D177" s="231" t="s">
        <v>138</v>
      </c>
      <c r="E177" s="249" t="s">
        <v>1</v>
      </c>
      <c r="F177" s="250" t="s">
        <v>140</v>
      </c>
      <c r="G177" s="248"/>
      <c r="H177" s="251">
        <v>10.5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138</v>
      </c>
      <c r="AU177" s="257" t="s">
        <v>89</v>
      </c>
      <c r="AV177" s="14" t="s">
        <v>134</v>
      </c>
      <c r="AW177" s="14" t="s">
        <v>33</v>
      </c>
      <c r="AX177" s="14" t="s">
        <v>87</v>
      </c>
      <c r="AY177" s="257" t="s">
        <v>127</v>
      </c>
    </row>
    <row r="178" s="2" customFormat="1" ht="16.5" customHeight="1">
      <c r="A178" s="38"/>
      <c r="B178" s="39"/>
      <c r="C178" s="268" t="s">
        <v>185</v>
      </c>
      <c r="D178" s="268" t="s">
        <v>186</v>
      </c>
      <c r="E178" s="269" t="s">
        <v>187</v>
      </c>
      <c r="F178" s="270" t="s">
        <v>188</v>
      </c>
      <c r="G178" s="271" t="s">
        <v>132</v>
      </c>
      <c r="H178" s="272">
        <v>10.815</v>
      </c>
      <c r="I178" s="273"/>
      <c r="J178" s="274">
        <f>ROUND(I178*H178,2)</f>
        <v>0</v>
      </c>
      <c r="K178" s="270" t="s">
        <v>133</v>
      </c>
      <c r="L178" s="275"/>
      <c r="M178" s="276" t="s">
        <v>1</v>
      </c>
      <c r="N178" s="277" t="s">
        <v>44</v>
      </c>
      <c r="O178" s="91"/>
      <c r="P178" s="227">
        <f>O178*H178</f>
        <v>0</v>
      </c>
      <c r="Q178" s="227">
        <v>0.13100000000000001</v>
      </c>
      <c r="R178" s="227">
        <f>Q178*H178</f>
        <v>1.4167650000000001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178</v>
      </c>
      <c r="AT178" s="229" t="s">
        <v>186</v>
      </c>
      <c r="AU178" s="229" t="s">
        <v>89</v>
      </c>
      <c r="AY178" s="17" t="s">
        <v>127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87</v>
      </c>
      <c r="BK178" s="230">
        <f>ROUND(I178*H178,2)</f>
        <v>0</v>
      </c>
      <c r="BL178" s="17" t="s">
        <v>134</v>
      </c>
      <c r="BM178" s="229" t="s">
        <v>304</v>
      </c>
    </row>
    <row r="179" s="2" customFormat="1">
      <c r="A179" s="38"/>
      <c r="B179" s="39"/>
      <c r="C179" s="40"/>
      <c r="D179" s="231" t="s">
        <v>136</v>
      </c>
      <c r="E179" s="40"/>
      <c r="F179" s="232" t="s">
        <v>188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136</v>
      </c>
      <c r="AU179" s="17" t="s">
        <v>89</v>
      </c>
    </row>
    <row r="180" s="13" customFormat="1">
      <c r="A180" s="13"/>
      <c r="B180" s="236"/>
      <c r="C180" s="237"/>
      <c r="D180" s="231" t="s">
        <v>138</v>
      </c>
      <c r="E180" s="237"/>
      <c r="F180" s="239" t="s">
        <v>305</v>
      </c>
      <c r="G180" s="237"/>
      <c r="H180" s="240">
        <v>10.815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138</v>
      </c>
      <c r="AU180" s="246" t="s">
        <v>89</v>
      </c>
      <c r="AV180" s="13" t="s">
        <v>89</v>
      </c>
      <c r="AW180" s="13" t="s">
        <v>4</v>
      </c>
      <c r="AX180" s="13" t="s">
        <v>87</v>
      </c>
      <c r="AY180" s="246" t="s">
        <v>127</v>
      </c>
    </row>
    <row r="181" s="12" customFormat="1" ht="22.8" customHeight="1">
      <c r="A181" s="12"/>
      <c r="B181" s="202"/>
      <c r="C181" s="203"/>
      <c r="D181" s="204" t="s">
        <v>78</v>
      </c>
      <c r="E181" s="216" t="s">
        <v>178</v>
      </c>
      <c r="F181" s="216" t="s">
        <v>191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SUM(P182:P190)</f>
        <v>0</v>
      </c>
      <c r="Q181" s="210"/>
      <c r="R181" s="211">
        <f>SUM(R182:R190)</f>
        <v>4.28444</v>
      </c>
      <c r="S181" s="210"/>
      <c r="T181" s="212">
        <f>SUM(T182:T190)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87</v>
      </c>
      <c r="AT181" s="214" t="s">
        <v>78</v>
      </c>
      <c r="AU181" s="214" t="s">
        <v>87</v>
      </c>
      <c r="AY181" s="213" t="s">
        <v>127</v>
      </c>
      <c r="BK181" s="215">
        <f>SUM(BK182:BK190)</f>
        <v>0</v>
      </c>
    </row>
    <row r="182" s="2" customFormat="1" ht="16.5" customHeight="1">
      <c r="A182" s="38"/>
      <c r="B182" s="39"/>
      <c r="C182" s="218" t="s">
        <v>192</v>
      </c>
      <c r="D182" s="218" t="s">
        <v>129</v>
      </c>
      <c r="E182" s="219" t="s">
        <v>193</v>
      </c>
      <c r="F182" s="220" t="s">
        <v>194</v>
      </c>
      <c r="G182" s="221" t="s">
        <v>195</v>
      </c>
      <c r="H182" s="222">
        <v>1</v>
      </c>
      <c r="I182" s="223"/>
      <c r="J182" s="224">
        <f>ROUND(I182*H182,2)</f>
        <v>0</v>
      </c>
      <c r="K182" s="220" t="s">
        <v>133</v>
      </c>
      <c r="L182" s="44"/>
      <c r="M182" s="225" t="s">
        <v>1</v>
      </c>
      <c r="N182" s="226" t="s">
        <v>44</v>
      </c>
      <c r="O182" s="91"/>
      <c r="P182" s="227">
        <f>O182*H182</f>
        <v>0</v>
      </c>
      <c r="Q182" s="227">
        <v>0.42368</v>
      </c>
      <c r="R182" s="227">
        <f>Q182*H182</f>
        <v>0.42368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134</v>
      </c>
      <c r="AT182" s="229" t="s">
        <v>129</v>
      </c>
      <c r="AU182" s="229" t="s">
        <v>89</v>
      </c>
      <c r="AY182" s="17" t="s">
        <v>127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87</v>
      </c>
      <c r="BK182" s="230">
        <f>ROUND(I182*H182,2)</f>
        <v>0</v>
      </c>
      <c r="BL182" s="17" t="s">
        <v>134</v>
      </c>
      <c r="BM182" s="229" t="s">
        <v>306</v>
      </c>
    </row>
    <row r="183" s="2" customFormat="1">
      <c r="A183" s="38"/>
      <c r="B183" s="39"/>
      <c r="C183" s="40"/>
      <c r="D183" s="231" t="s">
        <v>136</v>
      </c>
      <c r="E183" s="40"/>
      <c r="F183" s="232" t="s">
        <v>194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136</v>
      </c>
      <c r="AU183" s="17" t="s">
        <v>89</v>
      </c>
    </row>
    <row r="184" s="13" customFormat="1">
      <c r="A184" s="13"/>
      <c r="B184" s="236"/>
      <c r="C184" s="237"/>
      <c r="D184" s="231" t="s">
        <v>138</v>
      </c>
      <c r="E184" s="238" t="s">
        <v>1</v>
      </c>
      <c r="F184" s="239" t="s">
        <v>87</v>
      </c>
      <c r="G184" s="237"/>
      <c r="H184" s="240">
        <v>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138</v>
      </c>
      <c r="AU184" s="246" t="s">
        <v>89</v>
      </c>
      <c r="AV184" s="13" t="s">
        <v>89</v>
      </c>
      <c r="AW184" s="13" t="s">
        <v>33</v>
      </c>
      <c r="AX184" s="13" t="s">
        <v>87</v>
      </c>
      <c r="AY184" s="246" t="s">
        <v>127</v>
      </c>
    </row>
    <row r="185" s="2" customFormat="1" ht="16.5" customHeight="1">
      <c r="A185" s="38"/>
      <c r="B185" s="39"/>
      <c r="C185" s="218" t="s">
        <v>197</v>
      </c>
      <c r="D185" s="218" t="s">
        <v>129</v>
      </c>
      <c r="E185" s="219" t="s">
        <v>198</v>
      </c>
      <c r="F185" s="220" t="s">
        <v>199</v>
      </c>
      <c r="G185" s="221" t="s">
        <v>195</v>
      </c>
      <c r="H185" s="222">
        <v>4</v>
      </c>
      <c r="I185" s="223"/>
      <c r="J185" s="224">
        <f>ROUND(I185*H185,2)</f>
        <v>0</v>
      </c>
      <c r="K185" s="220" t="s">
        <v>133</v>
      </c>
      <c r="L185" s="44"/>
      <c r="M185" s="225" t="s">
        <v>1</v>
      </c>
      <c r="N185" s="226" t="s">
        <v>44</v>
      </c>
      <c r="O185" s="91"/>
      <c r="P185" s="227">
        <f>O185*H185</f>
        <v>0</v>
      </c>
      <c r="Q185" s="227">
        <v>0.42080000000000001</v>
      </c>
      <c r="R185" s="227">
        <f>Q185*H185</f>
        <v>1.6832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134</v>
      </c>
      <c r="AT185" s="229" t="s">
        <v>129</v>
      </c>
      <c r="AU185" s="229" t="s">
        <v>89</v>
      </c>
      <c r="AY185" s="17" t="s">
        <v>127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87</v>
      </c>
      <c r="BK185" s="230">
        <f>ROUND(I185*H185,2)</f>
        <v>0</v>
      </c>
      <c r="BL185" s="17" t="s">
        <v>134</v>
      </c>
      <c r="BM185" s="229" t="s">
        <v>307</v>
      </c>
    </row>
    <row r="186" s="2" customFormat="1">
      <c r="A186" s="38"/>
      <c r="B186" s="39"/>
      <c r="C186" s="40"/>
      <c r="D186" s="231" t="s">
        <v>136</v>
      </c>
      <c r="E186" s="40"/>
      <c r="F186" s="232" t="s">
        <v>199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136</v>
      </c>
      <c r="AU186" s="17" t="s">
        <v>89</v>
      </c>
    </row>
    <row r="187" s="13" customFormat="1">
      <c r="A187" s="13"/>
      <c r="B187" s="236"/>
      <c r="C187" s="237"/>
      <c r="D187" s="231" t="s">
        <v>138</v>
      </c>
      <c r="E187" s="238" t="s">
        <v>1</v>
      </c>
      <c r="F187" s="239" t="s">
        <v>134</v>
      </c>
      <c r="G187" s="237"/>
      <c r="H187" s="240">
        <v>4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138</v>
      </c>
      <c r="AU187" s="246" t="s">
        <v>89</v>
      </c>
      <c r="AV187" s="13" t="s">
        <v>89</v>
      </c>
      <c r="AW187" s="13" t="s">
        <v>33</v>
      </c>
      <c r="AX187" s="13" t="s">
        <v>87</v>
      </c>
      <c r="AY187" s="246" t="s">
        <v>127</v>
      </c>
    </row>
    <row r="188" s="2" customFormat="1" ht="21.75" customHeight="1">
      <c r="A188" s="38"/>
      <c r="B188" s="39"/>
      <c r="C188" s="218" t="s">
        <v>202</v>
      </c>
      <c r="D188" s="218" t="s">
        <v>129</v>
      </c>
      <c r="E188" s="219" t="s">
        <v>308</v>
      </c>
      <c r="F188" s="220" t="s">
        <v>309</v>
      </c>
      <c r="G188" s="221" t="s">
        <v>195</v>
      </c>
      <c r="H188" s="222">
        <v>7</v>
      </c>
      <c r="I188" s="223"/>
      <c r="J188" s="224">
        <f>ROUND(I188*H188,2)</f>
        <v>0</v>
      </c>
      <c r="K188" s="220" t="s">
        <v>133</v>
      </c>
      <c r="L188" s="44"/>
      <c r="M188" s="225" t="s">
        <v>1</v>
      </c>
      <c r="N188" s="226" t="s">
        <v>44</v>
      </c>
      <c r="O188" s="91"/>
      <c r="P188" s="227">
        <f>O188*H188</f>
        <v>0</v>
      </c>
      <c r="Q188" s="227">
        <v>0.31108000000000002</v>
      </c>
      <c r="R188" s="227">
        <f>Q188*H188</f>
        <v>2.1775600000000002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134</v>
      </c>
      <c r="AT188" s="229" t="s">
        <v>129</v>
      </c>
      <c r="AU188" s="229" t="s">
        <v>89</v>
      </c>
      <c r="AY188" s="17" t="s">
        <v>127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87</v>
      </c>
      <c r="BK188" s="230">
        <f>ROUND(I188*H188,2)</f>
        <v>0</v>
      </c>
      <c r="BL188" s="17" t="s">
        <v>134</v>
      </c>
      <c r="BM188" s="229" t="s">
        <v>310</v>
      </c>
    </row>
    <row r="189" s="2" customFormat="1">
      <c r="A189" s="38"/>
      <c r="B189" s="39"/>
      <c r="C189" s="40"/>
      <c r="D189" s="231" t="s">
        <v>136</v>
      </c>
      <c r="E189" s="40"/>
      <c r="F189" s="232" t="s">
        <v>311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136</v>
      </c>
      <c r="AU189" s="17" t="s">
        <v>89</v>
      </c>
    </row>
    <row r="190" s="13" customFormat="1">
      <c r="A190" s="13"/>
      <c r="B190" s="236"/>
      <c r="C190" s="237"/>
      <c r="D190" s="231" t="s">
        <v>138</v>
      </c>
      <c r="E190" s="238" t="s">
        <v>1</v>
      </c>
      <c r="F190" s="239" t="s">
        <v>173</v>
      </c>
      <c r="G190" s="237"/>
      <c r="H190" s="240">
        <v>7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138</v>
      </c>
      <c r="AU190" s="246" t="s">
        <v>89</v>
      </c>
      <c r="AV190" s="13" t="s">
        <v>89</v>
      </c>
      <c r="AW190" s="13" t="s">
        <v>33</v>
      </c>
      <c r="AX190" s="13" t="s">
        <v>87</v>
      </c>
      <c r="AY190" s="246" t="s">
        <v>127</v>
      </c>
    </row>
    <row r="191" s="12" customFormat="1" ht="22.8" customHeight="1">
      <c r="A191" s="12"/>
      <c r="B191" s="202"/>
      <c r="C191" s="203"/>
      <c r="D191" s="204" t="s">
        <v>78</v>
      </c>
      <c r="E191" s="216" t="s">
        <v>185</v>
      </c>
      <c r="F191" s="216" t="s">
        <v>201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SUM(P192:P211)</f>
        <v>0</v>
      </c>
      <c r="Q191" s="210"/>
      <c r="R191" s="211">
        <f>SUM(R192:R211)</f>
        <v>91.646500000000003</v>
      </c>
      <c r="S191" s="210"/>
      <c r="T191" s="212">
        <f>SUM(T192:T211)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87</v>
      </c>
      <c r="AT191" s="214" t="s">
        <v>78</v>
      </c>
      <c r="AU191" s="214" t="s">
        <v>87</v>
      </c>
      <c r="AY191" s="213" t="s">
        <v>127</v>
      </c>
      <c r="BK191" s="215">
        <f>SUM(BK192:BK211)</f>
        <v>0</v>
      </c>
    </row>
    <row r="192" s="2" customFormat="1" ht="16.5" customHeight="1">
      <c r="A192" s="38"/>
      <c r="B192" s="39"/>
      <c r="C192" s="218" t="s">
        <v>208</v>
      </c>
      <c r="D192" s="218" t="s">
        <v>129</v>
      </c>
      <c r="E192" s="219" t="s">
        <v>203</v>
      </c>
      <c r="F192" s="220" t="s">
        <v>204</v>
      </c>
      <c r="G192" s="221" t="s">
        <v>152</v>
      </c>
      <c r="H192" s="222">
        <v>522.5</v>
      </c>
      <c r="I192" s="223"/>
      <c r="J192" s="224">
        <f>ROUND(I192*H192,2)</f>
        <v>0</v>
      </c>
      <c r="K192" s="220" t="s">
        <v>133</v>
      </c>
      <c r="L192" s="44"/>
      <c r="M192" s="225" t="s">
        <v>1</v>
      </c>
      <c r="N192" s="226" t="s">
        <v>44</v>
      </c>
      <c r="O192" s="91"/>
      <c r="P192" s="227">
        <f>O192*H192</f>
        <v>0</v>
      </c>
      <c r="Q192" s="227">
        <v>0.1295</v>
      </c>
      <c r="R192" s="227">
        <f>Q192*H192</f>
        <v>67.663750000000007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134</v>
      </c>
      <c r="AT192" s="229" t="s">
        <v>129</v>
      </c>
      <c r="AU192" s="229" t="s">
        <v>89</v>
      </c>
      <c r="AY192" s="17" t="s">
        <v>127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87</v>
      </c>
      <c r="BK192" s="230">
        <f>ROUND(I192*H192,2)</f>
        <v>0</v>
      </c>
      <c r="BL192" s="17" t="s">
        <v>134</v>
      </c>
      <c r="BM192" s="229" t="s">
        <v>312</v>
      </c>
    </row>
    <row r="193" s="2" customFormat="1">
      <c r="A193" s="38"/>
      <c r="B193" s="39"/>
      <c r="C193" s="40"/>
      <c r="D193" s="231" t="s">
        <v>136</v>
      </c>
      <c r="E193" s="40"/>
      <c r="F193" s="232" t="s">
        <v>206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136</v>
      </c>
      <c r="AU193" s="17" t="s">
        <v>89</v>
      </c>
    </row>
    <row r="194" s="13" customFormat="1">
      <c r="A194" s="13"/>
      <c r="B194" s="236"/>
      <c r="C194" s="237"/>
      <c r="D194" s="231" t="s">
        <v>138</v>
      </c>
      <c r="E194" s="238" t="s">
        <v>1</v>
      </c>
      <c r="F194" s="239" t="s">
        <v>292</v>
      </c>
      <c r="G194" s="237"/>
      <c r="H194" s="240">
        <v>68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138</v>
      </c>
      <c r="AU194" s="246" t="s">
        <v>89</v>
      </c>
      <c r="AV194" s="13" t="s">
        <v>89</v>
      </c>
      <c r="AW194" s="13" t="s">
        <v>33</v>
      </c>
      <c r="AX194" s="13" t="s">
        <v>79</v>
      </c>
      <c r="AY194" s="246" t="s">
        <v>127</v>
      </c>
    </row>
    <row r="195" s="13" customFormat="1">
      <c r="A195" s="13"/>
      <c r="B195" s="236"/>
      <c r="C195" s="237"/>
      <c r="D195" s="231" t="s">
        <v>138</v>
      </c>
      <c r="E195" s="238" t="s">
        <v>1</v>
      </c>
      <c r="F195" s="239" t="s">
        <v>293</v>
      </c>
      <c r="G195" s="237"/>
      <c r="H195" s="240">
        <v>78.5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138</v>
      </c>
      <c r="AU195" s="246" t="s">
        <v>89</v>
      </c>
      <c r="AV195" s="13" t="s">
        <v>89</v>
      </c>
      <c r="AW195" s="13" t="s">
        <v>33</v>
      </c>
      <c r="AX195" s="13" t="s">
        <v>79</v>
      </c>
      <c r="AY195" s="246" t="s">
        <v>127</v>
      </c>
    </row>
    <row r="196" s="13" customFormat="1">
      <c r="A196" s="13"/>
      <c r="B196" s="236"/>
      <c r="C196" s="237"/>
      <c r="D196" s="231" t="s">
        <v>138</v>
      </c>
      <c r="E196" s="238" t="s">
        <v>1</v>
      </c>
      <c r="F196" s="239" t="s">
        <v>294</v>
      </c>
      <c r="G196" s="237"/>
      <c r="H196" s="240">
        <v>111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138</v>
      </c>
      <c r="AU196" s="246" t="s">
        <v>89</v>
      </c>
      <c r="AV196" s="13" t="s">
        <v>89</v>
      </c>
      <c r="AW196" s="13" t="s">
        <v>33</v>
      </c>
      <c r="AX196" s="13" t="s">
        <v>79</v>
      </c>
      <c r="AY196" s="246" t="s">
        <v>127</v>
      </c>
    </row>
    <row r="197" s="13" customFormat="1">
      <c r="A197" s="13"/>
      <c r="B197" s="236"/>
      <c r="C197" s="237"/>
      <c r="D197" s="231" t="s">
        <v>138</v>
      </c>
      <c r="E197" s="238" t="s">
        <v>1</v>
      </c>
      <c r="F197" s="239" t="s">
        <v>213</v>
      </c>
      <c r="G197" s="237"/>
      <c r="H197" s="240">
        <v>14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138</v>
      </c>
      <c r="AU197" s="246" t="s">
        <v>89</v>
      </c>
      <c r="AV197" s="13" t="s">
        <v>89</v>
      </c>
      <c r="AW197" s="13" t="s">
        <v>33</v>
      </c>
      <c r="AX197" s="13" t="s">
        <v>79</v>
      </c>
      <c r="AY197" s="246" t="s">
        <v>127</v>
      </c>
    </row>
    <row r="198" s="13" customFormat="1">
      <c r="A198" s="13"/>
      <c r="B198" s="236"/>
      <c r="C198" s="237"/>
      <c r="D198" s="231" t="s">
        <v>138</v>
      </c>
      <c r="E198" s="238" t="s">
        <v>1</v>
      </c>
      <c r="F198" s="239" t="s">
        <v>295</v>
      </c>
      <c r="G198" s="237"/>
      <c r="H198" s="240">
        <v>36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138</v>
      </c>
      <c r="AU198" s="246" t="s">
        <v>89</v>
      </c>
      <c r="AV198" s="13" t="s">
        <v>89</v>
      </c>
      <c r="AW198" s="13" t="s">
        <v>33</v>
      </c>
      <c r="AX198" s="13" t="s">
        <v>79</v>
      </c>
      <c r="AY198" s="246" t="s">
        <v>127</v>
      </c>
    </row>
    <row r="199" s="13" customFormat="1">
      <c r="A199" s="13"/>
      <c r="B199" s="236"/>
      <c r="C199" s="237"/>
      <c r="D199" s="231" t="s">
        <v>138</v>
      </c>
      <c r="E199" s="238" t="s">
        <v>1</v>
      </c>
      <c r="F199" s="239" t="s">
        <v>296</v>
      </c>
      <c r="G199" s="237"/>
      <c r="H199" s="240">
        <v>113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138</v>
      </c>
      <c r="AU199" s="246" t="s">
        <v>89</v>
      </c>
      <c r="AV199" s="13" t="s">
        <v>89</v>
      </c>
      <c r="AW199" s="13" t="s">
        <v>33</v>
      </c>
      <c r="AX199" s="13" t="s">
        <v>79</v>
      </c>
      <c r="AY199" s="246" t="s">
        <v>127</v>
      </c>
    </row>
    <row r="200" s="13" customFormat="1">
      <c r="A200" s="13"/>
      <c r="B200" s="236"/>
      <c r="C200" s="237"/>
      <c r="D200" s="231" t="s">
        <v>138</v>
      </c>
      <c r="E200" s="238" t="s">
        <v>1</v>
      </c>
      <c r="F200" s="239" t="s">
        <v>297</v>
      </c>
      <c r="G200" s="237"/>
      <c r="H200" s="240">
        <v>102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138</v>
      </c>
      <c r="AU200" s="246" t="s">
        <v>89</v>
      </c>
      <c r="AV200" s="13" t="s">
        <v>89</v>
      </c>
      <c r="AW200" s="13" t="s">
        <v>33</v>
      </c>
      <c r="AX200" s="13" t="s">
        <v>79</v>
      </c>
      <c r="AY200" s="246" t="s">
        <v>127</v>
      </c>
    </row>
    <row r="201" s="14" customFormat="1">
      <c r="A201" s="14"/>
      <c r="B201" s="247"/>
      <c r="C201" s="248"/>
      <c r="D201" s="231" t="s">
        <v>138</v>
      </c>
      <c r="E201" s="249" t="s">
        <v>1</v>
      </c>
      <c r="F201" s="250" t="s">
        <v>140</v>
      </c>
      <c r="G201" s="248"/>
      <c r="H201" s="251">
        <v>522.5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138</v>
      </c>
      <c r="AU201" s="257" t="s">
        <v>89</v>
      </c>
      <c r="AV201" s="14" t="s">
        <v>134</v>
      </c>
      <c r="AW201" s="14" t="s">
        <v>33</v>
      </c>
      <c r="AX201" s="14" t="s">
        <v>87</v>
      </c>
      <c r="AY201" s="257" t="s">
        <v>127</v>
      </c>
    </row>
    <row r="202" s="2" customFormat="1" ht="16.5" customHeight="1">
      <c r="A202" s="38"/>
      <c r="B202" s="39"/>
      <c r="C202" s="268" t="s">
        <v>213</v>
      </c>
      <c r="D202" s="268" t="s">
        <v>186</v>
      </c>
      <c r="E202" s="269" t="s">
        <v>209</v>
      </c>
      <c r="F202" s="270" t="s">
        <v>210</v>
      </c>
      <c r="G202" s="271" t="s">
        <v>152</v>
      </c>
      <c r="H202" s="272">
        <v>532.95000000000005</v>
      </c>
      <c r="I202" s="273"/>
      <c r="J202" s="274">
        <f>ROUND(I202*H202,2)</f>
        <v>0</v>
      </c>
      <c r="K202" s="270" t="s">
        <v>133</v>
      </c>
      <c r="L202" s="275"/>
      <c r="M202" s="276" t="s">
        <v>1</v>
      </c>
      <c r="N202" s="277" t="s">
        <v>44</v>
      </c>
      <c r="O202" s="91"/>
      <c r="P202" s="227">
        <f>O202*H202</f>
        <v>0</v>
      </c>
      <c r="Q202" s="227">
        <v>0.044999999999999998</v>
      </c>
      <c r="R202" s="227">
        <f>Q202*H202</f>
        <v>23.982750000000003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178</v>
      </c>
      <c r="AT202" s="229" t="s">
        <v>186</v>
      </c>
      <c r="AU202" s="229" t="s">
        <v>89</v>
      </c>
      <c r="AY202" s="17" t="s">
        <v>127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87</v>
      </c>
      <c r="BK202" s="230">
        <f>ROUND(I202*H202,2)</f>
        <v>0</v>
      </c>
      <c r="BL202" s="17" t="s">
        <v>134</v>
      </c>
      <c r="BM202" s="229" t="s">
        <v>313</v>
      </c>
    </row>
    <row r="203" s="2" customFormat="1">
      <c r="A203" s="38"/>
      <c r="B203" s="39"/>
      <c r="C203" s="40"/>
      <c r="D203" s="231" t="s">
        <v>136</v>
      </c>
      <c r="E203" s="40"/>
      <c r="F203" s="232" t="s">
        <v>210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136</v>
      </c>
      <c r="AU203" s="17" t="s">
        <v>89</v>
      </c>
    </row>
    <row r="204" s="13" customFormat="1">
      <c r="A204" s="13"/>
      <c r="B204" s="236"/>
      <c r="C204" s="237"/>
      <c r="D204" s="231" t="s">
        <v>138</v>
      </c>
      <c r="E204" s="237"/>
      <c r="F204" s="239" t="s">
        <v>314</v>
      </c>
      <c r="G204" s="237"/>
      <c r="H204" s="240">
        <v>532.95000000000005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138</v>
      </c>
      <c r="AU204" s="246" t="s">
        <v>89</v>
      </c>
      <c r="AV204" s="13" t="s">
        <v>89</v>
      </c>
      <c r="AW204" s="13" t="s">
        <v>4</v>
      </c>
      <c r="AX204" s="13" t="s">
        <v>87</v>
      </c>
      <c r="AY204" s="246" t="s">
        <v>127</v>
      </c>
    </row>
    <row r="205" s="2" customFormat="1" ht="16.5" customHeight="1">
      <c r="A205" s="38"/>
      <c r="B205" s="39"/>
      <c r="C205" s="218" t="s">
        <v>8</v>
      </c>
      <c r="D205" s="218" t="s">
        <v>129</v>
      </c>
      <c r="E205" s="219" t="s">
        <v>214</v>
      </c>
      <c r="F205" s="220" t="s">
        <v>215</v>
      </c>
      <c r="G205" s="221" t="s">
        <v>152</v>
      </c>
      <c r="H205" s="222">
        <v>2.5</v>
      </c>
      <c r="I205" s="223"/>
      <c r="J205" s="224">
        <f>ROUND(I205*H205,2)</f>
        <v>0</v>
      </c>
      <c r="K205" s="220" t="s">
        <v>133</v>
      </c>
      <c r="L205" s="44"/>
      <c r="M205" s="225" t="s">
        <v>1</v>
      </c>
      <c r="N205" s="226" t="s">
        <v>44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134</v>
      </c>
      <c r="AT205" s="229" t="s">
        <v>129</v>
      </c>
      <c r="AU205" s="229" t="s">
        <v>89</v>
      </c>
      <c r="AY205" s="17" t="s">
        <v>127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87</v>
      </c>
      <c r="BK205" s="230">
        <f>ROUND(I205*H205,2)</f>
        <v>0</v>
      </c>
      <c r="BL205" s="17" t="s">
        <v>134</v>
      </c>
      <c r="BM205" s="229" t="s">
        <v>315</v>
      </c>
    </row>
    <row r="206" s="2" customFormat="1">
      <c r="A206" s="38"/>
      <c r="B206" s="39"/>
      <c r="C206" s="40"/>
      <c r="D206" s="231" t="s">
        <v>136</v>
      </c>
      <c r="E206" s="40"/>
      <c r="F206" s="232" t="s">
        <v>217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136</v>
      </c>
      <c r="AU206" s="17" t="s">
        <v>89</v>
      </c>
    </row>
    <row r="207" s="13" customFormat="1">
      <c r="A207" s="13"/>
      <c r="B207" s="236"/>
      <c r="C207" s="237"/>
      <c r="D207" s="231" t="s">
        <v>138</v>
      </c>
      <c r="E207" s="238" t="s">
        <v>1</v>
      </c>
      <c r="F207" s="239" t="s">
        <v>316</v>
      </c>
      <c r="G207" s="237"/>
      <c r="H207" s="240">
        <v>2.5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138</v>
      </c>
      <c r="AU207" s="246" t="s">
        <v>89</v>
      </c>
      <c r="AV207" s="13" t="s">
        <v>89</v>
      </c>
      <c r="AW207" s="13" t="s">
        <v>33</v>
      </c>
      <c r="AX207" s="13" t="s">
        <v>87</v>
      </c>
      <c r="AY207" s="246" t="s">
        <v>127</v>
      </c>
    </row>
    <row r="208" s="2" customFormat="1" ht="16.5" customHeight="1">
      <c r="A208" s="38"/>
      <c r="B208" s="39"/>
      <c r="C208" s="218" t="s">
        <v>226</v>
      </c>
      <c r="D208" s="218" t="s">
        <v>129</v>
      </c>
      <c r="E208" s="219" t="s">
        <v>219</v>
      </c>
      <c r="F208" s="220" t="s">
        <v>220</v>
      </c>
      <c r="G208" s="221" t="s">
        <v>152</v>
      </c>
      <c r="H208" s="222">
        <v>2.5</v>
      </c>
      <c r="I208" s="223"/>
      <c r="J208" s="224">
        <f>ROUND(I208*H208,2)</f>
        <v>0</v>
      </c>
      <c r="K208" s="220" t="s">
        <v>133</v>
      </c>
      <c r="L208" s="44"/>
      <c r="M208" s="225" t="s">
        <v>1</v>
      </c>
      <c r="N208" s="226" t="s">
        <v>44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134</v>
      </c>
      <c r="AT208" s="229" t="s">
        <v>129</v>
      </c>
      <c r="AU208" s="229" t="s">
        <v>89</v>
      </c>
      <c r="AY208" s="17" t="s">
        <v>127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87</v>
      </c>
      <c r="BK208" s="230">
        <f>ROUND(I208*H208,2)</f>
        <v>0</v>
      </c>
      <c r="BL208" s="17" t="s">
        <v>134</v>
      </c>
      <c r="BM208" s="229" t="s">
        <v>317</v>
      </c>
    </row>
    <row r="209" s="2" customFormat="1">
      <c r="A209" s="38"/>
      <c r="B209" s="39"/>
      <c r="C209" s="40"/>
      <c r="D209" s="231" t="s">
        <v>136</v>
      </c>
      <c r="E209" s="40"/>
      <c r="F209" s="232" t="s">
        <v>222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136</v>
      </c>
      <c r="AU209" s="17" t="s">
        <v>89</v>
      </c>
    </row>
    <row r="210" s="13" customFormat="1">
      <c r="A210" s="13"/>
      <c r="B210" s="236"/>
      <c r="C210" s="237"/>
      <c r="D210" s="231" t="s">
        <v>138</v>
      </c>
      <c r="E210" s="238" t="s">
        <v>1</v>
      </c>
      <c r="F210" s="239" t="s">
        <v>318</v>
      </c>
      <c r="G210" s="237"/>
      <c r="H210" s="240">
        <v>56.5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138</v>
      </c>
      <c r="AU210" s="246" t="s">
        <v>89</v>
      </c>
      <c r="AV210" s="13" t="s">
        <v>89</v>
      </c>
      <c r="AW210" s="13" t="s">
        <v>33</v>
      </c>
      <c r="AX210" s="13" t="s">
        <v>79</v>
      </c>
      <c r="AY210" s="246" t="s">
        <v>127</v>
      </c>
    </row>
    <row r="211" s="13" customFormat="1">
      <c r="A211" s="13"/>
      <c r="B211" s="236"/>
      <c r="C211" s="237"/>
      <c r="D211" s="231" t="s">
        <v>138</v>
      </c>
      <c r="E211" s="238" t="s">
        <v>1</v>
      </c>
      <c r="F211" s="239" t="s">
        <v>316</v>
      </c>
      <c r="G211" s="237"/>
      <c r="H211" s="240">
        <v>2.5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138</v>
      </c>
      <c r="AU211" s="246" t="s">
        <v>89</v>
      </c>
      <c r="AV211" s="13" t="s">
        <v>89</v>
      </c>
      <c r="AW211" s="13" t="s">
        <v>33</v>
      </c>
      <c r="AX211" s="13" t="s">
        <v>87</v>
      </c>
      <c r="AY211" s="246" t="s">
        <v>127</v>
      </c>
    </row>
    <row r="212" s="12" customFormat="1" ht="22.8" customHeight="1">
      <c r="A212" s="12"/>
      <c r="B212" s="202"/>
      <c r="C212" s="203"/>
      <c r="D212" s="204" t="s">
        <v>78</v>
      </c>
      <c r="E212" s="216" t="s">
        <v>224</v>
      </c>
      <c r="F212" s="216" t="s">
        <v>225</v>
      </c>
      <c r="G212" s="203"/>
      <c r="H212" s="203"/>
      <c r="I212" s="206"/>
      <c r="J212" s="217">
        <f>BK212</f>
        <v>0</v>
      </c>
      <c r="K212" s="203"/>
      <c r="L212" s="208"/>
      <c r="M212" s="209"/>
      <c r="N212" s="210"/>
      <c r="O212" s="210"/>
      <c r="P212" s="211">
        <f>SUM(P213:P223)</f>
        <v>0</v>
      </c>
      <c r="Q212" s="210"/>
      <c r="R212" s="211">
        <f>SUM(R213:R223)</f>
        <v>0</v>
      </c>
      <c r="S212" s="210"/>
      <c r="T212" s="212">
        <f>SUM(T213:T223)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87</v>
      </c>
      <c r="AT212" s="214" t="s">
        <v>78</v>
      </c>
      <c r="AU212" s="214" t="s">
        <v>87</v>
      </c>
      <c r="AY212" s="213" t="s">
        <v>127</v>
      </c>
      <c r="BK212" s="215">
        <f>SUM(BK213:BK223)</f>
        <v>0</v>
      </c>
    </row>
    <row r="213" s="2" customFormat="1" ht="16.5" customHeight="1">
      <c r="A213" s="38"/>
      <c r="B213" s="39"/>
      <c r="C213" s="218" t="s">
        <v>232</v>
      </c>
      <c r="D213" s="218" t="s">
        <v>129</v>
      </c>
      <c r="E213" s="219" t="s">
        <v>227</v>
      </c>
      <c r="F213" s="220" t="s">
        <v>228</v>
      </c>
      <c r="G213" s="221" t="s">
        <v>229</v>
      </c>
      <c r="H213" s="222">
        <v>156.63999999999999</v>
      </c>
      <c r="I213" s="223"/>
      <c r="J213" s="224">
        <f>ROUND(I213*H213,2)</f>
        <v>0</v>
      </c>
      <c r="K213" s="220" t="s">
        <v>133</v>
      </c>
      <c r="L213" s="44"/>
      <c r="M213" s="225" t="s">
        <v>1</v>
      </c>
      <c r="N213" s="226" t="s">
        <v>44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134</v>
      </c>
      <c r="AT213" s="229" t="s">
        <v>129</v>
      </c>
      <c r="AU213" s="229" t="s">
        <v>89</v>
      </c>
      <c r="AY213" s="17" t="s">
        <v>127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87</v>
      </c>
      <c r="BK213" s="230">
        <f>ROUND(I213*H213,2)</f>
        <v>0</v>
      </c>
      <c r="BL213" s="17" t="s">
        <v>134</v>
      </c>
      <c r="BM213" s="229" t="s">
        <v>319</v>
      </c>
    </row>
    <row r="214" s="2" customFormat="1">
      <c r="A214" s="38"/>
      <c r="B214" s="39"/>
      <c r="C214" s="40"/>
      <c r="D214" s="231" t="s">
        <v>136</v>
      </c>
      <c r="E214" s="40"/>
      <c r="F214" s="232" t="s">
        <v>231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136</v>
      </c>
      <c r="AU214" s="17" t="s">
        <v>89</v>
      </c>
    </row>
    <row r="215" s="2" customFormat="1" ht="16.5" customHeight="1">
      <c r="A215" s="38"/>
      <c r="B215" s="39"/>
      <c r="C215" s="218" t="s">
        <v>238</v>
      </c>
      <c r="D215" s="218" t="s">
        <v>129</v>
      </c>
      <c r="E215" s="219" t="s">
        <v>233</v>
      </c>
      <c r="F215" s="220" t="s">
        <v>234</v>
      </c>
      <c r="G215" s="221" t="s">
        <v>229</v>
      </c>
      <c r="H215" s="222">
        <v>1409.76</v>
      </c>
      <c r="I215" s="223"/>
      <c r="J215" s="224">
        <f>ROUND(I215*H215,2)</f>
        <v>0</v>
      </c>
      <c r="K215" s="220" t="s">
        <v>133</v>
      </c>
      <c r="L215" s="44"/>
      <c r="M215" s="225" t="s">
        <v>1</v>
      </c>
      <c r="N215" s="226" t="s">
        <v>44</v>
      </c>
      <c r="O215" s="9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134</v>
      </c>
      <c r="AT215" s="229" t="s">
        <v>129</v>
      </c>
      <c r="AU215" s="229" t="s">
        <v>89</v>
      </c>
      <c r="AY215" s="17" t="s">
        <v>127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87</v>
      </c>
      <c r="BK215" s="230">
        <f>ROUND(I215*H215,2)</f>
        <v>0</v>
      </c>
      <c r="BL215" s="17" t="s">
        <v>134</v>
      </c>
      <c r="BM215" s="229" t="s">
        <v>320</v>
      </c>
    </row>
    <row r="216" s="2" customFormat="1">
      <c r="A216" s="38"/>
      <c r="B216" s="39"/>
      <c r="C216" s="40"/>
      <c r="D216" s="231" t="s">
        <v>136</v>
      </c>
      <c r="E216" s="40"/>
      <c r="F216" s="232" t="s">
        <v>236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136</v>
      </c>
      <c r="AU216" s="17" t="s">
        <v>89</v>
      </c>
    </row>
    <row r="217" s="13" customFormat="1">
      <c r="A217" s="13"/>
      <c r="B217" s="236"/>
      <c r="C217" s="237"/>
      <c r="D217" s="231" t="s">
        <v>138</v>
      </c>
      <c r="E217" s="237"/>
      <c r="F217" s="239" t="s">
        <v>321</v>
      </c>
      <c r="G217" s="237"/>
      <c r="H217" s="240">
        <v>1409.76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138</v>
      </c>
      <c r="AU217" s="246" t="s">
        <v>89</v>
      </c>
      <c r="AV217" s="13" t="s">
        <v>89</v>
      </c>
      <c r="AW217" s="13" t="s">
        <v>4</v>
      </c>
      <c r="AX217" s="13" t="s">
        <v>87</v>
      </c>
      <c r="AY217" s="246" t="s">
        <v>127</v>
      </c>
    </row>
    <row r="218" s="2" customFormat="1" ht="24.15" customHeight="1">
      <c r="A218" s="38"/>
      <c r="B218" s="39"/>
      <c r="C218" s="218" t="s">
        <v>244</v>
      </c>
      <c r="D218" s="218" t="s">
        <v>129</v>
      </c>
      <c r="E218" s="219" t="s">
        <v>239</v>
      </c>
      <c r="F218" s="220" t="s">
        <v>240</v>
      </c>
      <c r="G218" s="221" t="s">
        <v>229</v>
      </c>
      <c r="H218" s="222">
        <v>25.32</v>
      </c>
      <c r="I218" s="223"/>
      <c r="J218" s="224">
        <f>ROUND(I218*H218,2)</f>
        <v>0</v>
      </c>
      <c r="K218" s="220" t="s">
        <v>133</v>
      </c>
      <c r="L218" s="44"/>
      <c r="M218" s="225" t="s">
        <v>1</v>
      </c>
      <c r="N218" s="226" t="s">
        <v>44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134</v>
      </c>
      <c r="AT218" s="229" t="s">
        <v>129</v>
      </c>
      <c r="AU218" s="229" t="s">
        <v>89</v>
      </c>
      <c r="AY218" s="17" t="s">
        <v>127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87</v>
      </c>
      <c r="BK218" s="230">
        <f>ROUND(I218*H218,2)</f>
        <v>0</v>
      </c>
      <c r="BL218" s="17" t="s">
        <v>134</v>
      </c>
      <c r="BM218" s="229" t="s">
        <v>322</v>
      </c>
    </row>
    <row r="219" s="2" customFormat="1">
      <c r="A219" s="38"/>
      <c r="B219" s="39"/>
      <c r="C219" s="40"/>
      <c r="D219" s="231" t="s">
        <v>136</v>
      </c>
      <c r="E219" s="40"/>
      <c r="F219" s="232" t="s">
        <v>242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136</v>
      </c>
      <c r="AU219" s="17" t="s">
        <v>89</v>
      </c>
    </row>
    <row r="220" s="13" customFormat="1">
      <c r="A220" s="13"/>
      <c r="B220" s="236"/>
      <c r="C220" s="237"/>
      <c r="D220" s="231" t="s">
        <v>138</v>
      </c>
      <c r="E220" s="238" t="s">
        <v>1</v>
      </c>
      <c r="F220" s="239" t="s">
        <v>323</v>
      </c>
      <c r="G220" s="237"/>
      <c r="H220" s="240">
        <v>25.32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138</v>
      </c>
      <c r="AU220" s="246" t="s">
        <v>89</v>
      </c>
      <c r="AV220" s="13" t="s">
        <v>89</v>
      </c>
      <c r="AW220" s="13" t="s">
        <v>33</v>
      </c>
      <c r="AX220" s="13" t="s">
        <v>87</v>
      </c>
      <c r="AY220" s="246" t="s">
        <v>127</v>
      </c>
    </row>
    <row r="221" s="2" customFormat="1" ht="24.15" customHeight="1">
      <c r="A221" s="38"/>
      <c r="B221" s="39"/>
      <c r="C221" s="218" t="s">
        <v>251</v>
      </c>
      <c r="D221" s="218" t="s">
        <v>129</v>
      </c>
      <c r="E221" s="219" t="s">
        <v>245</v>
      </c>
      <c r="F221" s="220" t="s">
        <v>246</v>
      </c>
      <c r="G221" s="221" t="s">
        <v>229</v>
      </c>
      <c r="H221" s="222">
        <v>131.31999999999999</v>
      </c>
      <c r="I221" s="223"/>
      <c r="J221" s="224">
        <f>ROUND(I221*H221,2)</f>
        <v>0</v>
      </c>
      <c r="K221" s="220" t="s">
        <v>133</v>
      </c>
      <c r="L221" s="44"/>
      <c r="M221" s="225" t="s">
        <v>1</v>
      </c>
      <c r="N221" s="226" t="s">
        <v>44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134</v>
      </c>
      <c r="AT221" s="229" t="s">
        <v>129</v>
      </c>
      <c r="AU221" s="229" t="s">
        <v>89</v>
      </c>
      <c r="AY221" s="17" t="s">
        <v>127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87</v>
      </c>
      <c r="BK221" s="230">
        <f>ROUND(I221*H221,2)</f>
        <v>0</v>
      </c>
      <c r="BL221" s="17" t="s">
        <v>134</v>
      </c>
      <c r="BM221" s="229" t="s">
        <v>324</v>
      </c>
    </row>
    <row r="222" s="2" customFormat="1">
      <c r="A222" s="38"/>
      <c r="B222" s="39"/>
      <c r="C222" s="40"/>
      <c r="D222" s="231" t="s">
        <v>136</v>
      </c>
      <c r="E222" s="40"/>
      <c r="F222" s="232" t="s">
        <v>246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136</v>
      </c>
      <c r="AU222" s="17" t="s">
        <v>89</v>
      </c>
    </row>
    <row r="223" s="13" customFormat="1">
      <c r="A223" s="13"/>
      <c r="B223" s="236"/>
      <c r="C223" s="237"/>
      <c r="D223" s="231" t="s">
        <v>138</v>
      </c>
      <c r="E223" s="238" t="s">
        <v>1</v>
      </c>
      <c r="F223" s="239" t="s">
        <v>325</v>
      </c>
      <c r="G223" s="237"/>
      <c r="H223" s="240">
        <v>131.31999999999999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138</v>
      </c>
      <c r="AU223" s="246" t="s">
        <v>89</v>
      </c>
      <c r="AV223" s="13" t="s">
        <v>89</v>
      </c>
      <c r="AW223" s="13" t="s">
        <v>33</v>
      </c>
      <c r="AX223" s="13" t="s">
        <v>87</v>
      </c>
      <c r="AY223" s="246" t="s">
        <v>127</v>
      </c>
    </row>
    <row r="224" s="12" customFormat="1" ht="22.8" customHeight="1">
      <c r="A224" s="12"/>
      <c r="B224" s="202"/>
      <c r="C224" s="203"/>
      <c r="D224" s="204" t="s">
        <v>78</v>
      </c>
      <c r="E224" s="216" t="s">
        <v>249</v>
      </c>
      <c r="F224" s="216" t="s">
        <v>250</v>
      </c>
      <c r="G224" s="203"/>
      <c r="H224" s="203"/>
      <c r="I224" s="206"/>
      <c r="J224" s="217">
        <f>BK224</f>
        <v>0</v>
      </c>
      <c r="K224" s="203"/>
      <c r="L224" s="208"/>
      <c r="M224" s="209"/>
      <c r="N224" s="210"/>
      <c r="O224" s="210"/>
      <c r="P224" s="211">
        <f>SUM(P225:P226)</f>
        <v>0</v>
      </c>
      <c r="Q224" s="210"/>
      <c r="R224" s="211">
        <f>SUM(R225:R226)</f>
        <v>0</v>
      </c>
      <c r="S224" s="210"/>
      <c r="T224" s="212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87</v>
      </c>
      <c r="AT224" s="214" t="s">
        <v>78</v>
      </c>
      <c r="AU224" s="214" t="s">
        <v>87</v>
      </c>
      <c r="AY224" s="213" t="s">
        <v>127</v>
      </c>
      <c r="BK224" s="215">
        <f>SUM(BK225:BK226)</f>
        <v>0</v>
      </c>
    </row>
    <row r="225" s="2" customFormat="1" ht="21.75" customHeight="1">
      <c r="A225" s="38"/>
      <c r="B225" s="39"/>
      <c r="C225" s="218" t="s">
        <v>7</v>
      </c>
      <c r="D225" s="218" t="s">
        <v>129</v>
      </c>
      <c r="E225" s="219" t="s">
        <v>252</v>
      </c>
      <c r="F225" s="220" t="s">
        <v>253</v>
      </c>
      <c r="G225" s="221" t="s">
        <v>229</v>
      </c>
      <c r="H225" s="222">
        <v>178.47</v>
      </c>
      <c r="I225" s="223"/>
      <c r="J225" s="224">
        <f>ROUND(I225*H225,2)</f>
        <v>0</v>
      </c>
      <c r="K225" s="220" t="s">
        <v>133</v>
      </c>
      <c r="L225" s="44"/>
      <c r="M225" s="225" t="s">
        <v>1</v>
      </c>
      <c r="N225" s="226" t="s">
        <v>44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134</v>
      </c>
      <c r="AT225" s="229" t="s">
        <v>129</v>
      </c>
      <c r="AU225" s="229" t="s">
        <v>89</v>
      </c>
      <c r="AY225" s="17" t="s">
        <v>127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87</v>
      </c>
      <c r="BK225" s="230">
        <f>ROUND(I225*H225,2)</f>
        <v>0</v>
      </c>
      <c r="BL225" s="17" t="s">
        <v>134</v>
      </c>
      <c r="BM225" s="229" t="s">
        <v>326</v>
      </c>
    </row>
    <row r="226" s="2" customFormat="1">
      <c r="A226" s="38"/>
      <c r="B226" s="39"/>
      <c r="C226" s="40"/>
      <c r="D226" s="231" t="s">
        <v>136</v>
      </c>
      <c r="E226" s="40"/>
      <c r="F226" s="232" t="s">
        <v>255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136</v>
      </c>
      <c r="AU226" s="17" t="s">
        <v>89</v>
      </c>
    </row>
    <row r="227" s="12" customFormat="1" ht="25.92" customHeight="1">
      <c r="A227" s="12"/>
      <c r="B227" s="202"/>
      <c r="C227" s="203"/>
      <c r="D227" s="204" t="s">
        <v>78</v>
      </c>
      <c r="E227" s="205" t="s">
        <v>256</v>
      </c>
      <c r="F227" s="205" t="s">
        <v>257</v>
      </c>
      <c r="G227" s="203"/>
      <c r="H227" s="203"/>
      <c r="I227" s="206"/>
      <c r="J227" s="207">
        <f>BK227</f>
        <v>0</v>
      </c>
      <c r="K227" s="203"/>
      <c r="L227" s="208"/>
      <c r="M227" s="209"/>
      <c r="N227" s="210"/>
      <c r="O227" s="210"/>
      <c r="P227" s="211">
        <f>P228+P236+P243</f>
        <v>0</v>
      </c>
      <c r="Q227" s="210"/>
      <c r="R227" s="211">
        <f>R228+R236+R243</f>
        <v>0</v>
      </c>
      <c r="S227" s="210"/>
      <c r="T227" s="212">
        <f>T228+T236+T243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3" t="s">
        <v>161</v>
      </c>
      <c r="AT227" s="214" t="s">
        <v>78</v>
      </c>
      <c r="AU227" s="214" t="s">
        <v>79</v>
      </c>
      <c r="AY227" s="213" t="s">
        <v>127</v>
      </c>
      <c r="BK227" s="215">
        <f>BK228+BK236+BK243</f>
        <v>0</v>
      </c>
    </row>
    <row r="228" s="12" customFormat="1" ht="22.8" customHeight="1">
      <c r="A228" s="12"/>
      <c r="B228" s="202"/>
      <c r="C228" s="203"/>
      <c r="D228" s="204" t="s">
        <v>78</v>
      </c>
      <c r="E228" s="216" t="s">
        <v>258</v>
      </c>
      <c r="F228" s="216" t="s">
        <v>259</v>
      </c>
      <c r="G228" s="203"/>
      <c r="H228" s="203"/>
      <c r="I228" s="206"/>
      <c r="J228" s="217">
        <f>BK228</f>
        <v>0</v>
      </c>
      <c r="K228" s="203"/>
      <c r="L228" s="208"/>
      <c r="M228" s="209"/>
      <c r="N228" s="210"/>
      <c r="O228" s="210"/>
      <c r="P228" s="211">
        <f>SUM(P229:P235)</f>
        <v>0</v>
      </c>
      <c r="Q228" s="210"/>
      <c r="R228" s="211">
        <f>SUM(R229:R235)</f>
        <v>0</v>
      </c>
      <c r="S228" s="210"/>
      <c r="T228" s="212">
        <f>SUM(T229:T235)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3" t="s">
        <v>161</v>
      </c>
      <c r="AT228" s="214" t="s">
        <v>78</v>
      </c>
      <c r="AU228" s="214" t="s">
        <v>87</v>
      </c>
      <c r="AY228" s="213" t="s">
        <v>127</v>
      </c>
      <c r="BK228" s="215">
        <f>SUM(BK229:BK235)</f>
        <v>0</v>
      </c>
    </row>
    <row r="229" s="2" customFormat="1" ht="16.5" customHeight="1">
      <c r="A229" s="38"/>
      <c r="B229" s="39"/>
      <c r="C229" s="218" t="s">
        <v>265</v>
      </c>
      <c r="D229" s="218" t="s">
        <v>129</v>
      </c>
      <c r="E229" s="219" t="s">
        <v>260</v>
      </c>
      <c r="F229" s="220" t="s">
        <v>261</v>
      </c>
      <c r="G229" s="221" t="s">
        <v>262</v>
      </c>
      <c r="H229" s="222">
        <v>1</v>
      </c>
      <c r="I229" s="223"/>
      <c r="J229" s="224">
        <f>ROUND(I229*H229,2)</f>
        <v>0</v>
      </c>
      <c r="K229" s="220" t="s">
        <v>133</v>
      </c>
      <c r="L229" s="44"/>
      <c r="M229" s="225" t="s">
        <v>1</v>
      </c>
      <c r="N229" s="226" t="s">
        <v>44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263</v>
      </c>
      <c r="AT229" s="229" t="s">
        <v>129</v>
      </c>
      <c r="AU229" s="229" t="s">
        <v>89</v>
      </c>
      <c r="AY229" s="17" t="s">
        <v>127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87</v>
      </c>
      <c r="BK229" s="230">
        <f>ROUND(I229*H229,2)</f>
        <v>0</v>
      </c>
      <c r="BL229" s="17" t="s">
        <v>263</v>
      </c>
      <c r="BM229" s="229" t="s">
        <v>327</v>
      </c>
    </row>
    <row r="230" s="2" customFormat="1">
      <c r="A230" s="38"/>
      <c r="B230" s="39"/>
      <c r="C230" s="40"/>
      <c r="D230" s="231" t="s">
        <v>136</v>
      </c>
      <c r="E230" s="40"/>
      <c r="F230" s="232" t="s">
        <v>261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136</v>
      </c>
      <c r="AU230" s="17" t="s">
        <v>89</v>
      </c>
    </row>
    <row r="231" s="13" customFormat="1">
      <c r="A231" s="13"/>
      <c r="B231" s="236"/>
      <c r="C231" s="237"/>
      <c r="D231" s="231" t="s">
        <v>138</v>
      </c>
      <c r="E231" s="238" t="s">
        <v>1</v>
      </c>
      <c r="F231" s="239" t="s">
        <v>87</v>
      </c>
      <c r="G231" s="237"/>
      <c r="H231" s="240">
        <v>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138</v>
      </c>
      <c r="AU231" s="246" t="s">
        <v>89</v>
      </c>
      <c r="AV231" s="13" t="s">
        <v>89</v>
      </c>
      <c r="AW231" s="13" t="s">
        <v>33</v>
      </c>
      <c r="AX231" s="13" t="s">
        <v>87</v>
      </c>
      <c r="AY231" s="246" t="s">
        <v>127</v>
      </c>
    </row>
    <row r="232" s="2" customFormat="1" ht="16.5" customHeight="1">
      <c r="A232" s="38"/>
      <c r="B232" s="39"/>
      <c r="C232" s="218" t="s">
        <v>272</v>
      </c>
      <c r="D232" s="218" t="s">
        <v>129</v>
      </c>
      <c r="E232" s="219" t="s">
        <v>266</v>
      </c>
      <c r="F232" s="220" t="s">
        <v>267</v>
      </c>
      <c r="G232" s="221" t="s">
        <v>262</v>
      </c>
      <c r="H232" s="222">
        <v>1</v>
      </c>
      <c r="I232" s="223"/>
      <c r="J232" s="224">
        <f>ROUND(I232*H232,2)</f>
        <v>0</v>
      </c>
      <c r="K232" s="220" t="s">
        <v>133</v>
      </c>
      <c r="L232" s="44"/>
      <c r="M232" s="225" t="s">
        <v>1</v>
      </c>
      <c r="N232" s="226" t="s">
        <v>44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263</v>
      </c>
      <c r="AT232" s="229" t="s">
        <v>129</v>
      </c>
      <c r="AU232" s="229" t="s">
        <v>89</v>
      </c>
      <c r="AY232" s="17" t="s">
        <v>127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87</v>
      </c>
      <c r="BK232" s="230">
        <f>ROUND(I232*H232,2)</f>
        <v>0</v>
      </c>
      <c r="BL232" s="17" t="s">
        <v>263</v>
      </c>
      <c r="BM232" s="229" t="s">
        <v>328</v>
      </c>
    </row>
    <row r="233" s="2" customFormat="1">
      <c r="A233" s="38"/>
      <c r="B233" s="39"/>
      <c r="C233" s="40"/>
      <c r="D233" s="231" t="s">
        <v>136</v>
      </c>
      <c r="E233" s="40"/>
      <c r="F233" s="232" t="s">
        <v>267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136</v>
      </c>
      <c r="AU233" s="17" t="s">
        <v>89</v>
      </c>
    </row>
    <row r="234" s="15" customFormat="1">
      <c r="A234" s="15"/>
      <c r="B234" s="258"/>
      <c r="C234" s="259"/>
      <c r="D234" s="231" t="s">
        <v>138</v>
      </c>
      <c r="E234" s="260" t="s">
        <v>1</v>
      </c>
      <c r="F234" s="261" t="s">
        <v>269</v>
      </c>
      <c r="G234" s="259"/>
      <c r="H234" s="260" t="s">
        <v>1</v>
      </c>
      <c r="I234" s="262"/>
      <c r="J234" s="259"/>
      <c r="K234" s="259"/>
      <c r="L234" s="263"/>
      <c r="M234" s="264"/>
      <c r="N234" s="265"/>
      <c r="O234" s="265"/>
      <c r="P234" s="265"/>
      <c r="Q234" s="265"/>
      <c r="R234" s="265"/>
      <c r="S234" s="265"/>
      <c r="T234" s="26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7" t="s">
        <v>138</v>
      </c>
      <c r="AU234" s="267" t="s">
        <v>89</v>
      </c>
      <c r="AV234" s="15" t="s">
        <v>87</v>
      </c>
      <c r="AW234" s="15" t="s">
        <v>33</v>
      </c>
      <c r="AX234" s="15" t="s">
        <v>79</v>
      </c>
      <c r="AY234" s="267" t="s">
        <v>127</v>
      </c>
    </row>
    <row r="235" s="13" customFormat="1">
      <c r="A235" s="13"/>
      <c r="B235" s="236"/>
      <c r="C235" s="237"/>
      <c r="D235" s="231" t="s">
        <v>138</v>
      </c>
      <c r="E235" s="238" t="s">
        <v>1</v>
      </c>
      <c r="F235" s="239" t="s">
        <v>87</v>
      </c>
      <c r="G235" s="237"/>
      <c r="H235" s="240">
        <v>1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138</v>
      </c>
      <c r="AU235" s="246" t="s">
        <v>89</v>
      </c>
      <c r="AV235" s="13" t="s">
        <v>89</v>
      </c>
      <c r="AW235" s="13" t="s">
        <v>33</v>
      </c>
      <c r="AX235" s="13" t="s">
        <v>87</v>
      </c>
      <c r="AY235" s="246" t="s">
        <v>127</v>
      </c>
    </row>
    <row r="236" s="12" customFormat="1" ht="22.8" customHeight="1">
      <c r="A236" s="12"/>
      <c r="B236" s="202"/>
      <c r="C236" s="203"/>
      <c r="D236" s="204" t="s">
        <v>78</v>
      </c>
      <c r="E236" s="216" t="s">
        <v>270</v>
      </c>
      <c r="F236" s="216" t="s">
        <v>271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SUM(P237:P242)</f>
        <v>0</v>
      </c>
      <c r="Q236" s="210"/>
      <c r="R236" s="211">
        <f>SUM(R237:R242)</f>
        <v>0</v>
      </c>
      <c r="S236" s="210"/>
      <c r="T236" s="212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161</v>
      </c>
      <c r="AT236" s="214" t="s">
        <v>78</v>
      </c>
      <c r="AU236" s="214" t="s">
        <v>87</v>
      </c>
      <c r="AY236" s="213" t="s">
        <v>127</v>
      </c>
      <c r="BK236" s="215">
        <f>SUM(BK237:BK242)</f>
        <v>0</v>
      </c>
    </row>
    <row r="237" s="2" customFormat="1" ht="16.5" customHeight="1">
      <c r="A237" s="38"/>
      <c r="B237" s="39"/>
      <c r="C237" s="218" t="s">
        <v>275</v>
      </c>
      <c r="D237" s="218" t="s">
        <v>129</v>
      </c>
      <c r="E237" s="219" t="s">
        <v>273</v>
      </c>
      <c r="F237" s="220" t="s">
        <v>271</v>
      </c>
      <c r="G237" s="221" t="s">
        <v>262</v>
      </c>
      <c r="H237" s="222">
        <v>1</v>
      </c>
      <c r="I237" s="223"/>
      <c r="J237" s="224">
        <f>ROUND(I237*H237,2)</f>
        <v>0</v>
      </c>
      <c r="K237" s="220" t="s">
        <v>133</v>
      </c>
      <c r="L237" s="44"/>
      <c r="M237" s="225" t="s">
        <v>1</v>
      </c>
      <c r="N237" s="226" t="s">
        <v>44</v>
      </c>
      <c r="O237" s="9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263</v>
      </c>
      <c r="AT237" s="229" t="s">
        <v>129</v>
      </c>
      <c r="AU237" s="229" t="s">
        <v>89</v>
      </c>
      <c r="AY237" s="17" t="s">
        <v>127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87</v>
      </c>
      <c r="BK237" s="230">
        <f>ROUND(I237*H237,2)</f>
        <v>0</v>
      </c>
      <c r="BL237" s="17" t="s">
        <v>263</v>
      </c>
      <c r="BM237" s="229" t="s">
        <v>329</v>
      </c>
    </row>
    <row r="238" s="2" customFormat="1">
      <c r="A238" s="38"/>
      <c r="B238" s="39"/>
      <c r="C238" s="40"/>
      <c r="D238" s="231" t="s">
        <v>136</v>
      </c>
      <c r="E238" s="40"/>
      <c r="F238" s="232" t="s">
        <v>271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136</v>
      </c>
      <c r="AU238" s="17" t="s">
        <v>89</v>
      </c>
    </row>
    <row r="239" s="2" customFormat="1" ht="16.5" customHeight="1">
      <c r="A239" s="38"/>
      <c r="B239" s="39"/>
      <c r="C239" s="218" t="s">
        <v>281</v>
      </c>
      <c r="D239" s="218" t="s">
        <v>129</v>
      </c>
      <c r="E239" s="219" t="s">
        <v>276</v>
      </c>
      <c r="F239" s="220" t="s">
        <v>277</v>
      </c>
      <c r="G239" s="221" t="s">
        <v>262</v>
      </c>
      <c r="H239" s="222">
        <v>1</v>
      </c>
      <c r="I239" s="223"/>
      <c r="J239" s="224">
        <f>ROUND(I239*H239,2)</f>
        <v>0</v>
      </c>
      <c r="K239" s="220" t="s">
        <v>133</v>
      </c>
      <c r="L239" s="44"/>
      <c r="M239" s="225" t="s">
        <v>1</v>
      </c>
      <c r="N239" s="226" t="s">
        <v>44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263</v>
      </c>
      <c r="AT239" s="229" t="s">
        <v>129</v>
      </c>
      <c r="AU239" s="229" t="s">
        <v>89</v>
      </c>
      <c r="AY239" s="17" t="s">
        <v>127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87</v>
      </c>
      <c r="BK239" s="230">
        <f>ROUND(I239*H239,2)</f>
        <v>0</v>
      </c>
      <c r="BL239" s="17" t="s">
        <v>263</v>
      </c>
      <c r="BM239" s="229" t="s">
        <v>330</v>
      </c>
    </row>
    <row r="240" s="2" customFormat="1">
      <c r="A240" s="38"/>
      <c r="B240" s="39"/>
      <c r="C240" s="40"/>
      <c r="D240" s="231" t="s">
        <v>136</v>
      </c>
      <c r="E240" s="40"/>
      <c r="F240" s="232" t="s">
        <v>277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136</v>
      </c>
      <c r="AU240" s="17" t="s">
        <v>89</v>
      </c>
    </row>
    <row r="241" s="15" customFormat="1">
      <c r="A241" s="15"/>
      <c r="B241" s="258"/>
      <c r="C241" s="259"/>
      <c r="D241" s="231" t="s">
        <v>138</v>
      </c>
      <c r="E241" s="260" t="s">
        <v>1</v>
      </c>
      <c r="F241" s="261" t="s">
        <v>269</v>
      </c>
      <c r="G241" s="259"/>
      <c r="H241" s="260" t="s">
        <v>1</v>
      </c>
      <c r="I241" s="262"/>
      <c r="J241" s="259"/>
      <c r="K241" s="259"/>
      <c r="L241" s="263"/>
      <c r="M241" s="264"/>
      <c r="N241" s="265"/>
      <c r="O241" s="265"/>
      <c r="P241" s="265"/>
      <c r="Q241" s="265"/>
      <c r="R241" s="265"/>
      <c r="S241" s="265"/>
      <c r="T241" s="26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7" t="s">
        <v>138</v>
      </c>
      <c r="AU241" s="267" t="s">
        <v>89</v>
      </c>
      <c r="AV241" s="15" t="s">
        <v>87</v>
      </c>
      <c r="AW241" s="15" t="s">
        <v>33</v>
      </c>
      <c r="AX241" s="15" t="s">
        <v>79</v>
      </c>
      <c r="AY241" s="267" t="s">
        <v>127</v>
      </c>
    </row>
    <row r="242" s="13" customFormat="1">
      <c r="A242" s="13"/>
      <c r="B242" s="236"/>
      <c r="C242" s="237"/>
      <c r="D242" s="231" t="s">
        <v>138</v>
      </c>
      <c r="E242" s="238" t="s">
        <v>1</v>
      </c>
      <c r="F242" s="239" t="s">
        <v>87</v>
      </c>
      <c r="G242" s="237"/>
      <c r="H242" s="240">
        <v>1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138</v>
      </c>
      <c r="AU242" s="246" t="s">
        <v>89</v>
      </c>
      <c r="AV242" s="13" t="s">
        <v>89</v>
      </c>
      <c r="AW242" s="13" t="s">
        <v>33</v>
      </c>
      <c r="AX242" s="13" t="s">
        <v>87</v>
      </c>
      <c r="AY242" s="246" t="s">
        <v>127</v>
      </c>
    </row>
    <row r="243" s="12" customFormat="1" ht="22.8" customHeight="1">
      <c r="A243" s="12"/>
      <c r="B243" s="202"/>
      <c r="C243" s="203"/>
      <c r="D243" s="204" t="s">
        <v>78</v>
      </c>
      <c r="E243" s="216" t="s">
        <v>279</v>
      </c>
      <c r="F243" s="216" t="s">
        <v>280</v>
      </c>
      <c r="G243" s="203"/>
      <c r="H243" s="203"/>
      <c r="I243" s="206"/>
      <c r="J243" s="217">
        <f>BK243</f>
        <v>0</v>
      </c>
      <c r="K243" s="203"/>
      <c r="L243" s="208"/>
      <c r="M243" s="209"/>
      <c r="N243" s="210"/>
      <c r="O243" s="210"/>
      <c r="P243" s="211">
        <f>SUM(P244:P246)</f>
        <v>0</v>
      </c>
      <c r="Q243" s="210"/>
      <c r="R243" s="211">
        <f>SUM(R244:R246)</f>
        <v>0</v>
      </c>
      <c r="S243" s="210"/>
      <c r="T243" s="212">
        <f>SUM(T244:T246)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3" t="s">
        <v>161</v>
      </c>
      <c r="AT243" s="214" t="s">
        <v>78</v>
      </c>
      <c r="AU243" s="214" t="s">
        <v>87</v>
      </c>
      <c r="AY243" s="213" t="s">
        <v>127</v>
      </c>
      <c r="BK243" s="215">
        <f>SUM(BK244:BK246)</f>
        <v>0</v>
      </c>
    </row>
    <row r="244" s="2" customFormat="1" ht="16.5" customHeight="1">
      <c r="A244" s="38"/>
      <c r="B244" s="39"/>
      <c r="C244" s="218" t="s">
        <v>331</v>
      </c>
      <c r="D244" s="218" t="s">
        <v>129</v>
      </c>
      <c r="E244" s="219" t="s">
        <v>282</v>
      </c>
      <c r="F244" s="220" t="s">
        <v>283</v>
      </c>
      <c r="G244" s="221" t="s">
        <v>262</v>
      </c>
      <c r="H244" s="222">
        <v>1</v>
      </c>
      <c r="I244" s="223"/>
      <c r="J244" s="224">
        <f>ROUND(I244*H244,2)</f>
        <v>0</v>
      </c>
      <c r="K244" s="220" t="s">
        <v>133</v>
      </c>
      <c r="L244" s="44"/>
      <c r="M244" s="225" t="s">
        <v>1</v>
      </c>
      <c r="N244" s="226" t="s">
        <v>44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263</v>
      </c>
      <c r="AT244" s="229" t="s">
        <v>129</v>
      </c>
      <c r="AU244" s="229" t="s">
        <v>89</v>
      </c>
      <c r="AY244" s="17" t="s">
        <v>127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87</v>
      </c>
      <c r="BK244" s="230">
        <f>ROUND(I244*H244,2)</f>
        <v>0</v>
      </c>
      <c r="BL244" s="17" t="s">
        <v>263</v>
      </c>
      <c r="BM244" s="229" t="s">
        <v>332</v>
      </c>
    </row>
    <row r="245" s="2" customFormat="1">
      <c r="A245" s="38"/>
      <c r="B245" s="39"/>
      <c r="C245" s="40"/>
      <c r="D245" s="231" t="s">
        <v>136</v>
      </c>
      <c r="E245" s="40"/>
      <c r="F245" s="232" t="s">
        <v>283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136</v>
      </c>
      <c r="AU245" s="17" t="s">
        <v>89</v>
      </c>
    </row>
    <row r="246" s="13" customFormat="1">
      <c r="A246" s="13"/>
      <c r="B246" s="236"/>
      <c r="C246" s="237"/>
      <c r="D246" s="231" t="s">
        <v>138</v>
      </c>
      <c r="E246" s="238" t="s">
        <v>1</v>
      </c>
      <c r="F246" s="239" t="s">
        <v>285</v>
      </c>
      <c r="G246" s="237"/>
      <c r="H246" s="240">
        <v>1</v>
      </c>
      <c r="I246" s="241"/>
      <c r="J246" s="237"/>
      <c r="K246" s="237"/>
      <c r="L246" s="242"/>
      <c r="M246" s="278"/>
      <c r="N246" s="279"/>
      <c r="O246" s="279"/>
      <c r="P246" s="279"/>
      <c r="Q246" s="279"/>
      <c r="R246" s="279"/>
      <c r="S246" s="279"/>
      <c r="T246" s="28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138</v>
      </c>
      <c r="AU246" s="246" t="s">
        <v>89</v>
      </c>
      <c r="AV246" s="13" t="s">
        <v>89</v>
      </c>
      <c r="AW246" s="13" t="s">
        <v>33</v>
      </c>
      <c r="AX246" s="13" t="s">
        <v>87</v>
      </c>
      <c r="AY246" s="246" t="s">
        <v>127</v>
      </c>
    </row>
    <row r="247" s="2" customFormat="1" ht="6.96" customHeight="1">
      <c r="A247" s="38"/>
      <c r="B247" s="66"/>
      <c r="C247" s="67"/>
      <c r="D247" s="67"/>
      <c r="E247" s="67"/>
      <c r="F247" s="67"/>
      <c r="G247" s="67"/>
      <c r="H247" s="67"/>
      <c r="I247" s="67"/>
      <c r="J247" s="67"/>
      <c r="K247" s="67"/>
      <c r="L247" s="44"/>
      <c r="M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</row>
  </sheetData>
  <sheetProtection sheet="1" autoFilter="0" formatColumns="0" formatRows="0" objects="1" scenarios="1" spinCount="100000" saltValue="SQd9W1NviOW/aWcdvf7ikrL8GJljz5i6bHdy8oKIZxjzOA/jvocvs1FBDrUuyKUXHl8MyZw0ZZ2yBzj0qbjsbQ==" hashValue="wcNFgJttSIsjxAlylXmjzmv+CPSsR/wdUxAS+BslwjaTvXaDRLlLbqwnu1k/JRly+fcsx/NwNcIvpPwuoyRkbw==" algorithmName="SHA-512" password="CC35"/>
  <autoFilter ref="C126:K24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2023-06-23T10:51:33Z</dcterms:created>
  <dcterms:modified xsi:type="dcterms:W3CDTF">2023-06-23T10:51:38Z</dcterms:modified>
</cp:coreProperties>
</file>