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oldrich_nyc" reservationPassword="0"/>
  <workbookPr/>
  <bookViews>
    <workbookView xWindow="240" yWindow="120" windowWidth="14940" windowHeight="9225" activeTab="0"/>
  </bookViews>
  <sheets>
    <sheet name="201" sheetId="1" r:id="rId1"/>
  </sheets>
  <definedNames/>
  <calcPr/>
  <webPublishing/>
</workbook>
</file>

<file path=xl/sharedStrings.xml><?xml version="1.0" encoding="utf-8"?>
<sst xmlns="http://schemas.openxmlformats.org/spreadsheetml/2006/main" count="113" uniqueCount="76">
  <si>
    <t>Aspe</t>
  </si>
  <si>
    <t>Příloha k formuláři pro ocenění nabídky</t>
  </si>
  <si>
    <t>Stavba</t>
  </si>
  <si>
    <t>číslo a název SO</t>
  </si>
  <si>
    <t>číslo a název rozpočtu:</t>
  </si>
  <si>
    <t>23007</t>
  </si>
  <si>
    <t>MOST PŘES ULICI MEZIBOŘSKÁ V LITVÍNOVĚ - OKAPOVÝ SYSTÉM</t>
  </si>
  <si>
    <t>SO 201</t>
  </si>
  <si>
    <t>201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</si>
  <si>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</si>
  <si>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</si>
  <si>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</si>
  <si>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</si>
  <si>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</si>
  <si>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</si>
  <si>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</si>
  <si>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</si>
  <si>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</si>
  <si>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</si>
  <si>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</si>
  <si>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</si>
  <si>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</si>
  <si>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</si>
  <si>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</si>
  <si>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</si>
  <si>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</si>
  <si>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</si>
  <si>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</si>
  <si>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014101</t>
  </si>
  <si>
    <t/>
  </si>
  <si>
    <t>POPLATKY ZA SKLÁDKU</t>
  </si>
  <si>
    <t xml:space="preserve">M3        </t>
  </si>
  <si>
    <t>z pol.č.17120: 0,671m3=0,671 [A]</t>
  </si>
  <si>
    <t>014102</t>
  </si>
  <si>
    <t xml:space="preserve">T         </t>
  </si>
  <si>
    <t>z pol.č.11318: 0,18m3*2,3t/m3=0,414 [A]</t>
  </si>
  <si>
    <t>02310</t>
  </si>
  <si>
    <t>SLUŽBY PRO OBJEDNATELE - DOPRAVNÍ PROSTŘEDKY
MOBILNÍ PLOŠINA PRO MONTÁŽ ODOVODŇOVACÍHO POTRUBÍ PO DOBU DVOU DNŮ</t>
  </si>
  <si>
    <t xml:space="preserve">KPL       </t>
  </si>
  <si>
    <t>1kpl=1,000 [A]</t>
  </si>
  <si>
    <t>02720</t>
  </si>
  <si>
    <t>POMOC PRÁCE ZŘÍZ NEBO ZAJIŠŤ REGULACI A OCHRANU DOPRAVY</t>
  </si>
  <si>
    <t>Zemní práce</t>
  </si>
  <si>
    <t>11318</t>
  </si>
  <si>
    <t>ODSTRANĚNÍ KRYTU ZPEVNĚNÝCH PLOCH Z DLAŽDIC</t>
  </si>
  <si>
    <t>zámková dlažba: 3,0m2*0,06=0,180 [A]</t>
  </si>
  <si>
    <t>13273</t>
  </si>
  <si>
    <t>HLOUBENÍ RÝH ŠÍŘ DO 2M PAŽ I NEPAŽ TŘ. I</t>
  </si>
  <si>
    <t>pro odvodňovací žlab: 15,00*0,057m2+7,00*0,113m2=1,646 [A]</t>
  </si>
  <si>
    <t>17120</t>
  </si>
  <si>
    <t>ULOŽENÍ SYPANINY DO NÁSYPŮ A NA SKLÁDKY BEZ ZHUTNĚNÍ</t>
  </si>
  <si>
    <t>uložení přebytečné zeminy na skládku z pol.č.13273,17411: 1,646m3-0,975m3=0,671 [A]</t>
  </si>
  <si>
    <t>17411</t>
  </si>
  <si>
    <t>ZÁSYP JAM A RÝH ZEMINOU SE ZHUTNĚNÍM</t>
  </si>
  <si>
    <t>odvodňovací žlab: 15,00*0,03m2+7,00*0,075m2=0,975 [A]</t>
  </si>
  <si>
    <t>Vodorovné konstrukce</t>
  </si>
  <si>
    <t>451314</t>
  </si>
  <si>
    <t>PODKLADNÍ A VÝPLŇOVÉ VRSTVY Z PROSTÉHO BETONU C25/30</t>
  </si>
  <si>
    <t>pod odvodňovací žlab: 15,00*0,025m2+7,00*0,035m2=0,620 [A]</t>
  </si>
  <si>
    <t>Komunikace</t>
  </si>
  <si>
    <t>587206</t>
  </si>
  <si>
    <t>PŘEDLÁŽDĚNÍ KRYTU Z BETONOVÝCH DLAŽDIC SE ZÁMKEM</t>
  </si>
  <si>
    <t xml:space="preserve">M2        </t>
  </si>
  <si>
    <t>v místě odvodňovacího žlabu: 15,50*0,50+7,00*1,00=14,750 [A]
odpočet z pol.č.11318: -3,0m2=-3,000 [B]
Celkem: A+B=11,750 [C]</t>
  </si>
  <si>
    <t xml:space="preserve">Potrubí    </t>
  </si>
  <si>
    <t>87912</t>
  </si>
  <si>
    <t>POTRUBÍ ODPADNÍ MOSTNÍCH OBJEKTŮ Z PLAST TRUB DN DO 100MM
VČ NAPOJENÍ NA STÁVAJÍCÍ ODVODŇOVACÍ TRUBIČKY</t>
  </si>
  <si>
    <t xml:space="preserve">M         </t>
  </si>
  <si>
    <t>podélný svod: 95,3m=95,300 [A]
svislý svod: 4,7m=4,700 [B]
Celkem: A+B=100,000 [C]</t>
  </si>
  <si>
    <t>Potrubí</t>
  </si>
  <si>
    <t>Ostatní konstrukce a práce</t>
  </si>
  <si>
    <t>9</t>
  </si>
  <si>
    <t>93541</t>
  </si>
  <si>
    <t>ŽLABY Z DÍLCŮ Z POLYMERBETONU SVĚTLÉ ŠÍŘKY DO 100MM VČETNĚ MŘÍŽÍ</t>
  </si>
  <si>
    <t>22,0m=22,000 [A]</t>
  </si>
  <si>
    <t>C e l k e m</t>
  </si>
</sst>
</file>

<file path=xl/styles.xml><?xml version="1.0" encoding="utf-8"?>
<styleSheet xmlns="http://schemas.openxmlformats.org/spreadsheetml/2006/main">
  <numFmts count="2">
    <numFmt numFmtId="177" formatCode="### ### ### ##0.000"/>
    <numFmt numFmtId="178" formatCode="### ### ### ##0.00"/>
  </numFmts>
  <fonts count="4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 horizontal="center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3" fillId="0" borderId="0" xfId="0" applyNumberFormat="1" applyFont="1" applyFill="1" applyBorder="1" applyAlignment="1" applyProtection="1">
      <alignment/>
      <protection/>
    </xf>
    <xf numFmtId="177" fontId="0" fillId="0" borderId="1" xfId="0" applyNumberFormat="1" applyFont="1" applyFill="1" applyBorder="1" applyAlignment="1" applyProtection="1">
      <alignment/>
      <protection/>
    </xf>
    <xf numFmtId="0" fontId="3" fillId="0" borderId="2" xfId="0" applyNumberFormat="1" applyFont="1" applyFill="1" applyBorder="1" applyAlignment="1" applyProtection="1">
      <alignment/>
      <protection/>
    </xf>
    <xf numFmtId="178" fontId="0" fillId="0" borderId="3" xfId="0" applyNumberFormat="1" applyBorder="1" applyProtection="1">
      <protection locked="0"/>
    </xf>
    <xf numFmtId="178" fontId="0" fillId="0" borderId="1" xfId="0" applyNumberFormat="1" applyFont="1" applyFill="1" applyBorder="1" applyAlignment="1" applyProtection="1">
      <alignment/>
      <protection/>
    </xf>
    <xf numFmtId="178" fontId="0" fillId="0" borderId="1" xfId="0" applyNumberFormat="1" applyBorder="1" applyProtection="1">
      <protection locked="0"/>
    </xf>
    <xf numFmtId="0" fontId="0" fillId="0" borderId="1" xfId="0" applyNumberFormat="1" applyFont="1" applyFill="1" applyBorder="1" applyAlignment="1" applyProtection="1">
      <alignment wrapText="1"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8" fontId="3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1" t="s">
        <v>0</v>
      </c>
    </row>
    <row r="2" spans="3:3" ht="12.75" customHeight="1">
      <c r="C2" s="2" t="s">
        <v>1</v>
      </c>
    </row>
    <row r="4" spans="1:5" ht="12.75" customHeight="1">
      <c r="A4" t="s">
        <v>2</v>
      </c>
      <c r="C4" s="1" t="s">
        <v>5</v>
      </c>
      <c s="1" t="s">
        <v>6</v>
      </c>
      <c s="1"/>
    </row>
    <row r="5" spans="1:5" ht="12.75" customHeight="1">
      <c r="A5" t="s">
        <v>3</v>
      </c>
      <c r="C5" s="1" t="s">
        <v>7</v>
      </c>
      <c s="1" t="s">
        <v>6</v>
      </c>
      <c s="1"/>
    </row>
    <row r="6" spans="1:5" ht="12.75" customHeight="1">
      <c r="A6" t="s">
        <v>4</v>
      </c>
      <c r="C6" s="1" t="s">
        <v>8</v>
      </c>
      <c s="1" t="s">
        <v>6</v>
      </c>
      <c s="1"/>
    </row>
    <row r="7" spans="3:5" ht="12.75" customHeight="1">
      <c r="C7" s="1"/>
      <c s="1"/>
      <c s="1"/>
    </row>
    <row r="8" spans="1:8" ht="12.75" customHeight="1">
      <c r="A8" s="3" t="s">
        <v>9</v>
      </c>
      <c s="3" t="s">
        <v>11</v>
      </c>
      <c s="3" t="s">
        <v>12</v>
      </c>
      <c s="3" t="s">
        <v>13</v>
      </c>
      <c s="3" t="s">
        <v>14</v>
      </c>
      <c s="3" t="s">
        <v>15</v>
      </c>
      <c s="3" t="s">
        <v>16</v>
      </c>
      <c s="3"/>
    </row>
    <row r="9" spans="1:8" ht="28.5">
      <c r="A9" s="3"/>
      <c s="3"/>
      <c s="3"/>
      <c s="3"/>
      <c s="3"/>
      <c s="3"/>
      <c s="3" t="s">
        <v>17</v>
      </c>
      <c s="3" t="s">
        <v>18</v>
      </c>
    </row>
    <row r="10" spans="1:8" ht="14.25">
      <c r="A10" s="3" t="s">
        <v>10</v>
      </c>
      <c s="3" t="s">
        <v>19</v>
      </c>
      <c s="3" t="s">
        <v>20</v>
      </c>
      <c s="3" t="s">
        <v>21</v>
      </c>
      <c s="3" t="s">
        <v>22</v>
      </c>
      <c s="3" t="s">
        <v>23</v>
      </c>
      <c s="3" t="s">
        <v>24</v>
      </c>
      <c s="3" t="s">
        <v>25</v>
      </c>
    </row>
    <row r="11" spans="1:8" ht="12.75" customHeight="1">
      <c r="A11" s="4"/>
      <c s="4"/>
      <c s="4" t="s">
        <v>27</v>
      </c>
      <c s="4" t="s">
        <v>26</v>
      </c>
      <c s="4"/>
      <c s="6"/>
      <c s="4"/>
      <c s="6"/>
    </row>
    <row r="12" spans="1:8" ht="12.75">
      <c r="A12" s="10">
        <v>1</v>
      </c>
      <c s="10" t="s">
        <v>28</v>
      </c>
      <c s="10" t="s">
        <v>29</v>
      </c>
      <c s="10" t="s">
        <v>30</v>
      </c>
      <c s="10" t="s">
        <v>31</v>
      </c>
      <c s="5">
        <v>0.671</v>
      </c>
      <c s="9"/>
      <c s="8">
        <f>ROUND((G12*F12),2)</f>
      </c>
    </row>
    <row r="13" spans="4:4" ht="63.75">
      <c r="D13" s="11" t="s">
        <v>32</v>
      </c>
    </row>
    <row r="14" spans="1:8" ht="12.75">
      <c r="A14" s="10">
        <v>2</v>
      </c>
      <c s="10" t="s">
        <v>33</v>
      </c>
      <c s="10" t="s">
        <v>29</v>
      </c>
      <c s="10" t="s">
        <v>30</v>
      </c>
      <c s="10" t="s">
        <v>34</v>
      </c>
      <c s="5">
        <v>0.414</v>
      </c>
      <c s="9"/>
      <c s="8">
        <f>ROUND((G14*F14),2)</f>
      </c>
    </row>
    <row r="15" spans="4:4" ht="89.25">
      <c r="D15" s="11" t="s">
        <v>35</v>
      </c>
    </row>
    <row r="16" spans="1:8" ht="12.75">
      <c r="A16" s="10">
        <v>3</v>
      </c>
      <c s="10" t="s">
        <v>36</v>
      </c>
      <c s="10" t="s">
        <v>29</v>
      </c>
      <c s="10" t="s">
        <v>37</v>
      </c>
      <c s="10" t="s">
        <v>38</v>
      </c>
      <c s="5">
        <v>1</v>
      </c>
      <c s="9"/>
      <c s="8">
        <f>ROUND((G16*F16),2)</f>
      </c>
    </row>
    <row r="17" spans="4:4" ht="25.5">
      <c r="D17" s="11" t="s">
        <v>39</v>
      </c>
    </row>
    <row r="18" spans="1:8" ht="12.75">
      <c r="A18" s="10">
        <v>4</v>
      </c>
      <c s="10" t="s">
        <v>40</v>
      </c>
      <c s="10" t="s">
        <v>29</v>
      </c>
      <c s="10" t="s">
        <v>41</v>
      </c>
      <c s="10" t="s">
        <v>38</v>
      </c>
      <c s="5">
        <v>1</v>
      </c>
      <c s="9"/>
      <c s="8">
        <f>ROUND((G18*F18),2)</f>
      </c>
    </row>
    <row r="19" spans="4:4" ht="25.5">
      <c r="D19" s="11" t="s">
        <v>39</v>
      </c>
    </row>
    <row r="20" spans="1:16" ht="12.75" customHeight="1">
      <c r="A20" s="12"/>
      <c s="12"/>
      <c s="12" t="s">
        <v>27</v>
      </c>
      <c s="12" t="s">
        <v>26</v>
      </c>
      <c s="12"/>
      <c s="12"/>
      <c s="12"/>
      <c s="12">
        <f>SUM(H12:H19)</f>
      </c>
      <c r="P20">
        <f>ROUND(SUM(P12:P19),2)</f>
      </c>
    </row>
    <row r="22" spans="1:8" ht="12.75" customHeight="1">
      <c r="A22" s="4"/>
      <c s="4"/>
      <c s="4" t="s">
        <v>10</v>
      </c>
      <c s="4" t="s">
        <v>42</v>
      </c>
      <c s="4"/>
      <c s="6"/>
      <c s="4"/>
      <c s="6"/>
    </row>
    <row r="23" spans="1:8" ht="12.75">
      <c r="A23" s="10">
        <v>5</v>
      </c>
      <c s="10" t="s">
        <v>43</v>
      </c>
      <c s="10" t="s">
        <v>29</v>
      </c>
      <c s="10" t="s">
        <v>44</v>
      </c>
      <c s="10" t="s">
        <v>31</v>
      </c>
      <c s="5">
        <v>0.18</v>
      </c>
      <c s="9"/>
      <c s="8">
        <f>ROUND((G23*F23),2)</f>
      </c>
    </row>
    <row r="24" spans="4:4" ht="63.75">
      <c r="D24" s="11" t="s">
        <v>45</v>
      </c>
    </row>
    <row r="25" spans="1:8" ht="12.75">
      <c r="A25" s="10">
        <v>6</v>
      </c>
      <c s="10" t="s">
        <v>46</v>
      </c>
      <c s="10" t="s">
        <v>29</v>
      </c>
      <c s="10" t="s">
        <v>47</v>
      </c>
      <c s="10" t="s">
        <v>31</v>
      </c>
      <c s="5">
        <v>1.646</v>
      </c>
      <c s="9"/>
      <c s="8">
        <f>ROUND((G25*F25),2)</f>
      </c>
    </row>
    <row r="26" spans="4:4" ht="102">
      <c r="D26" s="11" t="s">
        <v>48</v>
      </c>
    </row>
    <row r="27" spans="1:8" ht="12.75">
      <c r="A27" s="10">
        <v>7</v>
      </c>
      <c s="10" t="s">
        <v>49</v>
      </c>
      <c s="10" t="s">
        <v>29</v>
      </c>
      <c s="10" t="s">
        <v>50</v>
      </c>
      <c s="10" t="s">
        <v>31</v>
      </c>
      <c s="5">
        <v>0.671</v>
      </c>
      <c s="9"/>
      <c s="8">
        <f>ROUND((G27*F27),2)</f>
      </c>
    </row>
    <row r="28" spans="4:4" ht="127.5">
      <c r="D28" s="11" t="s">
        <v>51</v>
      </c>
    </row>
    <row r="29" spans="1:8" ht="12.75">
      <c r="A29" s="10">
        <v>8</v>
      </c>
      <c s="10" t="s">
        <v>52</v>
      </c>
      <c s="10" t="s">
        <v>29</v>
      </c>
      <c s="10" t="s">
        <v>53</v>
      </c>
      <c s="10" t="s">
        <v>31</v>
      </c>
      <c s="5">
        <v>0.975</v>
      </c>
      <c s="9"/>
      <c s="8">
        <f>ROUND((G29*F29),2)</f>
      </c>
    </row>
    <row r="30" spans="4:4" ht="89.25">
      <c r="D30" s="11" t="s">
        <v>54</v>
      </c>
    </row>
    <row r="31" spans="1:16" ht="12.75" customHeight="1">
      <c r="A31" s="12"/>
      <c s="12"/>
      <c s="12" t="s">
        <v>10</v>
      </c>
      <c s="12" t="s">
        <v>42</v>
      </c>
      <c s="12"/>
      <c s="12"/>
      <c s="12"/>
      <c s="12">
        <f>SUM(H23:H30)</f>
      </c>
      <c r="P31">
        <f>ROUND(SUM(P23:P30),2)</f>
      </c>
    </row>
    <row r="33" spans="1:8" ht="12.75" customHeight="1">
      <c r="A33" s="4"/>
      <c s="4"/>
      <c s="4" t="s">
        <v>21</v>
      </c>
      <c s="4" t="s">
        <v>55</v>
      </c>
      <c s="4"/>
      <c s="6"/>
      <c s="4"/>
      <c s="6"/>
    </row>
    <row r="34" spans="1:8" ht="12.75">
      <c r="A34" s="10">
        <v>9</v>
      </c>
      <c s="10" t="s">
        <v>56</v>
      </c>
      <c s="10" t="s">
        <v>29</v>
      </c>
      <c s="10" t="s">
        <v>57</v>
      </c>
      <c s="10" t="s">
        <v>31</v>
      </c>
      <c s="5">
        <v>0.62</v>
      </c>
      <c s="9"/>
      <c s="8">
        <f>ROUND((G34*F34),2)</f>
      </c>
    </row>
    <row r="35" spans="4:4" ht="102">
      <c r="D35" s="11" t="s">
        <v>58</v>
      </c>
    </row>
    <row r="36" spans="1:16" ht="12.75" customHeight="1">
      <c r="A36" s="12"/>
      <c s="12"/>
      <c s="12" t="s">
        <v>21</v>
      </c>
      <c s="12" t="s">
        <v>55</v>
      </c>
      <c s="12"/>
      <c s="12"/>
      <c s="12"/>
      <c s="12">
        <f>SUM(H34:H35)</f>
      </c>
      <c r="P36">
        <f>ROUND(SUM(P34:P35),2)</f>
      </c>
    </row>
    <row r="38" spans="1:8" ht="12.75" customHeight="1">
      <c r="A38" s="4"/>
      <c s="4"/>
      <c s="4" t="s">
        <v>22</v>
      </c>
      <c s="4" t="s">
        <v>59</v>
      </c>
      <c s="4"/>
      <c s="6"/>
      <c s="4"/>
      <c s="6"/>
    </row>
    <row r="39" spans="1:8" ht="12.75">
      <c r="A39" s="10">
        <v>10</v>
      </c>
      <c s="10" t="s">
        <v>60</v>
      </c>
      <c s="10" t="s">
        <v>29</v>
      </c>
      <c s="10" t="s">
        <v>61</v>
      </c>
      <c s="10" t="s">
        <v>62</v>
      </c>
      <c s="5">
        <v>11.75</v>
      </c>
      <c s="9"/>
      <c s="8">
        <f>ROUND((G39*F39),2)</f>
      </c>
    </row>
    <row r="40" spans="4:4" ht="204">
      <c r="D40" s="11" t="s">
        <v>63</v>
      </c>
    </row>
    <row r="41" spans="1:16" ht="12.75" customHeight="1">
      <c r="A41" s="12"/>
      <c s="12"/>
      <c s="12" t="s">
        <v>22</v>
      </c>
      <c s="12" t="s">
        <v>59</v>
      </c>
      <c s="12"/>
      <c s="12"/>
      <c s="12"/>
      <c s="12">
        <f>SUM(H39:H40)</f>
      </c>
      <c r="P41">
        <f>ROUND(SUM(P39:P40),2)</f>
      </c>
    </row>
    <row r="43" spans="1:8" ht="12.75" customHeight="1">
      <c r="A43" s="4"/>
      <c s="4"/>
      <c s="4" t="s">
        <v>25</v>
      </c>
      <c s="4" t="s">
        <v>64</v>
      </c>
      <c s="4"/>
      <c s="6"/>
      <c s="4"/>
      <c s="6"/>
    </row>
    <row r="44" spans="1:8" ht="12.75">
      <c r="A44" s="10">
        <v>11</v>
      </c>
      <c s="10" t="s">
        <v>65</v>
      </c>
      <c s="10" t="s">
        <v>29</v>
      </c>
      <c s="10" t="s">
        <v>66</v>
      </c>
      <c s="10" t="s">
        <v>67</v>
      </c>
      <c s="5">
        <v>100</v>
      </c>
      <c s="9"/>
      <c s="8">
        <f>ROUND((G44*F44),2)</f>
      </c>
    </row>
    <row r="45" spans="4:4" ht="140.25">
      <c r="D45" s="11" t="s">
        <v>68</v>
      </c>
    </row>
    <row r="46" spans="1:16" ht="12.75" customHeight="1">
      <c r="A46" s="12"/>
      <c s="12"/>
      <c s="12" t="s">
        <v>25</v>
      </c>
      <c s="12" t="s">
        <v>69</v>
      </c>
      <c s="12"/>
      <c s="12"/>
      <c s="12"/>
      <c s="12">
        <f>SUM(H44:H45)</f>
      </c>
      <c r="P46">
        <f>ROUND(SUM(P44:P45),2)</f>
      </c>
    </row>
    <row r="48" spans="1:8" ht="12.75" customHeight="1">
      <c r="A48" s="4"/>
      <c s="4"/>
      <c s="4" t="s">
        <v>71</v>
      </c>
      <c s="4" t="s">
        <v>70</v>
      </c>
      <c s="4"/>
      <c s="6"/>
      <c s="4"/>
      <c s="6"/>
    </row>
    <row r="49" spans="1:8" ht="12.75">
      <c r="A49" s="10">
        <v>12</v>
      </c>
      <c s="10" t="s">
        <v>72</v>
      </c>
      <c s="10" t="s">
        <v>29</v>
      </c>
      <c s="10" t="s">
        <v>73</v>
      </c>
      <c s="10" t="s">
        <v>67</v>
      </c>
      <c s="5">
        <v>22</v>
      </c>
      <c s="9"/>
      <c s="8">
        <f>ROUND((G49*F49),2)</f>
      </c>
    </row>
    <row r="50" spans="4:4" ht="25.5">
      <c r="D50" s="11" t="s">
        <v>74</v>
      </c>
    </row>
    <row r="51" spans="1:16" ht="12.75" customHeight="1">
      <c r="A51" s="12"/>
      <c s="12"/>
      <c s="12" t="s">
        <v>71</v>
      </c>
      <c s="12" t="s">
        <v>70</v>
      </c>
      <c s="12"/>
      <c s="12"/>
      <c s="12"/>
      <c s="12">
        <f>SUM(H49:H50)</f>
      </c>
      <c r="P51">
        <f>ROUND(SUM(P49:P50),2)</f>
      </c>
    </row>
    <row r="53" spans="1:16" ht="12.75" customHeight="1">
      <c r="A53" s="12"/>
      <c s="12"/>
      <c s="12"/>
      <c s="12" t="s">
        <v>75</v>
      </c>
      <c s="12"/>
      <c s="12"/>
      <c s="12"/>
      <c s="12">
        <f>+H20+H31+H36+H41+H46+H51</f>
      </c>
      <c r="P53">
        <f>+P20+P31+P36+P41+P46+P51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fitToHeight="0"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