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 filterPrivacy="1"/>
  <bookViews>
    <workbookView xWindow="65416" yWindow="65416" windowWidth="38640" windowHeight="21120" activeTab="0"/>
  </bookViews>
  <sheets>
    <sheet name="Položkový rozpočet" sheetId="2" r:id="rId1"/>
  </sheets>
  <definedNames>
    <definedName name="_xlnm.Print_Area" localSheetId="0">'Položkový rozpočet'!$B$2:$L$40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<sst xmlns="http://schemas.openxmlformats.org/spreadsheetml/2006/main" count="160" uniqueCount="88">
  <si>
    <t>Číslo</t>
  </si>
  <si>
    <t>Položka</t>
  </si>
  <si>
    <t>Množství</t>
  </si>
  <si>
    <t>MJ</t>
  </si>
  <si>
    <t>Kč/MJ</t>
  </si>
  <si>
    <t>1.</t>
  </si>
  <si>
    <t>Materiál</t>
  </si>
  <si>
    <t>1.1</t>
  </si>
  <si>
    <t>ks</t>
  </si>
  <si>
    <t>x</t>
  </si>
  <si>
    <t>1.2</t>
  </si>
  <si>
    <t>1.3</t>
  </si>
  <si>
    <t>1.4</t>
  </si>
  <si>
    <t>1.5</t>
  </si>
  <si>
    <t>1.7</t>
  </si>
  <si>
    <t>kpl</t>
  </si>
  <si>
    <t>2.</t>
  </si>
  <si>
    <t>Montážní práce</t>
  </si>
  <si>
    <t>2.1</t>
  </si>
  <si>
    <t>2.2</t>
  </si>
  <si>
    <t>3.</t>
  </si>
  <si>
    <t>Ostatní</t>
  </si>
  <si>
    <t>3.1</t>
  </si>
  <si>
    <t>3.2</t>
  </si>
  <si>
    <t>hod</t>
  </si>
  <si>
    <t>Rekapitulace</t>
  </si>
  <si>
    <t>podíl</t>
  </si>
  <si>
    <t>bez DPH</t>
  </si>
  <si>
    <t>DPH (21%)</t>
  </si>
  <si>
    <t>s DPH</t>
  </si>
  <si>
    <t>4.</t>
  </si>
  <si>
    <t>5.</t>
  </si>
  <si>
    <t>6.</t>
  </si>
  <si>
    <t>Dne:</t>
  </si>
  <si>
    <t>Zpracoval:</t>
  </si>
  <si>
    <t>Pronájem montážní plošiny (hod.)</t>
  </si>
  <si>
    <t>Revizní zpráva RVO</t>
  </si>
  <si>
    <t>DPH 21%</t>
  </si>
  <si>
    <t>1.6</t>
  </si>
  <si>
    <t>3.3</t>
  </si>
  <si>
    <t>1.8</t>
  </si>
  <si>
    <t>m</t>
  </si>
  <si>
    <t>Demontáž stávajícího svítidla</t>
  </si>
  <si>
    <t>Montáž nového svítidla</t>
  </si>
  <si>
    <t>3.4</t>
  </si>
  <si>
    <t>3.5</t>
  </si>
  <si>
    <t>DIO, zajištění stavby</t>
  </si>
  <si>
    <t>3.6</t>
  </si>
  <si>
    <t>3.7</t>
  </si>
  <si>
    <t>3.8</t>
  </si>
  <si>
    <t>2.3</t>
  </si>
  <si>
    <t>1.9</t>
  </si>
  <si>
    <t>Příplatek za recyklaci svítidel</t>
  </si>
  <si>
    <t>Odvoz a likvidace demontovaného materiálu</t>
  </si>
  <si>
    <t>1.10</t>
  </si>
  <si>
    <t>1.11</t>
  </si>
  <si>
    <t>Celkové náklady</t>
  </si>
  <si>
    <t>z toho uznatelné náklady</t>
  </si>
  <si>
    <t>z toho neuznatelné náklady</t>
  </si>
  <si>
    <t>Náklady v Kč bez DPH</t>
  </si>
  <si>
    <t>Náklady v Kč s DPH</t>
  </si>
  <si>
    <t>Uznatelné</t>
  </si>
  <si>
    <t>Neuznatelné</t>
  </si>
  <si>
    <t>Montáž svodového kabelu 3x1,5 mm2</t>
  </si>
  <si>
    <t>Svodový kabel CYKY-J 3x1,5 mm2</t>
  </si>
  <si>
    <t>Svítidlo LED, 2700K, Typ A, CLO, REG</t>
  </si>
  <si>
    <t>Svítidlo LED, 2700K, Typ B, CLO, REG</t>
  </si>
  <si>
    <t>Svítidlo LED, 2700K, Typ C, CLO, REG</t>
  </si>
  <si>
    <t>Svítidlo LED, 2700K, Typ D, CLO, REG</t>
  </si>
  <si>
    <t>Svítidlo LED, 2700K, Typ E, CLO, REG</t>
  </si>
  <si>
    <t>Svítidlo LED, 2700K, Typ F, CLO, REG</t>
  </si>
  <si>
    <t>Svítidlo LED, 2700K, Typ G, CLO, REG</t>
  </si>
  <si>
    <t>Svítidlo LED, 2700K, Typ H, CLO, REG</t>
  </si>
  <si>
    <t>Svítidlo LED, 2700K, Typ I, CLO, REG</t>
  </si>
  <si>
    <t>Svítidlo LED, 2700K, Typ J, CLO, REG</t>
  </si>
  <si>
    <t>3.9</t>
  </si>
  <si>
    <t>Nastavení CLO</t>
  </si>
  <si>
    <t>Nastavení regulace</t>
  </si>
  <si>
    <t>1.12</t>
  </si>
  <si>
    <t>Demontáž výložníku</t>
  </si>
  <si>
    <t>2.4</t>
  </si>
  <si>
    <t>Manipulace se svítidly</t>
  </si>
  <si>
    <t>Svítidlo LED, 2700K, Typ K, CLO, REG</t>
  </si>
  <si>
    <t>Projekt : Modernizace VO ve městě Litvínově - 1. etapa</t>
  </si>
  <si>
    <t xml:space="preserve">Výměna 970 ks LED svítidel veřejného osvětlení </t>
  </si>
  <si>
    <t>VÝKAZ VÝMĚR (slepý rozpočet)</t>
  </si>
  <si>
    <t>Příloha ZD č.4</t>
  </si>
  <si>
    <t>Dokumentace skutečného provedení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</si>
</sst>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Border="0" applyProtection="0">
      <alignment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8" fillId="0" borderId="0" applyNumberFormat="0" applyFill="0" applyBorder="0" applyProtection="0">
      <alignment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4">
    <xf numFmtId="0" fontId="0" fillId="0" borderId="0" xfId="0"/>
    <xf numFmtId="44" fontId="5" fillId="2" borderId="1" xfId="20" applyFont="1" applyFill="1" applyBorder="1" applyAlignment="1">
      <alignment horizontal="center" vertical="center" wrapText="1"/>
    </xf>
    <xf numFmtId="49" fontId="4" fillId="2" borderId="1" xfId="22" applyNumberFormat="1" applyFont="1" applyFill="1" applyBorder="1" applyAlignment="1">
      <alignment horizontal="center" vertical="center"/>
      <protection/>
    </xf>
    <xf numFmtId="49" fontId="3" fillId="0" borderId="0" xfId="22" applyNumberFormat="1" applyFont="1" applyAlignment="1">
      <alignment horizontal="center" vertical="center"/>
      <protection/>
    </xf>
    <xf numFmtId="49" fontId="3" fillId="0" borderId="1" xfId="22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>
      <alignment horizontal="center" vertical="center"/>
      <protection/>
    </xf>
    <xf numFmtId="49" fontId="3" fillId="0" borderId="2" xfId="22" applyNumberFormat="1" applyFont="1" applyBorder="1" applyAlignment="1">
      <alignment horizontal="center" vertical="center"/>
      <protection/>
    </xf>
    <xf numFmtId="44" fontId="3" fillId="0" borderId="3" xfId="2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3" fillId="0" borderId="3" xfId="22" applyNumberFormat="1" applyFont="1" applyBorder="1" applyAlignment="1">
      <alignment horizontal="center" vertical="center"/>
      <protection/>
    </xf>
    <xf numFmtId="49" fontId="3" fillId="0" borderId="0" xfId="0" applyNumberFormat="1" applyFont="1" applyAlignment="1">
      <alignment horizontal="center" vertical="center"/>
    </xf>
    <xf numFmtId="0" fontId="3" fillId="0" borderId="1" xfId="22" applyFont="1" applyBorder="1" applyAlignment="1">
      <alignment vertical="center"/>
      <protection/>
    </xf>
    <xf numFmtId="44" fontId="3" fillId="3" borderId="3" xfId="20" applyFont="1" applyFill="1" applyBorder="1" applyAlignment="1">
      <alignment vertical="center"/>
    </xf>
    <xf numFmtId="44" fontId="3" fillId="0" borderId="1" xfId="20" applyFont="1" applyBorder="1" applyAlignment="1">
      <alignment vertical="center"/>
    </xf>
    <xf numFmtId="4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22" applyFont="1" applyBorder="1" applyAlignment="1">
      <alignment horizontal="center" vertical="center"/>
      <protection/>
    </xf>
    <xf numFmtId="44" fontId="3" fillId="0" borderId="1" xfId="20" applyFont="1" applyBorder="1" applyAlignment="1">
      <alignment horizontal="center" vertical="center"/>
    </xf>
    <xf numFmtId="44" fontId="3" fillId="0" borderId="0" xfId="2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22" applyFont="1" applyFill="1" applyBorder="1" applyAlignment="1">
      <alignment vertical="center"/>
      <protection/>
    </xf>
    <xf numFmtId="0" fontId="3" fillId="2" borderId="1" xfId="22" applyFont="1" applyFill="1" applyBorder="1" applyAlignment="1">
      <alignment horizontal="center" vertical="center"/>
      <protection/>
    </xf>
    <xf numFmtId="44" fontId="3" fillId="2" borderId="1" xfId="20" applyFont="1" applyFill="1" applyBorder="1" applyAlignment="1">
      <alignment vertical="center"/>
    </xf>
    <xf numFmtId="44" fontId="3" fillId="2" borderId="1" xfId="20" applyFont="1" applyFill="1" applyBorder="1" applyAlignment="1">
      <alignment horizontal="center" vertical="center"/>
    </xf>
    <xf numFmtId="0" fontId="3" fillId="0" borderId="0" xfId="22" applyFont="1" applyAlignment="1">
      <alignment vertical="center"/>
      <protection/>
    </xf>
    <xf numFmtId="0" fontId="3" fillId="0" borderId="0" xfId="22" applyFont="1" applyAlignment="1">
      <alignment horizontal="center" vertical="center"/>
      <protection/>
    </xf>
    <xf numFmtId="44" fontId="3" fillId="0" borderId="0" xfId="20" applyFont="1" applyAlignment="1">
      <alignment vertical="center"/>
    </xf>
    <xf numFmtId="44" fontId="3" fillId="0" borderId="0" xfId="20" applyFont="1" applyAlignment="1">
      <alignment horizontal="center" vertical="center"/>
    </xf>
    <xf numFmtId="44" fontId="3" fillId="0" borderId="0" xfId="20" applyFont="1" applyFill="1" applyAlignment="1">
      <alignment horizontal="center" vertical="center"/>
    </xf>
    <xf numFmtId="44" fontId="3" fillId="3" borderId="1" xfId="20" applyFont="1" applyFill="1" applyBorder="1" applyAlignment="1">
      <alignment vertical="center"/>
    </xf>
    <xf numFmtId="0" fontId="3" fillId="2" borderId="3" xfId="22" applyFont="1" applyFill="1" applyBorder="1" applyAlignment="1">
      <alignment horizontal="center" vertical="center"/>
      <protection/>
    </xf>
    <xf numFmtId="44" fontId="3" fillId="0" borderId="4" xfId="20" applyFont="1" applyBorder="1" applyAlignment="1">
      <alignment vertical="center"/>
    </xf>
    <xf numFmtId="0" fontId="3" fillId="0" borderId="0" xfId="23" applyFont="1" applyAlignment="1">
      <alignment vertical="center" wrapText="1"/>
      <protection/>
    </xf>
    <xf numFmtId="0" fontId="4" fillId="2" borderId="1" xfId="22" applyFont="1" applyFill="1" applyBorder="1" applyAlignment="1">
      <alignment horizontal="left" vertical="center"/>
      <protection/>
    </xf>
    <xf numFmtId="44" fontId="4" fillId="2" borderId="1" xfId="20" applyFont="1" applyFill="1" applyBorder="1" applyAlignment="1">
      <alignment horizontal="center" vertical="center"/>
    </xf>
    <xf numFmtId="0" fontId="4" fillId="0" borderId="5" xfId="22" applyFont="1" applyBorder="1" applyAlignment="1">
      <alignment vertical="center"/>
      <protection/>
    </xf>
    <xf numFmtId="44" fontId="4" fillId="0" borderId="0" xfId="22" applyNumberFormat="1" applyFont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6" fillId="0" borderId="1" xfId="23" applyFont="1" applyBorder="1" applyAlignment="1">
      <alignment vertical="center" wrapText="1"/>
      <protection/>
    </xf>
    <xf numFmtId="10" fontId="6" fillId="0" borderId="1" xfId="21" applyNumberFormat="1" applyFont="1" applyBorder="1" applyAlignment="1">
      <alignment vertical="center" wrapText="1"/>
    </xf>
    <xf numFmtId="44" fontId="6" fillId="0" borderId="1" xfId="20" applyFont="1" applyBorder="1" applyAlignment="1">
      <alignment vertical="center" wrapText="1"/>
    </xf>
    <xf numFmtId="0" fontId="6" fillId="0" borderId="0" xfId="22" applyFont="1" applyAlignment="1">
      <alignment vertical="center" wrapText="1"/>
      <protection/>
    </xf>
    <xf numFmtId="14" fontId="6" fillId="0" borderId="2" xfId="22" applyNumberFormat="1" applyFont="1" applyBorder="1" applyAlignment="1">
      <alignment horizontal="left" vertical="center" wrapText="1"/>
      <protection/>
    </xf>
    <xf numFmtId="0" fontId="3" fillId="0" borderId="2" xfId="22" applyFont="1" applyBorder="1" applyAlignment="1">
      <alignment horizontal="center" vertical="center"/>
      <protection/>
    </xf>
    <xf numFmtId="44" fontId="3" fillId="0" borderId="2" xfId="20" applyFont="1" applyBorder="1" applyAlignment="1">
      <alignment horizontal="right" vertical="center"/>
    </xf>
    <xf numFmtId="44" fontId="3" fillId="0" borderId="2" xfId="20" applyFont="1" applyBorder="1" applyAlignment="1">
      <alignment horizontal="left" vertical="center"/>
    </xf>
    <xf numFmtId="44" fontId="3" fillId="0" borderId="0" xfId="20" applyFont="1" applyFill="1" applyBorder="1" applyAlignment="1">
      <alignment horizontal="left" vertical="center"/>
    </xf>
    <xf numFmtId="0" fontId="3" fillId="0" borderId="1" xfId="32" applyFont="1" applyBorder="1">
      <alignment/>
      <protection/>
    </xf>
    <xf numFmtId="0" fontId="3" fillId="0" borderId="0" xfId="25" applyFont="1" applyAlignment="1">
      <alignment vertical="center"/>
      <protection/>
    </xf>
    <xf numFmtId="49" fontId="3" fillId="0" borderId="0" xfId="25" applyNumberFormat="1" applyFont="1" applyAlignment="1">
      <alignment vertical="center"/>
      <protection/>
    </xf>
    <xf numFmtId="0" fontId="3" fillId="0" borderId="0" xfId="25" applyFont="1" applyAlignment="1" applyProtection="1">
      <alignment vertical="center"/>
      <protection locked="0"/>
    </xf>
    <xf numFmtId="0" fontId="3" fillId="0" borderId="3" xfId="0" applyFont="1" applyBorder="1" applyAlignment="1">
      <alignment horizontal="left"/>
    </xf>
    <xf numFmtId="0" fontId="3" fillId="0" borderId="1" xfId="29" applyFont="1" applyBorder="1">
      <alignment/>
      <protection/>
    </xf>
    <xf numFmtId="0" fontId="3" fillId="0" borderId="0" xfId="0" applyFont="1"/>
    <xf numFmtId="49" fontId="3" fillId="0" borderId="1" xfId="22" applyNumberFormat="1" applyFont="1" applyBorder="1" applyAlignment="1">
      <alignment horizontal="center"/>
      <protection/>
    </xf>
    <xf numFmtId="0" fontId="3" fillId="0" borderId="1" xfId="22" applyFont="1" applyBorder="1">
      <alignment/>
      <protection/>
    </xf>
    <xf numFmtId="0" fontId="3" fillId="0" borderId="1" xfId="22" applyFont="1" applyBorder="1" applyAlignment="1">
      <alignment horizontal="center"/>
      <protection/>
    </xf>
    <xf numFmtId="44" fontId="3" fillId="3" borderId="3" xfId="20" applyFont="1" applyFill="1" applyBorder="1"/>
    <xf numFmtId="44" fontId="3" fillId="0" borderId="1" xfId="20" applyFont="1" applyFill="1" applyBorder="1" applyAlignment="1">
      <alignment horizontal="center" vertical="center"/>
    </xf>
    <xf numFmtId="44" fontId="3" fillId="0" borderId="1" xfId="20" applyFont="1" applyFill="1" applyBorder="1" applyAlignment="1">
      <alignment horizontal="center"/>
    </xf>
    <xf numFmtId="44" fontId="3" fillId="0" borderId="0" xfId="20" applyFont="1" applyFill="1" applyBorder="1" applyAlignment="1">
      <alignment horizontal="center"/>
    </xf>
    <xf numFmtId="0" fontId="9" fillId="0" borderId="1" xfId="23" applyFont="1" applyBorder="1" applyAlignment="1">
      <alignment wrapText="1"/>
      <protection/>
    </xf>
    <xf numFmtId="0" fontId="6" fillId="0" borderId="1" xfId="23" applyFont="1" applyBorder="1" applyAlignment="1">
      <alignment wrapText="1"/>
      <protection/>
    </xf>
    <xf numFmtId="0" fontId="4" fillId="2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10" fillId="0" borderId="0" xfId="0" applyFont="1"/>
    <xf numFmtId="44" fontId="10" fillId="0" borderId="0" xfId="0" applyNumberFormat="1" applyFont="1"/>
    <xf numFmtId="0" fontId="3" fillId="0" borderId="3" xfId="0" applyFont="1" applyBorder="1" applyAlignment="1">
      <alignment horizontal="left" vertical="center"/>
    </xf>
    <xf numFmtId="164" fontId="3" fillId="3" borderId="1" xfId="0" applyNumberFormat="1" applyFont="1" applyFill="1" applyBorder="1"/>
    <xf numFmtId="0" fontId="0" fillId="0" borderId="0" xfId="0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3" fillId="0" borderId="2" xfId="20" applyFont="1" applyBorder="1" applyAlignment="1">
      <alignment horizontal="left" vertical="center"/>
    </xf>
    <xf numFmtId="0" fontId="3" fillId="0" borderId="0" xfId="25" applyFont="1" applyAlignment="1">
      <alignment horizontal="left" vertical="center" wrapText="1"/>
      <protection/>
    </xf>
    <xf numFmtId="0" fontId="4" fillId="0" borderId="0" xfId="0" applyFont="1" applyAlignment="1">
      <alignment horizontal="left" vertical="center"/>
    </xf>
    <xf numFmtId="49" fontId="5" fillId="2" borderId="1" xfId="22" applyNumberFormat="1" applyFont="1" applyFill="1" applyBorder="1" applyAlignment="1">
      <alignment horizontal="center" vertical="center" wrapText="1"/>
      <protection/>
    </xf>
    <xf numFmtId="0" fontId="5" fillId="2" borderId="1" xfId="22" applyFont="1" applyFill="1" applyBorder="1" applyAlignment="1">
      <alignment horizontal="center" vertical="center" wrapText="1"/>
      <protection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ormální 17" xfId="22"/>
    <cellStyle name="Normální 18" xfId="23"/>
    <cellStyle name="Pivot Table Value" xfId="24"/>
    <cellStyle name="Normální 2" xfId="25"/>
    <cellStyle name="Měna 2" xfId="26"/>
    <cellStyle name="Normální 22 2" xfId="27"/>
    <cellStyle name="Měna 3" xfId="28"/>
    <cellStyle name="Normální 17 2" xfId="29"/>
    <cellStyle name="Normální 18 2" xfId="30"/>
    <cellStyle name="Měna 6" xfId="31"/>
    <cellStyle name="Normální 17 5" xfId="32"/>
    <cellStyle name="Normální 18 5" xfId="33"/>
    <cellStyle name="Měna 2 3" xfId="34"/>
    <cellStyle name="Normální 17 2 3" xfId="35"/>
    <cellStyle name="Normální 18 2 3" xfId="36"/>
    <cellStyle name="Měna 4" xfId="37"/>
    <cellStyle name="Normální 17 3" xfId="38"/>
    <cellStyle name="Normální 18 3" xfId="39"/>
    <cellStyle name="Normální 2 2" xfId="40"/>
    <cellStyle name="Měna 2 2" xfId="41"/>
    <cellStyle name="Měna 3 2" xfId="42"/>
    <cellStyle name="Normální 17 2 2" xfId="43"/>
    <cellStyle name="Normální 18 2 2" xfId="44"/>
    <cellStyle name="Měna 5" xfId="45"/>
    <cellStyle name="Normální 17 4" xfId="46"/>
    <cellStyle name="Normální 18 4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02DC3-A028-400B-BC3A-10CD94BA4973}">
  <sheetPr>
    <pageSetUpPr fitToPage="1"/>
  </sheetPr>
  <dimension ref="A1:N45"/>
  <sheetViews>
    <sheetView tabSelected="1" workbookViewId="0" topLeftCell="A1">
      <selection activeCell="F7" sqref="F7"/>
    </sheetView>
  </sheetViews>
  <sheetFormatPr defaultColWidth="9.140625" defaultRowHeight="15"/>
  <cols>
    <col min="1" max="1" width="3.140625" style="15" customWidth="1"/>
    <col min="2" max="2" width="5.28125" style="10" bestFit="1" customWidth="1"/>
    <col min="3" max="3" width="38.28125" style="15" customWidth="1"/>
    <col min="4" max="4" width="8.00390625" style="15" bestFit="1" customWidth="1"/>
    <col min="5" max="5" width="6.7109375" style="15" bestFit="1" customWidth="1"/>
    <col min="6" max="6" width="15.8515625" style="15" bestFit="1" customWidth="1"/>
    <col min="7" max="7" width="14.8515625" style="15" bestFit="1" customWidth="1"/>
    <col min="8" max="8" width="15.8515625" style="15" bestFit="1" customWidth="1"/>
    <col min="9" max="9" width="2.7109375" style="15" customWidth="1"/>
    <col min="10" max="10" width="14.8515625" style="15" bestFit="1" customWidth="1"/>
    <col min="11" max="11" width="13.421875" style="15" bestFit="1" customWidth="1"/>
    <col min="12" max="12" width="13.7109375" style="15" bestFit="1" customWidth="1"/>
    <col min="13" max="13" width="3.28125" style="15" customWidth="1"/>
    <col min="14" max="14" width="14.8515625" style="15" bestFit="1" customWidth="1"/>
    <col min="15" max="16384" width="9.140625" style="15" customWidth="1"/>
  </cols>
  <sheetData>
    <row r="1" spans="1:12" ht="18.75">
      <c r="A1" s="71"/>
      <c r="B1" s="72" t="s">
        <v>85</v>
      </c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2:13" ht="15">
      <c r="B2" s="78" t="s">
        <v>83</v>
      </c>
      <c r="C2" s="78"/>
      <c r="D2" s="50"/>
      <c r="E2" s="50"/>
      <c r="F2" s="50"/>
      <c r="G2" s="50"/>
      <c r="H2" s="50"/>
      <c r="I2" s="50"/>
      <c r="J2" s="51"/>
      <c r="K2" s="20"/>
      <c r="L2" s="74" t="s">
        <v>86</v>
      </c>
      <c r="M2" s="21"/>
    </row>
    <row r="3" spans="2:13" ht="15">
      <c r="B3" s="77" t="s">
        <v>84</v>
      </c>
      <c r="C3" s="77"/>
      <c r="D3" s="50"/>
      <c r="E3" s="50"/>
      <c r="F3" s="52"/>
      <c r="G3" s="52"/>
      <c r="H3" s="52"/>
      <c r="I3" s="50"/>
      <c r="J3" s="52"/>
      <c r="K3" s="20"/>
      <c r="L3" s="20"/>
      <c r="M3" s="20"/>
    </row>
    <row r="4" spans="2:13" ht="12.75" customHeight="1">
      <c r="B4" s="79" t="s">
        <v>0</v>
      </c>
      <c r="C4" s="80" t="s">
        <v>1</v>
      </c>
      <c r="D4" s="80" t="s">
        <v>2</v>
      </c>
      <c r="E4" s="80" t="s">
        <v>3</v>
      </c>
      <c r="F4" s="81" t="s">
        <v>59</v>
      </c>
      <c r="G4" s="82"/>
      <c r="H4" s="83"/>
      <c r="I4" s="65"/>
      <c r="J4" s="81" t="s">
        <v>60</v>
      </c>
      <c r="K4" s="83"/>
      <c r="L4" s="75" t="s">
        <v>37</v>
      </c>
      <c r="M4" s="8"/>
    </row>
    <row r="5" spans="2:13" ht="15">
      <c r="B5" s="79"/>
      <c r="C5" s="80"/>
      <c r="D5" s="80"/>
      <c r="E5" s="80"/>
      <c r="F5" s="1" t="s">
        <v>4</v>
      </c>
      <c r="G5" s="1" t="s">
        <v>61</v>
      </c>
      <c r="H5" s="1" t="s">
        <v>62</v>
      </c>
      <c r="I5" s="1"/>
      <c r="J5" s="1" t="s">
        <v>61</v>
      </c>
      <c r="K5" s="1" t="s">
        <v>62</v>
      </c>
      <c r="L5" s="75"/>
      <c r="M5" s="8"/>
    </row>
    <row r="6" spans="2:13" ht="15">
      <c r="B6" s="2" t="s">
        <v>5</v>
      </c>
      <c r="C6" s="22" t="s">
        <v>6</v>
      </c>
      <c r="D6" s="23"/>
      <c r="E6" s="23"/>
      <c r="F6" s="24"/>
      <c r="G6" s="25"/>
      <c r="H6" s="25"/>
      <c r="I6" s="18"/>
      <c r="J6" s="25"/>
      <c r="K6" s="25"/>
      <c r="L6" s="75"/>
      <c r="M6" s="8"/>
    </row>
    <row r="7" spans="2:13" ht="15">
      <c r="B7" s="9" t="s">
        <v>7</v>
      </c>
      <c r="C7" s="69" t="s">
        <v>65</v>
      </c>
      <c r="D7" s="66">
        <v>35</v>
      </c>
      <c r="E7" s="17" t="s">
        <v>8</v>
      </c>
      <c r="F7" s="70"/>
      <c r="G7" s="7">
        <f aca="true" t="shared" si="0" ref="G7">D7*F7</f>
        <v>0</v>
      </c>
      <c r="H7" s="7" t="s">
        <v>9</v>
      </c>
      <c r="I7" s="7"/>
      <c r="J7" s="7">
        <f aca="true" t="shared" si="1" ref="J7">G7*1.21</f>
        <v>0</v>
      </c>
      <c r="K7" s="7" t="s">
        <v>9</v>
      </c>
      <c r="L7" s="18">
        <f aca="true" t="shared" si="2" ref="L7">J7-G7</f>
        <v>0</v>
      </c>
      <c r="M7" s="19"/>
    </row>
    <row r="8" spans="2:13" ht="15">
      <c r="B8" s="9" t="s">
        <v>10</v>
      </c>
      <c r="C8" s="69" t="s">
        <v>66</v>
      </c>
      <c r="D8" s="66">
        <v>161</v>
      </c>
      <c r="E8" s="17" t="s">
        <v>8</v>
      </c>
      <c r="F8" s="70"/>
      <c r="G8" s="7">
        <f aca="true" t="shared" si="3" ref="G8">D8*F8</f>
        <v>0</v>
      </c>
      <c r="H8" s="7" t="s">
        <v>9</v>
      </c>
      <c r="I8" s="7"/>
      <c r="J8" s="7">
        <f aca="true" t="shared" si="4" ref="J8">G8*1.21</f>
        <v>0</v>
      </c>
      <c r="K8" s="7" t="s">
        <v>9</v>
      </c>
      <c r="L8" s="18">
        <f aca="true" t="shared" si="5" ref="L8">J8-G8</f>
        <v>0</v>
      </c>
      <c r="M8" s="19"/>
    </row>
    <row r="9" spans="2:13" ht="15">
      <c r="B9" s="9" t="s">
        <v>11</v>
      </c>
      <c r="C9" s="69" t="s">
        <v>67</v>
      </c>
      <c r="D9" s="66">
        <v>81</v>
      </c>
      <c r="E9" s="17" t="s">
        <v>8</v>
      </c>
      <c r="F9" s="70"/>
      <c r="G9" s="7">
        <f aca="true" t="shared" si="6" ref="G9:G15">D9*F9</f>
        <v>0</v>
      </c>
      <c r="H9" s="7" t="s">
        <v>9</v>
      </c>
      <c r="I9" s="7"/>
      <c r="J9" s="7">
        <f aca="true" t="shared" si="7" ref="J9:J15">G9*1.21</f>
        <v>0</v>
      </c>
      <c r="K9" s="7" t="s">
        <v>9</v>
      </c>
      <c r="L9" s="18">
        <f aca="true" t="shared" si="8" ref="L9:L15">J9-G9</f>
        <v>0</v>
      </c>
      <c r="M9" s="19"/>
    </row>
    <row r="10" spans="2:13" ht="15">
      <c r="B10" s="9" t="s">
        <v>12</v>
      </c>
      <c r="C10" s="69" t="s">
        <v>68</v>
      </c>
      <c r="D10" s="66">
        <v>7</v>
      </c>
      <c r="E10" s="17" t="s">
        <v>8</v>
      </c>
      <c r="F10" s="70"/>
      <c r="G10" s="7">
        <f aca="true" t="shared" si="9" ref="G10:G16">D10*F10</f>
        <v>0</v>
      </c>
      <c r="H10" s="7" t="s">
        <v>9</v>
      </c>
      <c r="I10" s="7"/>
      <c r="J10" s="7">
        <f aca="true" t="shared" si="10" ref="J10:J16">G10*1.21</f>
        <v>0</v>
      </c>
      <c r="K10" s="7" t="s">
        <v>9</v>
      </c>
      <c r="L10" s="18">
        <f aca="true" t="shared" si="11" ref="L10:L16">J10-G10</f>
        <v>0</v>
      </c>
      <c r="M10" s="19"/>
    </row>
    <row r="11" spans="2:13" ht="15">
      <c r="B11" s="9" t="s">
        <v>13</v>
      </c>
      <c r="C11" s="69" t="s">
        <v>69</v>
      </c>
      <c r="D11" s="66">
        <v>14</v>
      </c>
      <c r="E11" s="17" t="s">
        <v>8</v>
      </c>
      <c r="F11" s="70"/>
      <c r="G11" s="7">
        <f t="shared" si="6"/>
        <v>0</v>
      </c>
      <c r="H11" s="7" t="s">
        <v>9</v>
      </c>
      <c r="I11" s="7"/>
      <c r="J11" s="7">
        <f t="shared" si="7"/>
        <v>0</v>
      </c>
      <c r="K11" s="7" t="s">
        <v>9</v>
      </c>
      <c r="L11" s="18">
        <f t="shared" si="8"/>
        <v>0</v>
      </c>
      <c r="M11" s="19"/>
    </row>
    <row r="12" spans="2:13" ht="15">
      <c r="B12" s="9" t="s">
        <v>38</v>
      </c>
      <c r="C12" s="69" t="s">
        <v>70</v>
      </c>
      <c r="D12" s="66">
        <v>321</v>
      </c>
      <c r="E12" s="17" t="s">
        <v>8</v>
      </c>
      <c r="F12" s="70"/>
      <c r="G12" s="7">
        <f t="shared" si="9"/>
        <v>0</v>
      </c>
      <c r="H12" s="7" t="s">
        <v>9</v>
      </c>
      <c r="I12" s="7"/>
      <c r="J12" s="7">
        <f t="shared" si="10"/>
        <v>0</v>
      </c>
      <c r="K12" s="7" t="s">
        <v>9</v>
      </c>
      <c r="L12" s="18">
        <f t="shared" si="11"/>
        <v>0</v>
      </c>
      <c r="M12" s="19"/>
    </row>
    <row r="13" spans="2:13" ht="15">
      <c r="B13" s="9" t="s">
        <v>14</v>
      </c>
      <c r="C13" s="69" t="s">
        <v>71</v>
      </c>
      <c r="D13" s="66">
        <v>5</v>
      </c>
      <c r="E13" s="17" t="s">
        <v>8</v>
      </c>
      <c r="F13" s="70"/>
      <c r="G13" s="7">
        <f t="shared" si="6"/>
        <v>0</v>
      </c>
      <c r="H13" s="7" t="s">
        <v>9</v>
      </c>
      <c r="I13" s="7"/>
      <c r="J13" s="7">
        <f t="shared" si="7"/>
        <v>0</v>
      </c>
      <c r="K13" s="7" t="s">
        <v>9</v>
      </c>
      <c r="L13" s="18">
        <f t="shared" si="8"/>
        <v>0</v>
      </c>
      <c r="M13" s="19"/>
    </row>
    <row r="14" spans="2:13" ht="15">
      <c r="B14" s="9" t="s">
        <v>40</v>
      </c>
      <c r="C14" s="69" t="s">
        <v>72</v>
      </c>
      <c r="D14" s="66">
        <v>61</v>
      </c>
      <c r="E14" s="17" t="s">
        <v>8</v>
      </c>
      <c r="F14" s="70"/>
      <c r="G14" s="7">
        <f t="shared" si="9"/>
        <v>0</v>
      </c>
      <c r="H14" s="7" t="s">
        <v>9</v>
      </c>
      <c r="I14" s="7"/>
      <c r="J14" s="7">
        <f t="shared" si="10"/>
        <v>0</v>
      </c>
      <c r="K14" s="7" t="s">
        <v>9</v>
      </c>
      <c r="L14" s="18">
        <f t="shared" si="11"/>
        <v>0</v>
      </c>
      <c r="M14" s="19"/>
    </row>
    <row r="15" spans="2:13" ht="15">
      <c r="B15" s="9" t="s">
        <v>51</v>
      </c>
      <c r="C15" s="69" t="s">
        <v>73</v>
      </c>
      <c r="D15" s="66">
        <v>58</v>
      </c>
      <c r="E15" s="17" t="s">
        <v>8</v>
      </c>
      <c r="F15" s="70"/>
      <c r="G15" s="7">
        <f t="shared" si="6"/>
        <v>0</v>
      </c>
      <c r="H15" s="7" t="s">
        <v>9</v>
      </c>
      <c r="I15" s="7"/>
      <c r="J15" s="7">
        <f t="shared" si="7"/>
        <v>0</v>
      </c>
      <c r="K15" s="7" t="s">
        <v>9</v>
      </c>
      <c r="L15" s="18">
        <f t="shared" si="8"/>
        <v>0</v>
      </c>
      <c r="M15" s="19"/>
    </row>
    <row r="16" spans="2:13" ht="15">
      <c r="B16" s="9" t="s">
        <v>54</v>
      </c>
      <c r="C16" s="69" t="s">
        <v>74</v>
      </c>
      <c r="D16" s="66">
        <v>219</v>
      </c>
      <c r="E16" s="17" t="s">
        <v>8</v>
      </c>
      <c r="F16" s="70"/>
      <c r="G16" s="7">
        <f t="shared" si="9"/>
        <v>0</v>
      </c>
      <c r="H16" s="7" t="s">
        <v>9</v>
      </c>
      <c r="I16" s="7"/>
      <c r="J16" s="7">
        <f t="shared" si="10"/>
        <v>0</v>
      </c>
      <c r="K16" s="7" t="s">
        <v>9</v>
      </c>
      <c r="L16" s="18">
        <f t="shared" si="11"/>
        <v>0</v>
      </c>
      <c r="M16" s="19"/>
    </row>
    <row r="17" spans="2:13" ht="15">
      <c r="B17" s="9" t="s">
        <v>55</v>
      </c>
      <c r="C17" s="69" t="s">
        <v>82</v>
      </c>
      <c r="D17" s="66">
        <v>8</v>
      </c>
      <c r="E17" s="17" t="s">
        <v>8</v>
      </c>
      <c r="F17" s="70"/>
      <c r="G17" s="7">
        <f aca="true" t="shared" si="12" ref="G17">D17*F17</f>
        <v>0</v>
      </c>
      <c r="H17" s="7" t="s">
        <v>9</v>
      </c>
      <c r="I17" s="7"/>
      <c r="J17" s="7">
        <f aca="true" t="shared" si="13" ref="J17">G17*1.21</f>
        <v>0</v>
      </c>
      <c r="K17" s="7" t="s">
        <v>9</v>
      </c>
      <c r="L17" s="18">
        <f aca="true" t="shared" si="14" ref="L17">J17-G17</f>
        <v>0</v>
      </c>
      <c r="M17" s="19"/>
    </row>
    <row r="18" spans="2:13" ht="15">
      <c r="B18" s="9" t="s">
        <v>78</v>
      </c>
      <c r="C18" s="53" t="s">
        <v>64</v>
      </c>
      <c r="D18" s="66">
        <v>7700</v>
      </c>
      <c r="E18" s="17" t="s">
        <v>41</v>
      </c>
      <c r="F18" s="70"/>
      <c r="G18" s="7">
        <f aca="true" t="shared" si="15" ref="G18">D18*F18</f>
        <v>0</v>
      </c>
      <c r="H18" s="7" t="s">
        <v>9</v>
      </c>
      <c r="I18" s="7"/>
      <c r="J18" s="7">
        <f aca="true" t="shared" si="16" ref="J18">G18*1.21</f>
        <v>0</v>
      </c>
      <c r="K18" s="7" t="s">
        <v>9</v>
      </c>
      <c r="L18" s="18">
        <f aca="true" t="shared" si="17" ref="L18">J18-G18</f>
        <v>0</v>
      </c>
      <c r="M18" s="19"/>
    </row>
    <row r="19" spans="2:13" ht="15">
      <c r="B19" s="3"/>
      <c r="C19" s="26"/>
      <c r="D19" s="27"/>
      <c r="E19" s="27"/>
      <c r="F19" s="28"/>
      <c r="G19" s="29"/>
      <c r="H19" s="29"/>
      <c r="I19" s="29"/>
      <c r="J19" s="29"/>
      <c r="K19" s="29"/>
      <c r="L19" s="29"/>
      <c r="M19" s="30"/>
    </row>
    <row r="20" spans="2:13" ht="15">
      <c r="B20" s="2" t="s">
        <v>16</v>
      </c>
      <c r="C20" s="22" t="s">
        <v>17</v>
      </c>
      <c r="D20" s="23"/>
      <c r="E20" s="23"/>
      <c r="F20" s="23"/>
      <c r="G20" s="25"/>
      <c r="H20" s="25"/>
      <c r="I20" s="18"/>
      <c r="J20" s="25"/>
      <c r="K20" s="25"/>
      <c r="L20" s="25"/>
      <c r="M20" s="19"/>
    </row>
    <row r="21" spans="2:13" ht="15">
      <c r="B21" s="4" t="s">
        <v>18</v>
      </c>
      <c r="C21" s="11" t="s">
        <v>42</v>
      </c>
      <c r="D21" s="17">
        <v>978</v>
      </c>
      <c r="E21" s="17" t="s">
        <v>8</v>
      </c>
      <c r="F21" s="31"/>
      <c r="G21" s="18">
        <f aca="true" t="shared" si="18" ref="G21:G24">D21*F21</f>
        <v>0</v>
      </c>
      <c r="H21" s="18" t="s">
        <v>9</v>
      </c>
      <c r="I21" s="18"/>
      <c r="J21" s="18">
        <f aca="true" t="shared" si="19" ref="J21:J24">G21*1.21</f>
        <v>0</v>
      </c>
      <c r="K21" s="18" t="s">
        <v>9</v>
      </c>
      <c r="L21" s="18">
        <f aca="true" t="shared" si="20" ref="L21:L24">J21-G21</f>
        <v>0</v>
      </c>
      <c r="M21" s="19"/>
    </row>
    <row r="22" spans="2:13" ht="15">
      <c r="B22" s="4" t="s">
        <v>19</v>
      </c>
      <c r="C22" s="11" t="s">
        <v>79</v>
      </c>
      <c r="D22" s="17">
        <v>8</v>
      </c>
      <c r="E22" s="17" t="s">
        <v>8</v>
      </c>
      <c r="F22" s="31"/>
      <c r="G22" s="18">
        <f aca="true" t="shared" si="21" ref="G22">D22*F22</f>
        <v>0</v>
      </c>
      <c r="H22" s="18" t="s">
        <v>9</v>
      </c>
      <c r="I22" s="18"/>
      <c r="J22" s="18">
        <f aca="true" t="shared" si="22" ref="J22">G22*1.21</f>
        <v>0</v>
      </c>
      <c r="K22" s="18" t="s">
        <v>9</v>
      </c>
      <c r="L22" s="18">
        <f aca="true" t="shared" si="23" ref="L22">J22-G22</f>
        <v>0</v>
      </c>
      <c r="M22" s="19"/>
    </row>
    <row r="23" spans="2:13" ht="15">
      <c r="B23" s="4" t="s">
        <v>50</v>
      </c>
      <c r="C23" s="11" t="s">
        <v>43</v>
      </c>
      <c r="D23" s="17">
        <v>970</v>
      </c>
      <c r="E23" s="17" t="s">
        <v>8</v>
      </c>
      <c r="F23" s="31"/>
      <c r="G23" s="18">
        <f t="shared" si="18"/>
        <v>0</v>
      </c>
      <c r="H23" s="18" t="s">
        <v>9</v>
      </c>
      <c r="I23" s="18"/>
      <c r="J23" s="18">
        <f t="shared" si="19"/>
        <v>0</v>
      </c>
      <c r="K23" s="18" t="s">
        <v>9</v>
      </c>
      <c r="L23" s="18">
        <f t="shared" si="20"/>
        <v>0</v>
      </c>
      <c r="M23" s="19"/>
    </row>
    <row r="24" spans="2:13" ht="15">
      <c r="B24" s="4" t="s">
        <v>80</v>
      </c>
      <c r="C24" s="54" t="s">
        <v>63</v>
      </c>
      <c r="D24" s="16">
        <v>7700</v>
      </c>
      <c r="E24" s="17" t="s">
        <v>41</v>
      </c>
      <c r="F24" s="12"/>
      <c r="G24" s="18">
        <f t="shared" si="18"/>
        <v>0</v>
      </c>
      <c r="H24" s="7" t="s">
        <v>9</v>
      </c>
      <c r="I24" s="7"/>
      <c r="J24" s="18">
        <f t="shared" si="19"/>
        <v>0</v>
      </c>
      <c r="K24" s="18" t="s">
        <v>9</v>
      </c>
      <c r="L24" s="18">
        <f t="shared" si="20"/>
        <v>0</v>
      </c>
      <c r="M24" s="19"/>
    </row>
    <row r="25" spans="2:13" ht="15">
      <c r="B25" s="3"/>
      <c r="C25" s="26"/>
      <c r="D25" s="27"/>
      <c r="E25" s="27"/>
      <c r="F25" s="33"/>
      <c r="G25" s="29"/>
      <c r="H25" s="29"/>
      <c r="I25" s="29"/>
      <c r="J25" s="29"/>
      <c r="K25" s="29"/>
      <c r="L25" s="29"/>
      <c r="M25" s="30"/>
    </row>
    <row r="26" spans="2:13" ht="15">
      <c r="B26" s="2" t="s">
        <v>20</v>
      </c>
      <c r="C26" s="22" t="s">
        <v>21</v>
      </c>
      <c r="D26" s="23"/>
      <c r="E26" s="23"/>
      <c r="F26" s="32"/>
      <c r="G26" s="25"/>
      <c r="H26" s="25"/>
      <c r="I26" s="18"/>
      <c r="J26" s="25"/>
      <c r="K26" s="25"/>
      <c r="L26" s="25"/>
      <c r="M26" s="19"/>
    </row>
    <row r="27" spans="2:13" s="55" customFormat="1" ht="15">
      <c r="B27" s="56" t="s">
        <v>22</v>
      </c>
      <c r="C27" s="57" t="s">
        <v>35</v>
      </c>
      <c r="D27" s="17">
        <f>ROUNDUP(D23/2*1.3,0)</f>
        <v>631</v>
      </c>
      <c r="E27" s="58" t="s">
        <v>24</v>
      </c>
      <c r="F27" s="59"/>
      <c r="G27" s="60">
        <f aca="true" t="shared" si="24" ref="G27">D27*F27</f>
        <v>0</v>
      </c>
      <c r="H27" s="60" t="s">
        <v>9</v>
      </c>
      <c r="I27" s="61"/>
      <c r="J27" s="61">
        <f aca="true" t="shared" si="25" ref="J27">G27*1.21</f>
        <v>0</v>
      </c>
      <c r="K27" s="61" t="s">
        <v>9</v>
      </c>
      <c r="L27" s="61">
        <f aca="true" t="shared" si="26" ref="L27">J27-G27</f>
        <v>0</v>
      </c>
      <c r="M27" s="62"/>
    </row>
    <row r="28" spans="2:13" s="55" customFormat="1" ht="15">
      <c r="B28" s="56" t="s">
        <v>23</v>
      </c>
      <c r="C28" s="57" t="s">
        <v>52</v>
      </c>
      <c r="D28" s="17">
        <v>970</v>
      </c>
      <c r="E28" s="58" t="s">
        <v>8</v>
      </c>
      <c r="F28" s="59"/>
      <c r="G28" s="60">
        <f aca="true" t="shared" si="27" ref="G28">D28*F28</f>
        <v>0</v>
      </c>
      <c r="H28" s="60" t="s">
        <v>9</v>
      </c>
      <c r="I28" s="61"/>
      <c r="J28" s="61">
        <f aca="true" t="shared" si="28" ref="J28">G28*1.21</f>
        <v>0</v>
      </c>
      <c r="K28" s="61" t="s">
        <v>9</v>
      </c>
      <c r="L28" s="61">
        <f aca="true" t="shared" si="29" ref="L28">J28-G28</f>
        <v>0</v>
      </c>
      <c r="M28" s="62"/>
    </row>
    <row r="29" spans="2:13" s="55" customFormat="1" ht="15">
      <c r="B29" s="56" t="s">
        <v>39</v>
      </c>
      <c r="C29" s="57" t="s">
        <v>46</v>
      </c>
      <c r="D29" s="17">
        <v>1</v>
      </c>
      <c r="E29" s="58" t="s">
        <v>15</v>
      </c>
      <c r="F29" s="59"/>
      <c r="G29" s="60" t="s">
        <v>9</v>
      </c>
      <c r="H29" s="60">
        <f aca="true" t="shared" si="30" ref="H29:H30">D29*F29</f>
        <v>0</v>
      </c>
      <c r="I29" s="61"/>
      <c r="J29" s="61" t="s">
        <v>9</v>
      </c>
      <c r="K29" s="61">
        <f>H29*1.21</f>
        <v>0</v>
      </c>
      <c r="L29" s="61">
        <f>K29-H29</f>
        <v>0</v>
      </c>
      <c r="M29" s="62"/>
    </row>
    <row r="30" spans="2:13" s="55" customFormat="1" ht="15">
      <c r="B30" s="56" t="s">
        <v>44</v>
      </c>
      <c r="C30" s="57" t="s">
        <v>53</v>
      </c>
      <c r="D30" s="17">
        <v>1</v>
      </c>
      <c r="E30" s="58" t="s">
        <v>15</v>
      </c>
      <c r="F30" s="59"/>
      <c r="G30" s="60" t="s">
        <v>9</v>
      </c>
      <c r="H30" s="60">
        <f t="shared" si="30"/>
        <v>0</v>
      </c>
      <c r="I30" s="61"/>
      <c r="J30" s="61" t="s">
        <v>9</v>
      </c>
      <c r="K30" s="61">
        <f>H30*1.21</f>
        <v>0</v>
      </c>
      <c r="L30" s="61">
        <f>K30-H30</f>
        <v>0</v>
      </c>
      <c r="M30" s="62"/>
    </row>
    <row r="31" spans="2:13" s="55" customFormat="1" ht="15">
      <c r="B31" s="56" t="s">
        <v>45</v>
      </c>
      <c r="C31" s="57" t="s">
        <v>81</v>
      </c>
      <c r="D31" s="17">
        <v>970</v>
      </c>
      <c r="E31" s="58" t="s">
        <v>8</v>
      </c>
      <c r="F31" s="59"/>
      <c r="G31" s="60" t="s">
        <v>9</v>
      </c>
      <c r="H31" s="60">
        <f aca="true" t="shared" si="31" ref="H31">D31*F31</f>
        <v>0</v>
      </c>
      <c r="I31" s="61"/>
      <c r="J31" s="61" t="s">
        <v>9</v>
      </c>
      <c r="K31" s="61">
        <f>H31*1.21</f>
        <v>0</v>
      </c>
      <c r="L31" s="61">
        <f>K31-H31</f>
        <v>0</v>
      </c>
      <c r="M31" s="62"/>
    </row>
    <row r="32" spans="2:13" s="55" customFormat="1" ht="15">
      <c r="B32" s="56" t="s">
        <v>47</v>
      </c>
      <c r="C32" s="57" t="s">
        <v>76</v>
      </c>
      <c r="D32" s="17">
        <v>970</v>
      </c>
      <c r="E32" s="58" t="s">
        <v>8</v>
      </c>
      <c r="F32" s="59"/>
      <c r="G32" s="18">
        <f aca="true" t="shared" si="32" ref="G32">D32*F32</f>
        <v>0</v>
      </c>
      <c r="H32" s="18" t="s">
        <v>9</v>
      </c>
      <c r="I32" s="18"/>
      <c r="J32" s="18">
        <f>G32*1.21</f>
        <v>0</v>
      </c>
      <c r="K32" s="18" t="s">
        <v>9</v>
      </c>
      <c r="L32" s="18">
        <f aca="true" t="shared" si="33" ref="L32:L34">J32-G32</f>
        <v>0</v>
      </c>
      <c r="M32" s="62"/>
    </row>
    <row r="33" spans="2:13" s="55" customFormat="1" ht="15">
      <c r="B33" s="56" t="s">
        <v>48</v>
      </c>
      <c r="C33" s="57" t="s">
        <v>77</v>
      </c>
      <c r="D33" s="17">
        <v>970</v>
      </c>
      <c r="E33" s="58" t="s">
        <v>8</v>
      </c>
      <c r="F33" s="59"/>
      <c r="G33" s="18">
        <f aca="true" t="shared" si="34" ref="G33">D33*F33</f>
        <v>0</v>
      </c>
      <c r="H33" s="18" t="s">
        <v>9</v>
      </c>
      <c r="I33" s="18"/>
      <c r="J33" s="18">
        <f>G33*1.21</f>
        <v>0</v>
      </c>
      <c r="K33" s="18" t="s">
        <v>9</v>
      </c>
      <c r="L33" s="18">
        <f t="shared" si="33"/>
        <v>0</v>
      </c>
      <c r="M33" s="62"/>
    </row>
    <row r="34" spans="2:13" s="55" customFormat="1" ht="15">
      <c r="B34" s="56" t="s">
        <v>49</v>
      </c>
      <c r="C34" s="57" t="s">
        <v>36</v>
      </c>
      <c r="D34" s="17">
        <v>34</v>
      </c>
      <c r="E34" s="58" t="s">
        <v>8</v>
      </c>
      <c r="F34" s="59"/>
      <c r="G34" s="18">
        <f aca="true" t="shared" si="35" ref="G34">D34*F34</f>
        <v>0</v>
      </c>
      <c r="H34" s="18" t="s">
        <v>9</v>
      </c>
      <c r="I34" s="18"/>
      <c r="J34" s="18">
        <f>G34*1.21</f>
        <v>0</v>
      </c>
      <c r="K34" s="18" t="s">
        <v>9</v>
      </c>
      <c r="L34" s="18">
        <f t="shared" si="33"/>
        <v>0</v>
      </c>
      <c r="M34" s="62"/>
    </row>
    <row r="35" spans="2:14" ht="15">
      <c r="B35" s="56" t="s">
        <v>75</v>
      </c>
      <c r="C35" s="49" t="s">
        <v>87</v>
      </c>
      <c r="D35" s="17">
        <v>1</v>
      </c>
      <c r="E35" s="58" t="s">
        <v>15</v>
      </c>
      <c r="F35" s="59"/>
      <c r="G35" s="60" t="s">
        <v>9</v>
      </c>
      <c r="H35" s="60">
        <f aca="true" t="shared" si="36" ref="H35">D35*F35</f>
        <v>0</v>
      </c>
      <c r="I35" s="61"/>
      <c r="J35" s="61" t="s">
        <v>9</v>
      </c>
      <c r="K35" s="61">
        <f>H35*1.21</f>
        <v>0</v>
      </c>
      <c r="L35" s="61">
        <f>K35-H35</f>
        <v>0</v>
      </c>
      <c r="M35" s="19"/>
      <c r="N35" s="14"/>
    </row>
    <row r="36" spans="2:13" ht="15">
      <c r="B36" s="3"/>
      <c r="C36" s="34"/>
      <c r="D36" s="27"/>
      <c r="E36" s="27"/>
      <c r="F36" s="28"/>
      <c r="G36" s="29"/>
      <c r="H36" s="29"/>
      <c r="I36" s="29"/>
      <c r="J36" s="29"/>
      <c r="K36" s="29"/>
      <c r="L36" s="29"/>
      <c r="M36" s="30"/>
    </row>
    <row r="37" spans="2:13" ht="15">
      <c r="B37" s="2"/>
      <c r="C37" s="35" t="s">
        <v>25</v>
      </c>
      <c r="D37" s="5"/>
      <c r="E37" s="5" t="s">
        <v>26</v>
      </c>
      <c r="F37" s="36" t="s">
        <v>27</v>
      </c>
      <c r="G37" s="5" t="s">
        <v>28</v>
      </c>
      <c r="H37" s="5" t="s">
        <v>29</v>
      </c>
      <c r="I37" s="37"/>
      <c r="J37" s="38"/>
      <c r="K37" s="39"/>
      <c r="L37" s="39"/>
      <c r="M37" s="39"/>
    </row>
    <row r="38" spans="2:14" ht="15">
      <c r="B38" s="4" t="s">
        <v>30</v>
      </c>
      <c r="C38" s="63" t="s">
        <v>56</v>
      </c>
      <c r="D38" s="17"/>
      <c r="E38" s="17"/>
      <c r="F38" s="13">
        <f>SUM(G7:H35)</f>
        <v>0</v>
      </c>
      <c r="G38" s="18">
        <f>H38-F38</f>
        <v>0</v>
      </c>
      <c r="H38" s="18">
        <f>F38*1.21</f>
        <v>0</v>
      </c>
      <c r="I38" s="37"/>
      <c r="J38" s="38"/>
      <c r="K38" s="38"/>
      <c r="L38" s="38"/>
      <c r="M38" s="39"/>
      <c r="N38" s="14"/>
    </row>
    <row r="39" spans="2:13" ht="15">
      <c r="B39" s="4" t="s">
        <v>31</v>
      </c>
      <c r="C39" s="64" t="s">
        <v>57</v>
      </c>
      <c r="D39" s="40"/>
      <c r="E39" s="41" t="e">
        <f>F39/F38</f>
        <v>#DIV/0!</v>
      </c>
      <c r="F39" s="42">
        <f>SUM(G7:G35)</f>
        <v>0</v>
      </c>
      <c r="G39" s="18">
        <f>H39-F39</f>
        <v>0</v>
      </c>
      <c r="H39" s="18">
        <f>F39*1.21</f>
        <v>0</v>
      </c>
      <c r="I39" s="37"/>
      <c r="J39" s="39"/>
      <c r="K39" s="39"/>
      <c r="L39" s="39"/>
      <c r="M39" s="39"/>
    </row>
    <row r="40" spans="2:13" ht="15">
      <c r="B40" s="4" t="s">
        <v>32</v>
      </c>
      <c r="C40" s="64" t="s">
        <v>58</v>
      </c>
      <c r="D40" s="40"/>
      <c r="E40" s="41" t="e">
        <f>F40/F38</f>
        <v>#DIV/0!</v>
      </c>
      <c r="F40" s="42">
        <f>SUM(H7:H35)</f>
        <v>0</v>
      </c>
      <c r="G40" s="18">
        <f>H40-F40</f>
        <v>0</v>
      </c>
      <c r="H40" s="18">
        <f>F40*1.21</f>
        <v>0</v>
      </c>
      <c r="I40" s="37"/>
      <c r="J40" s="39"/>
      <c r="K40" s="38"/>
      <c r="L40" s="39"/>
      <c r="M40" s="39"/>
    </row>
    <row r="41" spans="2:13" ht="15">
      <c r="B41" s="3"/>
      <c r="C41" s="43"/>
      <c r="D41" s="27"/>
      <c r="E41" s="27"/>
      <c r="F41" s="28"/>
      <c r="G41" s="29"/>
      <c r="H41" s="29"/>
      <c r="I41" s="29"/>
      <c r="J41" s="29"/>
      <c r="K41" s="29"/>
      <c r="L41" s="29"/>
      <c r="M41" s="30"/>
    </row>
    <row r="42" spans="2:13" ht="13.5" thickBot="1">
      <c r="B42" s="6" t="s">
        <v>33</v>
      </c>
      <c r="C42" s="44">
        <f ca="1">TODAY()</f>
        <v>45029</v>
      </c>
      <c r="D42" s="45"/>
      <c r="E42" s="45"/>
      <c r="F42" s="46" t="s">
        <v>34</v>
      </c>
      <c r="G42" s="76"/>
      <c r="H42" s="76"/>
      <c r="I42" s="47"/>
      <c r="J42" s="76"/>
      <c r="K42" s="76"/>
      <c r="L42" s="47"/>
      <c r="M42" s="48"/>
    </row>
    <row r="45" spans="6:7" ht="15">
      <c r="F45" s="67"/>
      <c r="G45" s="68"/>
    </row>
  </sheetData>
  <mergeCells count="11">
    <mergeCell ref="L4:L6"/>
    <mergeCell ref="G42:H42"/>
    <mergeCell ref="B3:C3"/>
    <mergeCell ref="B2:C2"/>
    <mergeCell ref="J42:K42"/>
    <mergeCell ref="B4:B5"/>
    <mergeCell ref="C4:C5"/>
    <mergeCell ref="D4:D5"/>
    <mergeCell ref="E4:E5"/>
    <mergeCell ref="F4:H4"/>
    <mergeCell ref="J4:K4"/>
  </mergeCells>
  <printOptions/>
  <pageMargins left="0.7" right="0.7" top="0.787401575" bottom="0.787401575" header="0.3" footer="0.3"/>
  <pageSetup fitToHeight="1" fitToWidth="1" horizontalDpi="600" verticalDpi="600" orientation="landscape" paperSize="9" scale="64" r:id="rId1"/>
  <ignoredErrors>
    <ignoredError sqref="B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2023-04-13T10:46:04Z</dcterms:modified>
  <cp:category/>
  <cp:version/>
  <cp:contentType/>
  <cp:contentStatus/>
</cp:coreProperties>
</file>