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3\VZMR II. a III.kategorie\B2112 Adaptace obřadní síně na zasedací místnost - dodávka nábytku\"/>
    </mc:Choice>
  </mc:AlternateContent>
  <xr:revisionPtr revIDLastSave="0" documentId="13_ncr:1_{43DC8C81-68BF-4BE9-9940-94F07A7B3781}" xr6:coauthVersionLast="47" xr6:coauthVersionMax="47" xr10:uidLastSave="{00000000-0000-0000-0000-000000000000}"/>
  <bookViews>
    <workbookView xWindow="-120" yWindow="-120" windowWidth="29040" windowHeight="15840" xr2:uid="{F57C7FB4-367A-424F-9D42-EB990D72B177}"/>
  </bookViews>
  <sheets>
    <sheet name="SO 03 - Vybavení" sheetId="1" r:id="rId1"/>
    <sheet name="Pokyny pro vyplnění" sheetId="2" r:id="rId2"/>
  </sheets>
  <definedNames>
    <definedName name="_xlnm.Print_Area" localSheetId="0">'SO 03 - Vybavení'!$C$3:$K$116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14" i="1" l="1"/>
  <c r="BI114" i="1"/>
  <c r="BH114" i="1"/>
  <c r="BG114" i="1"/>
  <c r="BF114" i="1"/>
  <c r="T114" i="1"/>
  <c r="R114" i="1"/>
  <c r="P114" i="1"/>
  <c r="J114" i="1"/>
  <c r="BE114" i="1" s="1"/>
  <c r="BK113" i="1"/>
  <c r="BI113" i="1"/>
  <c r="BH113" i="1"/>
  <c r="BG113" i="1"/>
  <c r="BF113" i="1"/>
  <c r="T113" i="1"/>
  <c r="R113" i="1"/>
  <c r="P113" i="1"/>
  <c r="J113" i="1"/>
  <c r="BE113" i="1" s="1"/>
  <c r="BK111" i="1"/>
  <c r="BI111" i="1"/>
  <c r="BH111" i="1"/>
  <c r="BG111" i="1"/>
  <c r="BF111" i="1"/>
  <c r="T111" i="1"/>
  <c r="R111" i="1"/>
  <c r="P111" i="1"/>
  <c r="J111" i="1"/>
  <c r="BE111" i="1" s="1"/>
  <c r="BK110" i="1"/>
  <c r="BI110" i="1"/>
  <c r="BH110" i="1"/>
  <c r="BG110" i="1"/>
  <c r="BF110" i="1"/>
  <c r="T110" i="1"/>
  <c r="R110" i="1"/>
  <c r="P110" i="1"/>
  <c r="J110" i="1"/>
  <c r="BE110" i="1" s="1"/>
  <c r="BK109" i="1"/>
  <c r="BI109" i="1"/>
  <c r="BH109" i="1"/>
  <c r="BG109" i="1"/>
  <c r="BF109" i="1"/>
  <c r="T109" i="1"/>
  <c r="R109" i="1"/>
  <c r="P109" i="1"/>
  <c r="J109" i="1"/>
  <c r="BE109" i="1" s="1"/>
  <c r="BK108" i="1"/>
  <c r="BI108" i="1"/>
  <c r="BH108" i="1"/>
  <c r="BG108" i="1"/>
  <c r="BF108" i="1"/>
  <c r="T108" i="1"/>
  <c r="R108" i="1"/>
  <c r="P108" i="1"/>
  <c r="J108" i="1"/>
  <c r="BE108" i="1" s="1"/>
  <c r="BK107" i="1"/>
  <c r="BI107" i="1"/>
  <c r="BH107" i="1"/>
  <c r="BG107" i="1"/>
  <c r="BF107" i="1"/>
  <c r="T107" i="1"/>
  <c r="R107" i="1"/>
  <c r="P107" i="1"/>
  <c r="J107" i="1"/>
  <c r="BE107" i="1" s="1"/>
  <c r="BK106" i="1"/>
  <c r="BI106" i="1"/>
  <c r="BH106" i="1"/>
  <c r="BG106" i="1"/>
  <c r="BF106" i="1"/>
  <c r="T106" i="1"/>
  <c r="R106" i="1"/>
  <c r="P106" i="1"/>
  <c r="J106" i="1"/>
  <c r="BE106" i="1" s="1"/>
  <c r="BK101" i="1"/>
  <c r="BI101" i="1"/>
  <c r="BH101" i="1"/>
  <c r="BG101" i="1"/>
  <c r="BF101" i="1"/>
  <c r="T101" i="1"/>
  <c r="R101" i="1"/>
  <c r="P101" i="1"/>
  <c r="J101" i="1"/>
  <c r="BE101" i="1" s="1"/>
  <c r="BK96" i="1"/>
  <c r="BI96" i="1"/>
  <c r="BH96" i="1"/>
  <c r="BG96" i="1"/>
  <c r="BF96" i="1"/>
  <c r="T96" i="1"/>
  <c r="R96" i="1"/>
  <c r="P96" i="1"/>
  <c r="J96" i="1"/>
  <c r="BE96" i="1" s="1"/>
  <c r="BK88" i="1"/>
  <c r="BI88" i="1"/>
  <c r="BH88" i="1"/>
  <c r="BG88" i="1"/>
  <c r="BF88" i="1"/>
  <c r="T88" i="1"/>
  <c r="R88" i="1"/>
  <c r="P88" i="1"/>
  <c r="J88" i="1"/>
  <c r="BE88" i="1" s="1"/>
  <c r="BK87" i="1"/>
  <c r="T87" i="1"/>
  <c r="T86" i="1" s="1"/>
  <c r="R87" i="1"/>
  <c r="P87" i="1"/>
  <c r="P86" i="1" s="1"/>
  <c r="J87" i="1"/>
  <c r="BK86" i="1"/>
  <c r="R86" i="1"/>
  <c r="J86" i="1"/>
  <c r="J63" i="1" s="1"/>
  <c r="J83" i="1"/>
  <c r="F83" i="1"/>
  <c r="J82" i="1"/>
  <c r="F82" i="1"/>
  <c r="J80" i="1"/>
  <c r="F80" i="1"/>
  <c r="E78" i="1"/>
  <c r="J64" i="1"/>
  <c r="J59" i="1"/>
  <c r="F59" i="1"/>
  <c r="J58" i="1"/>
  <c r="F58" i="1"/>
  <c r="J56" i="1"/>
  <c r="F56" i="1"/>
  <c r="E54" i="1"/>
  <c r="E50" i="1"/>
  <c r="J39" i="1"/>
  <c r="F39" i="1"/>
  <c r="J38" i="1"/>
  <c r="F38" i="1"/>
  <c r="J37" i="1"/>
  <c r="F37" i="1"/>
  <c r="J36" i="1"/>
  <c r="F36" i="1"/>
  <c r="J35" i="1" l="1"/>
  <c r="F35" i="1"/>
  <c r="J32" i="1"/>
  <c r="J41" i="1" s="1"/>
</calcChain>
</file>

<file path=xl/sharedStrings.xml><?xml version="1.0" encoding="utf-8"?>
<sst xmlns="http://schemas.openxmlformats.org/spreadsheetml/2006/main" count="917" uniqueCount="317">
  <si>
    <t>&gt;&gt;  skryté sloupce  &lt;&lt;</t>
  </si>
  <si>
    <t>{a79e8eb2-af86-462d-8ff4-77d9b0f8f65b}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</si>
  <si>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</si>
  <si>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</si>
  <si>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</si>
  <si>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</si>
  <si>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</si>
  <si>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</si>
  <si>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- Stavební objekty</t>
  </si>
  <si>
    <t>Soupis:</t>
  </si>
  <si>
    <t>SO 03 - Vybavení</t>
  </si>
  <si>
    <t>KSO:</t>
  </si>
  <si>
    <t/>
  </si>
  <si>
    <t>CC-CZ:</t>
  </si>
  <si>
    <t>Místo:</t>
  </si>
  <si>
    <t>náměstí Míru 11, 43601 Litvínov</t>
  </si>
  <si>
    <t>Datum:</t>
  </si>
  <si>
    <t>Zadavatel:</t>
  </si>
  <si>
    <t>IČ:</t>
  </si>
  <si>
    <t>Město Litvínov</t>
  </si>
  <si>
    <t>DIČ:</t>
  </si>
  <si>
    <t>Uchazeč:</t>
  </si>
  <si>
    <t>Projektant:</t>
  </si>
  <si>
    <t>Ing. Daniel Šimmer, č.a. 0401928</t>
  </si>
  <si>
    <t>Zpracovatel:</t>
  </si>
  <si>
    <t>Vít Včeliš, 724538658, vitvcelis@seznam.cz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</si>
  <si>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</si>
  <si>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</si>
  <si>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</si>
  <si>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</si>
  <si>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</si>
  <si>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</si>
  <si>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</si>
  <si>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</si>
  <si>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</si>
  <si>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</si>
  <si>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</si>
  <si>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</si>
  <si>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</si>
  <si>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</si>
  <si>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</si>
  <si>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</si>
  <si>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</si>
  <si>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</si>
  <si>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</si>
  <si>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OST - Ostatní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</si>
  <si>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</si>
  <si>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</si>
  <si>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</si>
  <si>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</si>
  <si>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</si>
  <si>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</si>
  <si>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</si>
  <si>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</si>
  <si>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</si>
  <si>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</si>
  <si>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</si>
  <si>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</si>
  <si>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</si>
  <si>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</si>
  <si>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</si>
  <si>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</si>
  <si>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</si>
  <si>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OST</t>
  </si>
  <si>
    <t>Ostatní</t>
  </si>
  <si>
    <t>4</t>
  </si>
  <si>
    <t>0</t>
  </si>
  <si>
    <t>ROZPOCET</t>
  </si>
  <si>
    <t>1</t>
  </si>
  <si>
    <t>K</t>
  </si>
  <si>
    <t>99991111R</t>
  </si>
  <si>
    <t>m</t>
  </si>
  <si>
    <t>16</t>
  </si>
  <si>
    <t>-920640985</t>
  </si>
  <si>
    <t>VV</t>
  </si>
  <si>
    <t>"11,1*5,45</t>
  </si>
  <si>
    <t>True</t>
  </si>
  <si>
    <t>11,1</t>
  </si>
  <si>
    <t>"4,95*5,45</t>
  </si>
  <si>
    <t>4,95</t>
  </si>
  <si>
    <t>"8,17*3,05</t>
  </si>
  <si>
    <t>8,17</t>
  </si>
  <si>
    <t>Součet</t>
  </si>
  <si>
    <t>99991112R</t>
  </si>
  <si>
    <t>X4a Dodávka a montáž látkové interiérové zatemňovací rolety s elektrickým pohonem. Uchycení do stropu. Nehořlavá látka ve světle béžové barvě, neprůhledná - silně tlumící</t>
  </si>
  <si>
    <t>m2</t>
  </si>
  <si>
    <t>-128090926</t>
  </si>
  <si>
    <t>1,3*3,75*5</t>
  </si>
  <si>
    <t>1,3*2,9*2</t>
  </si>
  <si>
    <t>1,3*2,05*4</t>
  </si>
  <si>
    <t>3</t>
  </si>
  <si>
    <t>99991112R2</t>
  </si>
  <si>
    <t>X4b Dodávka a montáž látkové interiérové zatemňovací rolety s elektrickým pohonem. Uchycení do rámu okna. Umístit do spodní části oken - otevíravá část. Pro možnost větrání a zatemňování zároveň. Nehořlavá látka ve světle béžové barvě, neprůhledná - silně tlumící</t>
  </si>
  <si>
    <t>-1877488151</t>
  </si>
  <si>
    <t>1,3*1,88*5</t>
  </si>
  <si>
    <t>1,3*1,45*1</t>
  </si>
  <si>
    <t>1,3*2,05*2</t>
  </si>
  <si>
    <t>99991113R</t>
  </si>
  <si>
    <t>X5 Dodávka a montáž celodřevěný laminovaný stůl 1400 x 800 mm, včetně montážního materiálu a povrchové úpravy</t>
  </si>
  <si>
    <t>kus</t>
  </si>
  <si>
    <t>-2106909971</t>
  </si>
  <si>
    <t>5</t>
  </si>
  <si>
    <t>99991113R2</t>
  </si>
  <si>
    <t>X5 Dodávka a montáž celodřevěný laminovaný stůl 1600 x 800 mm, včetně montážního materiálu a povrchové úpravy</t>
  </si>
  <si>
    <t>-580270899</t>
  </si>
  <si>
    <t>6</t>
  </si>
  <si>
    <t>99991113R3</t>
  </si>
  <si>
    <t>X5 Dodávka a montáž celodřevěný laminovaný stůl 1200 x 800 mm, včetně montážního materiálu a povrchové úpravy</t>
  </si>
  <si>
    <t>963281837</t>
  </si>
  <si>
    <t>7</t>
  </si>
  <si>
    <t>99991113R4</t>
  </si>
  <si>
    <t>X5 Dodávka a montáž laminovaný stůl s kvovou podnoží 1600 x 800 mm, včetně montážního materiálu a povrchové úpravy</t>
  </si>
  <si>
    <t>-1046796512</t>
  </si>
  <si>
    <t>8</t>
  </si>
  <si>
    <t>99991114R</t>
  </si>
  <si>
    <t>-834461714</t>
  </si>
  <si>
    <t>9</t>
  </si>
  <si>
    <t>99991114R2</t>
  </si>
  <si>
    <t>X6b Dodávka a montáž kancelářská židle s područkami, otočná - zastupitelé města. Kombinace černé látky a šedé síťoviny - snadné čištění, Područky plastové černé</t>
  </si>
  <si>
    <t>-527302319</t>
  </si>
  <si>
    <t>22,00</t>
  </si>
  <si>
    <t>10</t>
  </si>
  <si>
    <t>99991114R3</t>
  </si>
  <si>
    <t>X6c Dodávka a montáž konferenční židle s područkami - zasedací místnost 2 a skrutátoři. Kombinace černé látky a šedé síťoviny. područky plastové černé</t>
  </si>
  <si>
    <t>-994092404</t>
  </si>
  <si>
    <t>11</t>
  </si>
  <si>
    <t>99991114R4</t>
  </si>
  <si>
    <t>1418925161</t>
  </si>
  <si>
    <t>21,00</t>
  </si>
  <si>
    <t>X3 Dodávka a montáž hliníkové záclonové kolejnice včetně montážního materiálu, dubové garnyže  a kluzných závěsů</t>
  </si>
  <si>
    <t xml:space="preserve">X6a Dodávka a montáž kancelářské židle s područkami. </t>
  </si>
  <si>
    <t>X6d Dodávka a montáž židle stohovatelné, včetně montážního materiálu a povrchové úpravy (lakování)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</si>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</sst>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31" x14ac:knownFonts="1">
    <font>
      <sz val="10"/>
      <color theme="1"/>
      <name val="Arial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i/>
      <sz val="8"/>
      <name val="Arial CE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83F0F7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6" fillId="2" borderId="0" xfId="0" applyFont="1" applyFill="1" applyAlignment="1" applyProtection="1">
      <alignment horizontal="left" vertical="center"/>
      <protection locked="0"/>
    </xf>
    <xf numFmtId="4" fontId="11" fillId="2" borderId="18" xfId="0" applyNumberFormat="1" applyFont="1" applyFill="1" applyBorder="1" applyAlignment="1" applyProtection="1">
      <alignment vertical="center"/>
      <protection locked="0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2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0" xfId="0" applyFont="1" applyAlignment="1">
      <alignment vertical="top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9" fillId="0" borderId="26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6" fillId="0" borderId="27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26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5" fillId="0" borderId="0" xfId="0" applyFont="1" applyAlignment="1">
      <alignment vertical="top"/>
    </xf>
    <xf numFmtId="49" fontId="25" fillId="0" borderId="0" xfId="0" applyNumberFormat="1" applyFont="1" applyAlignment="1">
      <alignment horizontal="left" vertical="center"/>
    </xf>
    <xf numFmtId="0" fontId="0" fillId="0" borderId="26" xfId="0" applyBorder="1" applyAlignment="1">
      <alignment vertical="top"/>
    </xf>
    <xf numFmtId="0" fontId="24" fillId="0" borderId="26" xfId="0" applyFont="1" applyBorder="1" applyAlignment="1">
      <alignment horizontal="left"/>
    </xf>
    <xf numFmtId="0" fontId="29" fillId="0" borderId="26" xfId="0" applyFont="1" applyBorder="1"/>
    <xf numFmtId="0" fontId="22" fillId="0" borderId="24" xfId="0" applyFont="1" applyBorder="1" applyAlignment="1">
      <alignment vertical="top"/>
    </xf>
    <xf numFmtId="0" fontId="22" fillId="0" borderId="25" xfId="0" applyFont="1" applyBorder="1" applyAlignment="1">
      <alignment vertical="top"/>
    </xf>
    <xf numFmtId="0" fontId="22" fillId="0" borderId="27" xfId="0" applyFont="1" applyBorder="1" applyAlignment="1">
      <alignment vertical="top"/>
    </xf>
    <xf numFmtId="0" fontId="22" fillId="0" borderId="26" xfId="0" applyFont="1" applyBorder="1" applyAlignment="1">
      <alignment vertical="top"/>
    </xf>
    <xf numFmtId="0" fontId="22" fillId="0" borderId="28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0" fillId="4" borderId="5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10" fillId="4" borderId="6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0" fontId="0" fillId="0" borderId="14" xfId="0" applyBorder="1" applyAlignment="1">
      <alignment vertical="center"/>
    </xf>
    <xf numFmtId="166" fontId="15" fillId="0" borderId="4" xfId="0" applyNumberFormat="1" applyFont="1" applyBorder="1"/>
    <xf numFmtId="166" fontId="15" fillId="0" borderId="15" xfId="0" applyNumberFormat="1" applyFont="1" applyBorder="1"/>
    <xf numFmtId="4" fontId="16" fillId="0" borderId="0" xfId="0" applyNumberFormat="1" applyFont="1" applyAlignment="1">
      <alignment vertical="center"/>
    </xf>
    <xf numFmtId="0" fontId="17" fillId="0" borderId="3" xfId="0" applyFont="1" applyBorder="1"/>
    <xf numFmtId="0" fontId="17" fillId="0" borderId="0" xfId="0" applyFont="1"/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7" fillId="0" borderId="16" xfId="0" applyFont="1" applyBorder="1"/>
    <xf numFmtId="166" fontId="17" fillId="0" borderId="0" xfId="0" applyNumberFormat="1" applyFont="1"/>
    <xf numFmtId="166" fontId="17" fillId="0" borderId="17" xfId="0" applyNumberFormat="1" applyFont="1" applyBorder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49" fontId="11" fillId="0" borderId="18" xfId="0" applyNumberFormat="1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67" fontId="11" fillId="0" borderId="18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0" fontId="14" fillId="2" borderId="16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67" fontId="20" fillId="0" borderId="0" xfId="0" applyNumberFormat="1" applyFont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1" fillId="6" borderId="18" xfId="0" applyFont="1" applyFill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/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4" fillId="0" borderId="26" xfId="0" applyFont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 vertical="center" wrapText="1"/>
    </xf>
    <xf numFmtId="0" fontId="24" fillId="0" borderId="26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CD2A-EFF4-42C6-AAAE-1D3D91306A19}">
  <dimension ref="B2:BM116"/>
  <sheetViews>
    <sheetView showGridLines="0" tabSelected="1" workbookViewId="0">
      <selection activeCell="W15" sqref="W14:W15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185" t="s">
        <v>0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79" t="s">
        <v>1</v>
      </c>
    </row>
    <row r="3" spans="2:46" ht="6.95" customHeight="1" x14ac:dyDescent="0.2">
      <c r="B3" s="80"/>
      <c r="C3" s="81"/>
      <c r="D3" s="81"/>
      <c r="E3" s="81"/>
      <c r="F3" s="81"/>
      <c r="G3" s="81"/>
      <c r="H3" s="81"/>
      <c r="I3" s="81"/>
      <c r="J3" s="81"/>
      <c r="K3" s="81"/>
      <c r="L3" s="82"/>
      <c r="AT3" s="79" t="s">
        <v>2</v>
      </c>
    </row>
    <row r="4" spans="2:46" ht="24.95" customHeight="1" x14ac:dyDescent="0.2">
      <c r="B4" s="82"/>
      <c r="D4" s="83" t="s">
        <v>3</v>
      </c>
      <c r="L4" s="82"/>
      <c r="M4" s="84" t="s">
        <v>4</v>
      </c>
      <c r="AT4" s="79" t="s">
        <v>5</v>
      </c>
    </row>
    <row r="5" spans="2:46" ht="6.95" customHeight="1" x14ac:dyDescent="0.2">
      <c r="B5" s="82"/>
      <c r="L5" s="82"/>
    </row>
    <row r="6" spans="2:46" ht="12" customHeight="1" x14ac:dyDescent="0.2">
      <c r="B6" s="82"/>
      <c r="D6" s="85" t="s">
        <v>6</v>
      </c>
      <c r="L6" s="82"/>
    </row>
    <row r="7" spans="2:46" ht="16.5" customHeight="1" x14ac:dyDescent="0.2">
      <c r="B7" s="82"/>
      <c r="E7" s="181"/>
      <c r="F7" s="182"/>
      <c r="G7" s="182"/>
      <c r="H7" s="182"/>
      <c r="L7" s="82"/>
    </row>
    <row r="8" spans="2:46" ht="12" customHeight="1" x14ac:dyDescent="0.2">
      <c r="B8" s="82"/>
      <c r="D8" s="85" t="s">
        <v>7</v>
      </c>
      <c r="L8" s="82"/>
    </row>
    <row r="9" spans="2:46" s="87" customFormat="1" ht="16.5" customHeight="1" x14ac:dyDescent="0.2">
      <c r="B9" s="86"/>
      <c r="E9" s="181" t="s">
        <v>8</v>
      </c>
      <c r="F9" s="183"/>
      <c r="G9" s="183"/>
      <c r="H9" s="183"/>
      <c r="L9" s="86"/>
    </row>
    <row r="10" spans="2:46" s="87" customFormat="1" ht="12" customHeight="1" x14ac:dyDescent="0.2">
      <c r="B10" s="86"/>
      <c r="D10" s="85" t="s">
        <v>9</v>
      </c>
      <c r="L10" s="86"/>
    </row>
    <row r="11" spans="2:46" s="87" customFormat="1" ht="16.5" customHeight="1" x14ac:dyDescent="0.2">
      <c r="B11" s="86"/>
      <c r="E11" s="184" t="s">
        <v>10</v>
      </c>
      <c r="F11" s="183"/>
      <c r="G11" s="183"/>
      <c r="H11" s="183"/>
      <c r="L11" s="86"/>
    </row>
    <row r="12" spans="2:46" s="87" customFormat="1" x14ac:dyDescent="0.2">
      <c r="B12" s="86"/>
      <c r="L12" s="86"/>
    </row>
    <row r="13" spans="2:46" s="87" customFormat="1" ht="12" customHeight="1" x14ac:dyDescent="0.2">
      <c r="B13" s="86"/>
      <c r="D13" s="85" t="s">
        <v>11</v>
      </c>
      <c r="F13" s="88" t="s">
        <v>12</v>
      </c>
      <c r="I13" s="85" t="s">
        <v>13</v>
      </c>
      <c r="J13" s="88" t="s">
        <v>12</v>
      </c>
      <c r="L13" s="86"/>
    </row>
    <row r="14" spans="2:46" s="87" customFormat="1" ht="12" customHeight="1" x14ac:dyDescent="0.2">
      <c r="B14" s="86"/>
      <c r="D14" s="85" t="s">
        <v>14</v>
      </c>
      <c r="F14" s="88" t="s">
        <v>15</v>
      </c>
      <c r="I14" s="85" t="s">
        <v>16</v>
      </c>
      <c r="J14" s="89"/>
      <c r="L14" s="86"/>
    </row>
    <row r="15" spans="2:46" s="87" customFormat="1" ht="10.9" customHeight="1" x14ac:dyDescent="0.2">
      <c r="B15" s="86"/>
      <c r="L15" s="86"/>
    </row>
    <row r="16" spans="2:46" s="87" customFormat="1" ht="12" customHeight="1" x14ac:dyDescent="0.2">
      <c r="B16" s="86"/>
      <c r="D16" s="85" t="s">
        <v>17</v>
      </c>
      <c r="I16" s="85" t="s">
        <v>18</v>
      </c>
      <c r="J16" s="88" t="s">
        <v>12</v>
      </c>
      <c r="L16" s="86"/>
    </row>
    <row r="17" spans="2:12" s="87" customFormat="1" ht="18" customHeight="1" x14ac:dyDescent="0.2">
      <c r="B17" s="86"/>
      <c r="E17" s="88" t="s">
        <v>19</v>
      </c>
      <c r="I17" s="85" t="s">
        <v>20</v>
      </c>
      <c r="J17" s="88" t="s">
        <v>12</v>
      </c>
      <c r="L17" s="86"/>
    </row>
    <row r="18" spans="2:12" s="87" customFormat="1" ht="6.95" customHeight="1" x14ac:dyDescent="0.2">
      <c r="B18" s="86"/>
      <c r="L18" s="86"/>
    </row>
    <row r="19" spans="2:12" s="87" customFormat="1" ht="12" customHeight="1" x14ac:dyDescent="0.2">
      <c r="B19" s="86"/>
      <c r="D19" s="85" t="s">
        <v>21</v>
      </c>
      <c r="I19" s="85" t="s">
        <v>18</v>
      </c>
      <c r="J19" s="1"/>
      <c r="L19" s="86"/>
    </row>
    <row r="20" spans="2:12" s="87" customFormat="1" ht="18" customHeight="1" x14ac:dyDescent="0.2">
      <c r="B20" s="86"/>
      <c r="E20" s="187"/>
      <c r="F20" s="188"/>
      <c r="G20" s="188"/>
      <c r="H20" s="188"/>
      <c r="I20" s="85" t="s">
        <v>20</v>
      </c>
      <c r="J20" s="1"/>
      <c r="L20" s="86"/>
    </row>
    <row r="21" spans="2:12" s="87" customFormat="1" ht="6.95" customHeight="1" x14ac:dyDescent="0.2">
      <c r="B21" s="86"/>
      <c r="L21" s="86"/>
    </row>
    <row r="22" spans="2:12" s="87" customFormat="1" ht="12" customHeight="1" x14ac:dyDescent="0.2">
      <c r="B22" s="86"/>
      <c r="D22" s="85" t="s">
        <v>22</v>
      </c>
      <c r="I22" s="85" t="s">
        <v>18</v>
      </c>
      <c r="J22" s="88" t="s">
        <v>12</v>
      </c>
      <c r="L22" s="86"/>
    </row>
    <row r="23" spans="2:12" s="87" customFormat="1" ht="18" customHeight="1" x14ac:dyDescent="0.2">
      <c r="B23" s="86"/>
      <c r="E23" s="88" t="s">
        <v>23</v>
      </c>
      <c r="I23" s="85" t="s">
        <v>20</v>
      </c>
      <c r="J23" s="88" t="s">
        <v>12</v>
      </c>
      <c r="L23" s="86"/>
    </row>
    <row r="24" spans="2:12" s="87" customFormat="1" ht="6.95" customHeight="1" x14ac:dyDescent="0.2">
      <c r="B24" s="86"/>
      <c r="L24" s="86"/>
    </row>
    <row r="25" spans="2:12" s="87" customFormat="1" ht="12" customHeight="1" x14ac:dyDescent="0.2">
      <c r="B25" s="86"/>
      <c r="D25" s="85" t="s">
        <v>24</v>
      </c>
      <c r="I25" s="85" t="s">
        <v>18</v>
      </c>
      <c r="J25" s="88" t="s">
        <v>12</v>
      </c>
      <c r="L25" s="86"/>
    </row>
    <row r="26" spans="2:12" s="87" customFormat="1" ht="18" customHeight="1" x14ac:dyDescent="0.2">
      <c r="B26" s="86"/>
      <c r="E26" s="88" t="s">
        <v>25</v>
      </c>
      <c r="I26" s="85" t="s">
        <v>20</v>
      </c>
      <c r="J26" s="88" t="s">
        <v>12</v>
      </c>
      <c r="L26" s="86"/>
    </row>
    <row r="27" spans="2:12" s="87" customFormat="1" ht="6.95" customHeight="1" x14ac:dyDescent="0.2">
      <c r="B27" s="86"/>
      <c r="L27" s="86"/>
    </row>
    <row r="28" spans="2:12" s="87" customFormat="1" ht="12" customHeight="1" x14ac:dyDescent="0.2">
      <c r="B28" s="86"/>
      <c r="D28" s="85" t="s">
        <v>26</v>
      </c>
      <c r="L28" s="86"/>
    </row>
    <row r="29" spans="2:12" s="91" customFormat="1" ht="16.5" customHeight="1" x14ac:dyDescent="0.2">
      <c r="B29" s="90"/>
      <c r="E29" s="189" t="s">
        <v>12</v>
      </c>
      <c r="F29" s="189"/>
      <c r="G29" s="189"/>
      <c r="H29" s="189"/>
      <c r="L29" s="90"/>
    </row>
    <row r="30" spans="2:12" s="87" customFormat="1" ht="6.95" customHeight="1" x14ac:dyDescent="0.2">
      <c r="B30" s="86"/>
      <c r="L30" s="86"/>
    </row>
    <row r="31" spans="2:12" s="87" customFormat="1" ht="6.95" customHeight="1" x14ac:dyDescent="0.2">
      <c r="B31" s="86"/>
      <c r="D31" s="93"/>
      <c r="E31" s="93"/>
      <c r="F31" s="93"/>
      <c r="G31" s="93"/>
      <c r="H31" s="93"/>
      <c r="I31" s="93"/>
      <c r="J31" s="93"/>
      <c r="K31" s="93"/>
      <c r="L31" s="86"/>
    </row>
    <row r="32" spans="2:12" s="87" customFormat="1" ht="25.35" customHeight="1" x14ac:dyDescent="0.2">
      <c r="B32" s="86"/>
      <c r="D32" s="94" t="s">
        <v>27</v>
      </c>
      <c r="J32" s="95">
        <f>ROUND(J86, 2)</f>
        <v>0</v>
      </c>
      <c r="L32" s="86"/>
    </row>
    <row r="33" spans="2:12" s="87" customFormat="1" ht="6.95" customHeight="1" x14ac:dyDescent="0.2">
      <c r="B33" s="86"/>
      <c r="D33" s="93"/>
      <c r="E33" s="93"/>
      <c r="F33" s="93"/>
      <c r="G33" s="93"/>
      <c r="H33" s="93"/>
      <c r="I33" s="93"/>
      <c r="J33" s="93"/>
      <c r="K33" s="93"/>
      <c r="L33" s="86"/>
    </row>
    <row r="34" spans="2:12" s="87" customFormat="1" ht="14.45" customHeight="1" x14ac:dyDescent="0.2">
      <c r="B34" s="86"/>
      <c r="F34" s="96" t="s">
        <v>28</v>
      </c>
      <c r="I34" s="96" t="s">
        <v>29</v>
      </c>
      <c r="J34" s="96" t="s">
        <v>30</v>
      </c>
      <c r="L34" s="86"/>
    </row>
    <row r="35" spans="2:12" s="87" customFormat="1" ht="14.45" customHeight="1" x14ac:dyDescent="0.2">
      <c r="B35" s="86"/>
      <c r="D35" s="97" t="s">
        <v>31</v>
      </c>
      <c r="E35" s="85" t="s">
        <v>32</v>
      </c>
      <c r="F35" s="98">
        <f>ROUND((SUM(BE86:BE115)),  2)</f>
        <v>0</v>
      </c>
      <c r="I35" s="99">
        <v>0.21</v>
      </c>
      <c r="J35" s="98">
        <f>ROUND(((SUM(BE86:BE115))*I35),  2)</f>
        <v>0</v>
      </c>
      <c r="L35" s="86"/>
    </row>
    <row r="36" spans="2:12" s="87" customFormat="1" ht="14.45" customHeight="1" x14ac:dyDescent="0.2">
      <c r="B36" s="86"/>
      <c r="E36" s="85" t="s">
        <v>33</v>
      </c>
      <c r="F36" s="98">
        <f>ROUND((SUM(BF86:BF115)),  2)</f>
        <v>0</v>
      </c>
      <c r="I36" s="99">
        <v>0.15</v>
      </c>
      <c r="J36" s="98">
        <f>ROUND(((SUM(BF86:BF115))*I36),  2)</f>
        <v>0</v>
      </c>
      <c r="L36" s="86"/>
    </row>
    <row r="37" spans="2:12" s="87" customFormat="1" ht="14.45" hidden="1" customHeight="1" x14ac:dyDescent="0.2">
      <c r="B37" s="86"/>
      <c r="E37" s="85" t="s">
        <v>34</v>
      </c>
      <c r="F37" s="98">
        <f>ROUND((SUM(BG86:BG115)),  2)</f>
        <v>0</v>
      </c>
      <c r="I37" s="99">
        <v>0.21</v>
      </c>
      <c r="J37" s="98">
        <f>0</f>
        <v>0</v>
      </c>
      <c r="L37" s="86"/>
    </row>
    <row r="38" spans="2:12" s="87" customFormat="1" ht="14.45" hidden="1" customHeight="1" x14ac:dyDescent="0.2">
      <c r="B38" s="86"/>
      <c r="E38" s="85" t="s">
        <v>35</v>
      </c>
      <c r="F38" s="98">
        <f>ROUND((SUM(BH86:BH115)),  2)</f>
        <v>0</v>
      </c>
      <c r="I38" s="99">
        <v>0.15</v>
      </c>
      <c r="J38" s="98">
        <f>0</f>
        <v>0</v>
      </c>
      <c r="L38" s="86"/>
    </row>
    <row r="39" spans="2:12" s="87" customFormat="1" ht="14.45" hidden="1" customHeight="1" x14ac:dyDescent="0.2">
      <c r="B39" s="86"/>
      <c r="E39" s="85" t="s">
        <v>36</v>
      </c>
      <c r="F39" s="98">
        <f>ROUND((SUM(BI86:BI115)),  2)</f>
        <v>0</v>
      </c>
      <c r="I39" s="99">
        <v>0</v>
      </c>
      <c r="J39" s="98">
        <f>0</f>
        <v>0</v>
      </c>
      <c r="L39" s="86"/>
    </row>
    <row r="40" spans="2:12" s="87" customFormat="1" ht="6.95" customHeight="1" x14ac:dyDescent="0.2">
      <c r="B40" s="86"/>
      <c r="L40" s="86"/>
    </row>
    <row r="41" spans="2:12" s="87" customFormat="1" ht="25.35" customHeight="1" x14ac:dyDescent="0.2">
      <c r="B41" s="86"/>
      <c r="C41" s="100"/>
      <c r="D41" s="101" t="s">
        <v>37</v>
      </c>
      <c r="E41" s="102"/>
      <c r="F41" s="102"/>
      <c r="G41" s="103" t="s">
        <v>38</v>
      </c>
      <c r="H41" s="104" t="s">
        <v>39</v>
      </c>
      <c r="I41" s="102"/>
      <c r="J41" s="105">
        <f>SUM(J32:J39)</f>
        <v>0</v>
      </c>
      <c r="K41" s="106"/>
      <c r="L41" s="86"/>
    </row>
    <row r="42" spans="2:12" s="87" customFormat="1" ht="14.45" customHeight="1" x14ac:dyDescent="0.2"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86"/>
    </row>
    <row r="46" spans="2:12" s="87" customFormat="1" ht="6.95" customHeight="1" x14ac:dyDescent="0.2">
      <c r="B46" s="109"/>
      <c r="C46" s="110"/>
      <c r="D46" s="110"/>
      <c r="E46" s="110"/>
      <c r="F46" s="110"/>
      <c r="G46" s="110"/>
      <c r="H46" s="110"/>
      <c r="I46" s="110"/>
      <c r="J46" s="110"/>
      <c r="K46" s="110"/>
      <c r="L46" s="86"/>
    </row>
    <row r="47" spans="2:12" s="87" customFormat="1" ht="24.95" customHeight="1" x14ac:dyDescent="0.2">
      <c r="B47" s="86"/>
      <c r="C47" s="83" t="s">
        <v>40</v>
      </c>
      <c r="L47" s="86"/>
    </row>
    <row r="48" spans="2:12" s="87" customFormat="1" ht="6.95" customHeight="1" x14ac:dyDescent="0.2">
      <c r="B48" s="86"/>
      <c r="L48" s="86"/>
    </row>
    <row r="49" spans="2:47" s="87" customFormat="1" ht="12" customHeight="1" x14ac:dyDescent="0.2">
      <c r="B49" s="86"/>
      <c r="C49" s="85" t="s">
        <v>6</v>
      </c>
      <c r="L49" s="86"/>
    </row>
    <row r="50" spans="2:47" s="87" customFormat="1" ht="16.5" customHeight="1" x14ac:dyDescent="0.2">
      <c r="B50" s="86"/>
      <c r="E50" s="181">
        <f>E7</f>
        <v>0</v>
      </c>
      <c r="F50" s="182"/>
      <c r="G50" s="182"/>
      <c r="H50" s="182"/>
      <c r="L50" s="86"/>
    </row>
    <row r="51" spans="2:47" ht="12" customHeight="1" x14ac:dyDescent="0.2">
      <c r="B51" s="82"/>
      <c r="C51" s="85" t="s">
        <v>7</v>
      </c>
      <c r="L51" s="82"/>
    </row>
    <row r="52" spans="2:47" s="87" customFormat="1" ht="16.5" customHeight="1" x14ac:dyDescent="0.2">
      <c r="B52" s="86"/>
      <c r="E52" s="181" t="s">
        <v>8</v>
      </c>
      <c r="F52" s="183"/>
      <c r="G52" s="183"/>
      <c r="H52" s="183"/>
      <c r="L52" s="86"/>
    </row>
    <row r="53" spans="2:47" s="87" customFormat="1" ht="12" customHeight="1" x14ac:dyDescent="0.2">
      <c r="B53" s="86"/>
      <c r="C53" s="85" t="s">
        <v>9</v>
      </c>
      <c r="L53" s="86"/>
    </row>
    <row r="54" spans="2:47" s="87" customFormat="1" ht="16.5" customHeight="1" x14ac:dyDescent="0.2">
      <c r="B54" s="86"/>
      <c r="E54" s="184" t="str">
        <f>E11</f>
        <v>SO 03 - Vybavení</v>
      </c>
      <c r="F54" s="183"/>
      <c r="G54" s="183"/>
      <c r="H54" s="183"/>
      <c r="L54" s="86"/>
    </row>
    <row r="55" spans="2:47" s="87" customFormat="1" ht="6.95" customHeight="1" x14ac:dyDescent="0.2">
      <c r="B55" s="86"/>
      <c r="L55" s="86"/>
    </row>
    <row r="56" spans="2:47" s="87" customFormat="1" ht="12" customHeight="1" x14ac:dyDescent="0.2">
      <c r="B56" s="86"/>
      <c r="C56" s="85" t="s">
        <v>14</v>
      </c>
      <c r="F56" s="88" t="str">
        <f>F14</f>
        <v>náměstí Míru 11, 43601 Litvínov</v>
      </c>
      <c r="I56" s="85" t="s">
        <v>16</v>
      </c>
      <c r="J56" s="89" t="str">
        <f>IF(J14="","",J14)</f>
        <v/>
      </c>
      <c r="L56" s="86"/>
    </row>
    <row r="57" spans="2:47" s="87" customFormat="1" ht="6.95" customHeight="1" x14ac:dyDescent="0.2">
      <c r="B57" s="86"/>
      <c r="L57" s="86"/>
    </row>
    <row r="58" spans="2:47" s="87" customFormat="1" ht="25.7" customHeight="1" x14ac:dyDescent="0.2">
      <c r="B58" s="86"/>
      <c r="C58" s="85" t="s">
        <v>17</v>
      </c>
      <c r="F58" s="88" t="str">
        <f>E17</f>
        <v>Město Litvínov</v>
      </c>
      <c r="I58" s="85" t="s">
        <v>22</v>
      </c>
      <c r="J58" s="92" t="str">
        <f>E23</f>
        <v>Ing. Daniel Šimmer, č.a. 0401928</v>
      </c>
      <c r="L58" s="86"/>
    </row>
    <row r="59" spans="2:47" s="87" customFormat="1" ht="40.15" customHeight="1" x14ac:dyDescent="0.2">
      <c r="B59" s="86"/>
      <c r="C59" s="85" t="s">
        <v>21</v>
      </c>
      <c r="F59" s="88" t="str">
        <f>IF(E20="","",E20)</f>
        <v/>
      </c>
      <c r="I59" s="85" t="s">
        <v>24</v>
      </c>
      <c r="J59" s="92" t="str">
        <f>E26</f>
        <v>Vít Včeliš, 724538658, vitvcelis@seznam.cz</v>
      </c>
      <c r="L59" s="86"/>
    </row>
    <row r="60" spans="2:47" s="87" customFormat="1" ht="10.35" customHeight="1" x14ac:dyDescent="0.2">
      <c r="B60" s="86"/>
      <c r="L60" s="86"/>
    </row>
    <row r="61" spans="2:47" s="87" customFormat="1" ht="29.25" customHeight="1" x14ac:dyDescent="0.2">
      <c r="B61" s="86"/>
      <c r="C61" s="111" t="s">
        <v>41</v>
      </c>
      <c r="D61" s="100"/>
      <c r="E61" s="100"/>
      <c r="F61" s="100"/>
      <c r="G61" s="100"/>
      <c r="H61" s="100"/>
      <c r="I61" s="100"/>
      <c r="J61" s="112" t="s">
        <v>42</v>
      </c>
      <c r="K61" s="100"/>
      <c r="L61" s="86"/>
    </row>
    <row r="62" spans="2:47" s="87" customFormat="1" ht="10.35" customHeight="1" x14ac:dyDescent="0.2">
      <c r="B62" s="86"/>
      <c r="L62" s="86"/>
    </row>
    <row r="63" spans="2:47" s="87" customFormat="1" ht="22.9" customHeight="1" x14ac:dyDescent="0.2">
      <c r="B63" s="86"/>
      <c r="C63" s="113" t="s">
        <v>43</v>
      </c>
      <c r="J63" s="95">
        <f>J86</f>
        <v>0</v>
      </c>
      <c r="L63" s="86"/>
      <c r="AU63" s="79" t="s">
        <v>44</v>
      </c>
    </row>
    <row r="64" spans="2:47" s="115" customFormat="1" ht="24.95" customHeight="1" x14ac:dyDescent="0.2">
      <c r="B64" s="114"/>
      <c r="D64" s="116" t="s">
        <v>45</v>
      </c>
      <c r="E64" s="117"/>
      <c r="F64" s="117"/>
      <c r="G64" s="117"/>
      <c r="H64" s="117"/>
      <c r="I64" s="117"/>
      <c r="J64" s="118">
        <f>J87</f>
        <v>0</v>
      </c>
      <c r="L64" s="114"/>
    </row>
    <row r="65" spans="2:12" s="87" customFormat="1" ht="21.75" customHeight="1" x14ac:dyDescent="0.2">
      <c r="B65" s="86"/>
      <c r="L65" s="86"/>
    </row>
    <row r="66" spans="2:12" s="87" customFormat="1" ht="6.95" customHeight="1" x14ac:dyDescent="0.2"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86"/>
    </row>
    <row r="70" spans="2:12" s="87" customFormat="1" ht="6.95" customHeight="1" x14ac:dyDescent="0.2">
      <c r="B70" s="109"/>
      <c r="C70" s="110"/>
      <c r="D70" s="110"/>
      <c r="E70" s="110"/>
      <c r="F70" s="110"/>
      <c r="G70" s="110"/>
      <c r="H70" s="110"/>
      <c r="I70" s="110"/>
      <c r="J70" s="110"/>
      <c r="K70" s="110"/>
      <c r="L70" s="86"/>
    </row>
    <row r="71" spans="2:12" s="87" customFormat="1" ht="24.95" customHeight="1" x14ac:dyDescent="0.2">
      <c r="B71" s="86"/>
      <c r="C71" s="83" t="s">
        <v>46</v>
      </c>
      <c r="L71" s="86"/>
    </row>
    <row r="72" spans="2:12" s="87" customFormat="1" ht="6.95" customHeight="1" x14ac:dyDescent="0.2">
      <c r="B72" s="86"/>
      <c r="L72" s="86"/>
    </row>
    <row r="73" spans="2:12" s="87" customFormat="1" ht="12" customHeight="1" x14ac:dyDescent="0.2">
      <c r="B73" s="86"/>
      <c r="C73" s="85" t="s">
        <v>6</v>
      </c>
      <c r="L73" s="86"/>
    </row>
    <row r="74" spans="2:12" s="87" customFormat="1" ht="16.5" customHeight="1" x14ac:dyDescent="0.2">
      <c r="B74" s="86"/>
      <c r="E74" s="181"/>
      <c r="F74" s="182"/>
      <c r="G74" s="182"/>
      <c r="H74" s="182"/>
      <c r="L74" s="86"/>
    </row>
    <row r="75" spans="2:12" ht="12" customHeight="1" x14ac:dyDescent="0.2">
      <c r="B75" s="82"/>
      <c r="C75" s="85" t="s">
        <v>7</v>
      </c>
      <c r="L75" s="82"/>
    </row>
    <row r="76" spans="2:12" s="87" customFormat="1" ht="16.5" customHeight="1" x14ac:dyDescent="0.2">
      <c r="B76" s="86"/>
      <c r="E76" s="181" t="s">
        <v>8</v>
      </c>
      <c r="F76" s="183"/>
      <c r="G76" s="183"/>
      <c r="H76" s="183"/>
      <c r="L76" s="86"/>
    </row>
    <row r="77" spans="2:12" s="87" customFormat="1" ht="12" customHeight="1" x14ac:dyDescent="0.2">
      <c r="B77" s="86"/>
      <c r="C77" s="85" t="s">
        <v>9</v>
      </c>
      <c r="L77" s="86"/>
    </row>
    <row r="78" spans="2:12" s="87" customFormat="1" ht="16.5" customHeight="1" x14ac:dyDescent="0.2">
      <c r="B78" s="86"/>
      <c r="E78" s="184" t="str">
        <f>E11</f>
        <v>SO 03 - Vybavení</v>
      </c>
      <c r="F78" s="183"/>
      <c r="G78" s="183"/>
      <c r="H78" s="183"/>
      <c r="L78" s="86"/>
    </row>
    <row r="79" spans="2:12" s="87" customFormat="1" ht="6.95" customHeight="1" x14ac:dyDescent="0.2">
      <c r="B79" s="86"/>
      <c r="L79" s="86"/>
    </row>
    <row r="80" spans="2:12" s="87" customFormat="1" ht="12" customHeight="1" x14ac:dyDescent="0.2">
      <c r="B80" s="86"/>
      <c r="C80" s="85" t="s">
        <v>14</v>
      </c>
      <c r="F80" s="88" t="str">
        <f>F14</f>
        <v>náměstí Míru 11, 43601 Litvínov</v>
      </c>
      <c r="I80" s="85" t="s">
        <v>16</v>
      </c>
      <c r="J80" s="89" t="str">
        <f>IF(J14="","",J14)</f>
        <v/>
      </c>
      <c r="L80" s="86"/>
    </row>
    <row r="81" spans="2:65" s="87" customFormat="1" ht="6.95" customHeight="1" x14ac:dyDescent="0.2">
      <c r="B81" s="86"/>
      <c r="L81" s="86"/>
    </row>
    <row r="82" spans="2:65" s="87" customFormat="1" ht="25.7" customHeight="1" x14ac:dyDescent="0.2">
      <c r="B82" s="86"/>
      <c r="C82" s="85" t="s">
        <v>17</v>
      </c>
      <c r="F82" s="88" t="str">
        <f>E17</f>
        <v>Město Litvínov</v>
      </c>
      <c r="I82" s="85" t="s">
        <v>22</v>
      </c>
      <c r="J82" s="92" t="str">
        <f>E23</f>
        <v>Ing. Daniel Šimmer, č.a. 0401928</v>
      </c>
      <c r="L82" s="86"/>
    </row>
    <row r="83" spans="2:65" s="87" customFormat="1" ht="40.15" customHeight="1" x14ac:dyDescent="0.2">
      <c r="B83" s="86"/>
      <c r="C83" s="85" t="s">
        <v>21</v>
      </c>
      <c r="F83" s="88" t="str">
        <f>IF(E20="","",E20)</f>
        <v/>
      </c>
      <c r="I83" s="85" t="s">
        <v>24</v>
      </c>
      <c r="J83" s="92" t="str">
        <f>E26</f>
        <v>Vít Včeliš, 724538658, vitvcelis@seznam.cz</v>
      </c>
      <c r="L83" s="86"/>
    </row>
    <row r="84" spans="2:65" s="87" customFormat="1" ht="10.35" customHeight="1" x14ac:dyDescent="0.2">
      <c r="B84" s="86"/>
      <c r="L84" s="86"/>
    </row>
    <row r="85" spans="2:65" s="126" customFormat="1" ht="29.25" customHeight="1" x14ac:dyDescent="0.2">
      <c r="B85" s="119"/>
      <c r="C85" s="120" t="s">
        <v>47</v>
      </c>
      <c r="D85" s="121" t="s">
        <v>48</v>
      </c>
      <c r="E85" s="121" t="s">
        <v>49</v>
      </c>
      <c r="F85" s="121" t="s">
        <v>50</v>
      </c>
      <c r="G85" s="121" t="s">
        <v>51</v>
      </c>
      <c r="H85" s="121" t="s">
        <v>52</v>
      </c>
      <c r="I85" s="121" t="s">
        <v>53</v>
      </c>
      <c r="J85" s="121" t="s">
        <v>42</v>
      </c>
      <c r="K85" s="122" t="s">
        <v>54</v>
      </c>
      <c r="L85" s="119"/>
      <c r="M85" s="123" t="s">
        <v>12</v>
      </c>
      <c r="N85" s="124" t="s">
        <v>31</v>
      </c>
      <c r="O85" s="124" t="s">
        <v>55</v>
      </c>
      <c r="P85" s="124" t="s">
        <v>56</v>
      </c>
      <c r="Q85" s="124" t="s">
        <v>57</v>
      </c>
      <c r="R85" s="124" t="s">
        <v>58</v>
      </c>
      <c r="S85" s="124" t="s">
        <v>59</v>
      </c>
      <c r="T85" s="125" t="s">
        <v>60</v>
      </c>
    </row>
    <row r="86" spans="2:65" s="87" customFormat="1" ht="22.9" customHeight="1" x14ac:dyDescent="0.25">
      <c r="B86" s="86"/>
      <c r="C86" s="127" t="s">
        <v>61</v>
      </c>
      <c r="J86" s="128">
        <f>BK86</f>
        <v>0</v>
      </c>
      <c r="L86" s="86"/>
      <c r="M86" s="129"/>
      <c r="N86" s="93"/>
      <c r="O86" s="93"/>
      <c r="P86" s="130">
        <f>P87</f>
        <v>0</v>
      </c>
      <c r="Q86" s="93"/>
      <c r="R86" s="130">
        <f>R87</f>
        <v>0</v>
      </c>
      <c r="S86" s="93"/>
      <c r="T86" s="131">
        <f>T87</f>
        <v>0</v>
      </c>
      <c r="AT86" s="79" t="s">
        <v>62</v>
      </c>
      <c r="AU86" s="79" t="s">
        <v>44</v>
      </c>
      <c r="BK86" s="132">
        <f>BK87</f>
        <v>0</v>
      </c>
    </row>
    <row r="87" spans="2:65" s="134" customFormat="1" ht="25.9" customHeight="1" x14ac:dyDescent="0.2">
      <c r="B87" s="133"/>
      <c r="D87" s="135" t="s">
        <v>62</v>
      </c>
      <c r="E87" s="136" t="s">
        <v>63</v>
      </c>
      <c r="F87" s="136" t="s">
        <v>64</v>
      </c>
      <c r="J87" s="137">
        <f>BK87</f>
        <v>0</v>
      </c>
      <c r="L87" s="133"/>
      <c r="M87" s="138"/>
      <c r="P87" s="139">
        <f>SUM(P88:P115)</f>
        <v>0</v>
      </c>
      <c r="R87" s="139">
        <f>SUM(R88:R115)</f>
        <v>0</v>
      </c>
      <c r="T87" s="140">
        <f>SUM(T88:T115)</f>
        <v>0</v>
      </c>
      <c r="AR87" s="135" t="s">
        <v>65</v>
      </c>
      <c r="AT87" s="141" t="s">
        <v>62</v>
      </c>
      <c r="AU87" s="141" t="s">
        <v>66</v>
      </c>
      <c r="AY87" s="135" t="s">
        <v>67</v>
      </c>
      <c r="BK87" s="142">
        <f>SUM(BK88:BK115)</f>
        <v>0</v>
      </c>
    </row>
    <row r="88" spans="2:65" s="87" customFormat="1" ht="21.75" customHeight="1" x14ac:dyDescent="0.2">
      <c r="B88" s="86"/>
      <c r="C88" s="143" t="s">
        <v>68</v>
      </c>
      <c r="D88" s="144" t="s">
        <v>69</v>
      </c>
      <c r="E88" s="145" t="s">
        <v>70</v>
      </c>
      <c r="F88" s="146" t="s">
        <v>129</v>
      </c>
      <c r="G88" s="147" t="s">
        <v>71</v>
      </c>
      <c r="H88" s="148">
        <v>24.22</v>
      </c>
      <c r="I88" s="2"/>
      <c r="J88" s="149">
        <f>ROUND(I88*H88,2)</f>
        <v>0</v>
      </c>
      <c r="K88" s="146" t="s">
        <v>12</v>
      </c>
      <c r="L88" s="86"/>
      <c r="M88" s="150" t="s">
        <v>12</v>
      </c>
      <c r="N88" s="151" t="s">
        <v>32</v>
      </c>
      <c r="P88" s="152">
        <f>O88*H88</f>
        <v>0</v>
      </c>
      <c r="Q88" s="152">
        <v>0</v>
      </c>
      <c r="R88" s="152">
        <f>Q88*H88</f>
        <v>0</v>
      </c>
      <c r="S88" s="152">
        <v>0</v>
      </c>
      <c r="T88" s="153">
        <f>S88*H88</f>
        <v>0</v>
      </c>
      <c r="AR88" s="154" t="s">
        <v>72</v>
      </c>
      <c r="AT88" s="154" t="s">
        <v>69</v>
      </c>
      <c r="AU88" s="154" t="s">
        <v>68</v>
      </c>
      <c r="AY88" s="79" t="s">
        <v>67</v>
      </c>
      <c r="BE88" s="155">
        <f>IF(N88="základní",J88,0)</f>
        <v>0</v>
      </c>
      <c r="BF88" s="155">
        <f>IF(N88="snížená",J88,0)</f>
        <v>0</v>
      </c>
      <c r="BG88" s="155">
        <f>IF(N88="zákl. přenesená",J88,0)</f>
        <v>0</v>
      </c>
      <c r="BH88" s="155">
        <f>IF(N88="sníž. přenesená",J88,0)</f>
        <v>0</v>
      </c>
      <c r="BI88" s="155">
        <f>IF(N88="nulová",J88,0)</f>
        <v>0</v>
      </c>
      <c r="BJ88" s="79" t="s">
        <v>68</v>
      </c>
      <c r="BK88" s="155">
        <f>ROUND(I88*H88,2)</f>
        <v>0</v>
      </c>
      <c r="BL88" s="79" t="s">
        <v>72</v>
      </c>
      <c r="BM88" s="154" t="s">
        <v>73</v>
      </c>
    </row>
    <row r="89" spans="2:65" s="157" customFormat="1" ht="11.25" x14ac:dyDescent="0.2">
      <c r="B89" s="156"/>
      <c r="D89" s="158" t="s">
        <v>74</v>
      </c>
      <c r="E89" s="159" t="s">
        <v>12</v>
      </c>
      <c r="F89" s="160" t="s">
        <v>75</v>
      </c>
      <c r="H89" s="159" t="s">
        <v>12</v>
      </c>
      <c r="L89" s="156"/>
      <c r="M89" s="161"/>
      <c r="T89" s="162"/>
      <c r="AT89" s="159" t="s">
        <v>74</v>
      </c>
      <c r="AU89" s="159" t="s">
        <v>68</v>
      </c>
      <c r="AV89" s="157" t="s">
        <v>68</v>
      </c>
      <c r="AW89" s="157" t="s">
        <v>76</v>
      </c>
      <c r="AX89" s="157" t="s">
        <v>66</v>
      </c>
      <c r="AY89" s="159" t="s">
        <v>67</v>
      </c>
    </row>
    <row r="90" spans="2:65" s="164" customFormat="1" ht="11.25" x14ac:dyDescent="0.2">
      <c r="B90" s="163"/>
      <c r="D90" s="158" t="s">
        <v>74</v>
      </c>
      <c r="E90" s="165" t="s">
        <v>12</v>
      </c>
      <c r="F90" s="166" t="s">
        <v>77</v>
      </c>
      <c r="H90" s="167">
        <v>11.1</v>
      </c>
      <c r="L90" s="163"/>
      <c r="M90" s="168"/>
      <c r="T90" s="169"/>
      <c r="AT90" s="165" t="s">
        <v>74</v>
      </c>
      <c r="AU90" s="165" t="s">
        <v>68</v>
      </c>
      <c r="AV90" s="164" t="s">
        <v>2</v>
      </c>
      <c r="AW90" s="164" t="s">
        <v>76</v>
      </c>
      <c r="AX90" s="164" t="s">
        <v>66</v>
      </c>
      <c r="AY90" s="165" t="s">
        <v>67</v>
      </c>
    </row>
    <row r="91" spans="2:65" s="157" customFormat="1" ht="11.25" x14ac:dyDescent="0.2">
      <c r="B91" s="156"/>
      <c r="D91" s="158" t="s">
        <v>74</v>
      </c>
      <c r="E91" s="159" t="s">
        <v>12</v>
      </c>
      <c r="F91" s="160" t="s">
        <v>78</v>
      </c>
      <c r="H91" s="159" t="s">
        <v>12</v>
      </c>
      <c r="L91" s="156"/>
      <c r="M91" s="161"/>
      <c r="T91" s="162"/>
      <c r="AT91" s="159" t="s">
        <v>74</v>
      </c>
      <c r="AU91" s="159" t="s">
        <v>68</v>
      </c>
      <c r="AV91" s="157" t="s">
        <v>68</v>
      </c>
      <c r="AW91" s="157" t="s">
        <v>76</v>
      </c>
      <c r="AX91" s="157" t="s">
        <v>66</v>
      </c>
      <c r="AY91" s="159" t="s">
        <v>67</v>
      </c>
    </row>
    <row r="92" spans="2:65" s="164" customFormat="1" ht="11.25" x14ac:dyDescent="0.2">
      <c r="B92" s="163"/>
      <c r="D92" s="158" t="s">
        <v>74</v>
      </c>
      <c r="E92" s="165" t="s">
        <v>12</v>
      </c>
      <c r="F92" s="166" t="s">
        <v>79</v>
      </c>
      <c r="H92" s="167">
        <v>4.95</v>
      </c>
      <c r="L92" s="163"/>
      <c r="M92" s="168"/>
      <c r="T92" s="169"/>
      <c r="AT92" s="165" t="s">
        <v>74</v>
      </c>
      <c r="AU92" s="165" t="s">
        <v>68</v>
      </c>
      <c r="AV92" s="164" t="s">
        <v>2</v>
      </c>
      <c r="AW92" s="164" t="s">
        <v>76</v>
      </c>
      <c r="AX92" s="164" t="s">
        <v>66</v>
      </c>
      <c r="AY92" s="165" t="s">
        <v>67</v>
      </c>
    </row>
    <row r="93" spans="2:65" s="157" customFormat="1" ht="11.25" x14ac:dyDescent="0.2">
      <c r="B93" s="156"/>
      <c r="D93" s="158" t="s">
        <v>74</v>
      </c>
      <c r="E93" s="159" t="s">
        <v>12</v>
      </c>
      <c r="F93" s="160" t="s">
        <v>80</v>
      </c>
      <c r="H93" s="159" t="s">
        <v>12</v>
      </c>
      <c r="L93" s="156"/>
      <c r="M93" s="161"/>
      <c r="T93" s="162"/>
      <c r="AT93" s="159" t="s">
        <v>74</v>
      </c>
      <c r="AU93" s="159" t="s">
        <v>68</v>
      </c>
      <c r="AV93" s="157" t="s">
        <v>68</v>
      </c>
      <c r="AW93" s="157" t="s">
        <v>76</v>
      </c>
      <c r="AX93" s="157" t="s">
        <v>66</v>
      </c>
      <c r="AY93" s="159" t="s">
        <v>67</v>
      </c>
    </row>
    <row r="94" spans="2:65" s="164" customFormat="1" ht="11.25" x14ac:dyDescent="0.2">
      <c r="B94" s="163"/>
      <c r="D94" s="158" t="s">
        <v>74</v>
      </c>
      <c r="E94" s="165" t="s">
        <v>12</v>
      </c>
      <c r="F94" s="166" t="s">
        <v>81</v>
      </c>
      <c r="H94" s="167">
        <v>8.17</v>
      </c>
      <c r="L94" s="163"/>
      <c r="M94" s="168"/>
      <c r="T94" s="169"/>
      <c r="AT94" s="165" t="s">
        <v>74</v>
      </c>
      <c r="AU94" s="165" t="s">
        <v>68</v>
      </c>
      <c r="AV94" s="164" t="s">
        <v>2</v>
      </c>
      <c r="AW94" s="164" t="s">
        <v>76</v>
      </c>
      <c r="AX94" s="164" t="s">
        <v>66</v>
      </c>
      <c r="AY94" s="165" t="s">
        <v>67</v>
      </c>
    </row>
    <row r="95" spans="2:65" s="171" customFormat="1" ht="11.25" x14ac:dyDescent="0.2">
      <c r="B95" s="170"/>
      <c r="D95" s="158" t="s">
        <v>74</v>
      </c>
      <c r="E95" s="172" t="s">
        <v>12</v>
      </c>
      <c r="F95" s="173" t="s">
        <v>82</v>
      </c>
      <c r="H95" s="174">
        <v>24.22</v>
      </c>
      <c r="L95" s="170"/>
      <c r="M95" s="175"/>
      <c r="T95" s="176"/>
      <c r="AT95" s="172" t="s">
        <v>74</v>
      </c>
      <c r="AU95" s="172" t="s">
        <v>68</v>
      </c>
      <c r="AV95" s="171" t="s">
        <v>65</v>
      </c>
      <c r="AW95" s="171" t="s">
        <v>76</v>
      </c>
      <c r="AX95" s="171" t="s">
        <v>68</v>
      </c>
      <c r="AY95" s="172" t="s">
        <v>67</v>
      </c>
    </row>
    <row r="96" spans="2:65" s="87" customFormat="1" ht="24.2" customHeight="1" x14ac:dyDescent="0.2">
      <c r="B96" s="86"/>
      <c r="C96" s="143" t="s">
        <v>2</v>
      </c>
      <c r="D96" s="177" t="s">
        <v>69</v>
      </c>
      <c r="E96" s="145" t="s">
        <v>83</v>
      </c>
      <c r="F96" s="146" t="s">
        <v>84</v>
      </c>
      <c r="G96" s="147" t="s">
        <v>85</v>
      </c>
      <c r="H96" s="148">
        <v>42.575000000000003</v>
      </c>
      <c r="I96" s="2"/>
      <c r="J96" s="149">
        <f>ROUND(I96*H96,2)</f>
        <v>0</v>
      </c>
      <c r="K96" s="146" t="s">
        <v>12</v>
      </c>
      <c r="L96" s="86"/>
      <c r="M96" s="150" t="s">
        <v>12</v>
      </c>
      <c r="N96" s="151" t="s">
        <v>32</v>
      </c>
      <c r="P96" s="152">
        <f>O96*H96</f>
        <v>0</v>
      </c>
      <c r="Q96" s="152">
        <v>0</v>
      </c>
      <c r="R96" s="152">
        <f>Q96*H96</f>
        <v>0</v>
      </c>
      <c r="S96" s="152">
        <v>0</v>
      </c>
      <c r="T96" s="153">
        <f>S96*H96</f>
        <v>0</v>
      </c>
      <c r="AR96" s="154" t="s">
        <v>72</v>
      </c>
      <c r="AT96" s="154" t="s">
        <v>69</v>
      </c>
      <c r="AU96" s="154" t="s">
        <v>68</v>
      </c>
      <c r="AY96" s="79" t="s">
        <v>67</v>
      </c>
      <c r="BE96" s="155">
        <f>IF(N96="základní",J96,0)</f>
        <v>0</v>
      </c>
      <c r="BF96" s="155">
        <f>IF(N96="snížená",J96,0)</f>
        <v>0</v>
      </c>
      <c r="BG96" s="155">
        <f>IF(N96="zákl. přenesená",J96,0)</f>
        <v>0</v>
      </c>
      <c r="BH96" s="155">
        <f>IF(N96="sníž. přenesená",J96,0)</f>
        <v>0</v>
      </c>
      <c r="BI96" s="155">
        <f>IF(N96="nulová",J96,0)</f>
        <v>0</v>
      </c>
      <c r="BJ96" s="79" t="s">
        <v>68</v>
      </c>
      <c r="BK96" s="155">
        <f>ROUND(I96*H96,2)</f>
        <v>0</v>
      </c>
      <c r="BL96" s="79" t="s">
        <v>72</v>
      </c>
      <c r="BM96" s="154" t="s">
        <v>86</v>
      </c>
    </row>
    <row r="97" spans="2:65" s="164" customFormat="1" ht="11.25" x14ac:dyDescent="0.2">
      <c r="B97" s="163"/>
      <c r="D97" s="158" t="s">
        <v>74</v>
      </c>
      <c r="E97" s="165" t="s">
        <v>12</v>
      </c>
      <c r="F97" s="166" t="s">
        <v>87</v>
      </c>
      <c r="H97" s="167">
        <v>24.375</v>
      </c>
      <c r="L97" s="163"/>
      <c r="M97" s="168"/>
      <c r="T97" s="169"/>
      <c r="AT97" s="165" t="s">
        <v>74</v>
      </c>
      <c r="AU97" s="165" t="s">
        <v>68</v>
      </c>
      <c r="AV97" s="164" t="s">
        <v>2</v>
      </c>
      <c r="AW97" s="164" t="s">
        <v>76</v>
      </c>
      <c r="AX97" s="164" t="s">
        <v>66</v>
      </c>
      <c r="AY97" s="165" t="s">
        <v>67</v>
      </c>
    </row>
    <row r="98" spans="2:65" s="164" customFormat="1" ht="11.25" x14ac:dyDescent="0.2">
      <c r="B98" s="163"/>
      <c r="D98" s="158" t="s">
        <v>74</v>
      </c>
      <c r="E98" s="165" t="s">
        <v>12</v>
      </c>
      <c r="F98" s="166" t="s">
        <v>88</v>
      </c>
      <c r="H98" s="167">
        <v>7.54</v>
      </c>
      <c r="L98" s="163"/>
      <c r="M98" s="168"/>
      <c r="T98" s="169"/>
      <c r="AT98" s="165" t="s">
        <v>74</v>
      </c>
      <c r="AU98" s="165" t="s">
        <v>68</v>
      </c>
      <c r="AV98" s="164" t="s">
        <v>2</v>
      </c>
      <c r="AW98" s="164" t="s">
        <v>76</v>
      </c>
      <c r="AX98" s="164" t="s">
        <v>66</v>
      </c>
      <c r="AY98" s="165" t="s">
        <v>67</v>
      </c>
    </row>
    <row r="99" spans="2:65" s="164" customFormat="1" ht="11.25" x14ac:dyDescent="0.2">
      <c r="B99" s="163"/>
      <c r="D99" s="158" t="s">
        <v>74</v>
      </c>
      <c r="E99" s="165" t="s">
        <v>12</v>
      </c>
      <c r="F99" s="166" t="s">
        <v>89</v>
      </c>
      <c r="H99" s="167">
        <v>10.66</v>
      </c>
      <c r="L99" s="163"/>
      <c r="M99" s="168"/>
      <c r="T99" s="169"/>
      <c r="AT99" s="165" t="s">
        <v>74</v>
      </c>
      <c r="AU99" s="165" t="s">
        <v>68</v>
      </c>
      <c r="AV99" s="164" t="s">
        <v>2</v>
      </c>
      <c r="AW99" s="164" t="s">
        <v>76</v>
      </c>
      <c r="AX99" s="164" t="s">
        <v>66</v>
      </c>
      <c r="AY99" s="165" t="s">
        <v>67</v>
      </c>
    </row>
    <row r="100" spans="2:65" s="171" customFormat="1" ht="11.25" x14ac:dyDescent="0.2">
      <c r="B100" s="170"/>
      <c r="D100" s="158" t="s">
        <v>74</v>
      </c>
      <c r="E100" s="172" t="s">
        <v>12</v>
      </c>
      <c r="F100" s="173" t="s">
        <v>82</v>
      </c>
      <c r="H100" s="174">
        <v>42.575000000000003</v>
      </c>
      <c r="L100" s="170"/>
      <c r="M100" s="175"/>
      <c r="T100" s="176"/>
      <c r="AT100" s="172" t="s">
        <v>74</v>
      </c>
      <c r="AU100" s="172" t="s">
        <v>68</v>
      </c>
      <c r="AV100" s="171" t="s">
        <v>65</v>
      </c>
      <c r="AW100" s="171" t="s">
        <v>76</v>
      </c>
      <c r="AX100" s="171" t="s">
        <v>68</v>
      </c>
      <c r="AY100" s="172" t="s">
        <v>67</v>
      </c>
    </row>
    <row r="101" spans="2:65" s="87" customFormat="1" ht="37.9" customHeight="1" x14ac:dyDescent="0.2">
      <c r="B101" s="86"/>
      <c r="C101" s="143" t="s">
        <v>90</v>
      </c>
      <c r="D101" s="177" t="s">
        <v>69</v>
      </c>
      <c r="E101" s="145" t="s">
        <v>91</v>
      </c>
      <c r="F101" s="146" t="s">
        <v>92</v>
      </c>
      <c r="G101" s="147" t="s">
        <v>85</v>
      </c>
      <c r="H101" s="148">
        <v>19.434999999999999</v>
      </c>
      <c r="I101" s="2"/>
      <c r="J101" s="149">
        <f>ROUND(I101*H101,2)</f>
        <v>0</v>
      </c>
      <c r="K101" s="146" t="s">
        <v>12</v>
      </c>
      <c r="L101" s="86"/>
      <c r="M101" s="150" t="s">
        <v>12</v>
      </c>
      <c r="N101" s="151" t="s">
        <v>32</v>
      </c>
      <c r="P101" s="152">
        <f>O101*H101</f>
        <v>0</v>
      </c>
      <c r="Q101" s="152">
        <v>0</v>
      </c>
      <c r="R101" s="152">
        <f>Q101*H101</f>
        <v>0</v>
      </c>
      <c r="S101" s="152">
        <v>0</v>
      </c>
      <c r="T101" s="153">
        <f>S101*H101</f>
        <v>0</v>
      </c>
      <c r="AR101" s="154" t="s">
        <v>72</v>
      </c>
      <c r="AT101" s="154" t="s">
        <v>69</v>
      </c>
      <c r="AU101" s="154" t="s">
        <v>68</v>
      </c>
      <c r="AY101" s="79" t="s">
        <v>67</v>
      </c>
      <c r="BE101" s="155">
        <f>IF(N101="základní",J101,0)</f>
        <v>0</v>
      </c>
      <c r="BF101" s="155">
        <f>IF(N101="snížená",J101,0)</f>
        <v>0</v>
      </c>
      <c r="BG101" s="155">
        <f>IF(N101="zákl. přenesená",J101,0)</f>
        <v>0</v>
      </c>
      <c r="BH101" s="155">
        <f>IF(N101="sníž. přenesená",J101,0)</f>
        <v>0</v>
      </c>
      <c r="BI101" s="155">
        <f>IF(N101="nulová",J101,0)</f>
        <v>0</v>
      </c>
      <c r="BJ101" s="79" t="s">
        <v>68</v>
      </c>
      <c r="BK101" s="155">
        <f>ROUND(I101*H101,2)</f>
        <v>0</v>
      </c>
      <c r="BL101" s="79" t="s">
        <v>72</v>
      </c>
      <c r="BM101" s="154" t="s">
        <v>93</v>
      </c>
    </row>
    <row r="102" spans="2:65" s="164" customFormat="1" ht="11.25" x14ac:dyDescent="0.2">
      <c r="B102" s="163"/>
      <c r="D102" s="158" t="s">
        <v>74</v>
      </c>
      <c r="E102" s="165" t="s">
        <v>12</v>
      </c>
      <c r="F102" s="166" t="s">
        <v>94</v>
      </c>
      <c r="H102" s="167">
        <v>12.22</v>
      </c>
      <c r="L102" s="163"/>
      <c r="M102" s="168"/>
      <c r="T102" s="169"/>
      <c r="AT102" s="165" t="s">
        <v>74</v>
      </c>
      <c r="AU102" s="165" t="s">
        <v>68</v>
      </c>
      <c r="AV102" s="164" t="s">
        <v>2</v>
      </c>
      <c r="AW102" s="164" t="s">
        <v>76</v>
      </c>
      <c r="AX102" s="164" t="s">
        <v>66</v>
      </c>
      <c r="AY102" s="165" t="s">
        <v>67</v>
      </c>
    </row>
    <row r="103" spans="2:65" s="164" customFormat="1" ht="11.25" x14ac:dyDescent="0.2">
      <c r="B103" s="163"/>
      <c r="D103" s="158" t="s">
        <v>74</v>
      </c>
      <c r="E103" s="165" t="s">
        <v>12</v>
      </c>
      <c r="F103" s="166" t="s">
        <v>95</v>
      </c>
      <c r="H103" s="167">
        <v>1.885</v>
      </c>
      <c r="L103" s="163"/>
      <c r="M103" s="168"/>
      <c r="T103" s="169"/>
      <c r="AT103" s="165" t="s">
        <v>74</v>
      </c>
      <c r="AU103" s="165" t="s">
        <v>68</v>
      </c>
      <c r="AV103" s="164" t="s">
        <v>2</v>
      </c>
      <c r="AW103" s="164" t="s">
        <v>76</v>
      </c>
      <c r="AX103" s="164" t="s">
        <v>66</v>
      </c>
      <c r="AY103" s="165" t="s">
        <v>67</v>
      </c>
    </row>
    <row r="104" spans="2:65" s="164" customFormat="1" ht="11.25" x14ac:dyDescent="0.2">
      <c r="B104" s="163"/>
      <c r="D104" s="158" t="s">
        <v>74</v>
      </c>
      <c r="E104" s="165" t="s">
        <v>12</v>
      </c>
      <c r="F104" s="166" t="s">
        <v>96</v>
      </c>
      <c r="H104" s="167">
        <v>5.33</v>
      </c>
      <c r="L104" s="163"/>
      <c r="M104" s="168"/>
      <c r="T104" s="169"/>
      <c r="AT104" s="165" t="s">
        <v>74</v>
      </c>
      <c r="AU104" s="165" t="s">
        <v>68</v>
      </c>
      <c r="AV104" s="164" t="s">
        <v>2</v>
      </c>
      <c r="AW104" s="164" t="s">
        <v>76</v>
      </c>
      <c r="AX104" s="164" t="s">
        <v>66</v>
      </c>
      <c r="AY104" s="165" t="s">
        <v>67</v>
      </c>
    </row>
    <row r="105" spans="2:65" s="171" customFormat="1" ht="11.25" x14ac:dyDescent="0.2">
      <c r="B105" s="170"/>
      <c r="D105" s="158" t="s">
        <v>74</v>
      </c>
      <c r="E105" s="172" t="s">
        <v>12</v>
      </c>
      <c r="F105" s="173" t="s">
        <v>82</v>
      </c>
      <c r="H105" s="174">
        <v>19.434999999999999</v>
      </c>
      <c r="L105" s="170"/>
      <c r="M105" s="175"/>
      <c r="T105" s="176"/>
      <c r="AT105" s="172" t="s">
        <v>74</v>
      </c>
      <c r="AU105" s="172" t="s">
        <v>68</v>
      </c>
      <c r="AV105" s="171" t="s">
        <v>65</v>
      </c>
      <c r="AW105" s="171" t="s">
        <v>76</v>
      </c>
      <c r="AX105" s="171" t="s">
        <v>68</v>
      </c>
      <c r="AY105" s="172" t="s">
        <v>67</v>
      </c>
    </row>
    <row r="106" spans="2:65" s="87" customFormat="1" ht="24.2" customHeight="1" x14ac:dyDescent="0.2">
      <c r="B106" s="86"/>
      <c r="C106" s="143" t="s">
        <v>65</v>
      </c>
      <c r="D106" s="144" t="s">
        <v>69</v>
      </c>
      <c r="E106" s="145" t="s">
        <v>97</v>
      </c>
      <c r="F106" s="146" t="s">
        <v>98</v>
      </c>
      <c r="G106" s="147" t="s">
        <v>99</v>
      </c>
      <c r="H106" s="148">
        <v>2</v>
      </c>
      <c r="I106" s="2"/>
      <c r="J106" s="149">
        <f t="shared" ref="J106:J111" si="0">ROUND(I106*H106,2)</f>
        <v>0</v>
      </c>
      <c r="K106" s="146" t="s">
        <v>12</v>
      </c>
      <c r="L106" s="86"/>
      <c r="M106" s="150" t="s">
        <v>12</v>
      </c>
      <c r="N106" s="151" t="s">
        <v>32</v>
      </c>
      <c r="P106" s="152">
        <f t="shared" ref="P106:P111" si="1">O106*H106</f>
        <v>0</v>
      </c>
      <c r="Q106" s="152">
        <v>0</v>
      </c>
      <c r="R106" s="152">
        <f t="shared" ref="R106:R111" si="2">Q106*H106</f>
        <v>0</v>
      </c>
      <c r="S106" s="152">
        <v>0</v>
      </c>
      <c r="T106" s="153">
        <f t="shared" ref="T106:T111" si="3">S106*H106</f>
        <v>0</v>
      </c>
      <c r="AR106" s="154" t="s">
        <v>72</v>
      </c>
      <c r="AT106" s="154" t="s">
        <v>69</v>
      </c>
      <c r="AU106" s="154" t="s">
        <v>68</v>
      </c>
      <c r="AY106" s="79" t="s">
        <v>67</v>
      </c>
      <c r="BE106" s="155">
        <f t="shared" ref="BE106:BE111" si="4">IF(N106="základní",J106,0)</f>
        <v>0</v>
      </c>
      <c r="BF106" s="155">
        <f t="shared" ref="BF106:BF111" si="5">IF(N106="snížená",J106,0)</f>
        <v>0</v>
      </c>
      <c r="BG106" s="155">
        <f t="shared" ref="BG106:BG111" si="6">IF(N106="zákl. přenesená",J106,0)</f>
        <v>0</v>
      </c>
      <c r="BH106" s="155">
        <f t="shared" ref="BH106:BH111" si="7">IF(N106="sníž. přenesená",J106,0)</f>
        <v>0</v>
      </c>
      <c r="BI106" s="155">
        <f t="shared" ref="BI106:BI111" si="8">IF(N106="nulová",J106,0)</f>
        <v>0</v>
      </c>
      <c r="BJ106" s="79" t="s">
        <v>68</v>
      </c>
      <c r="BK106" s="155">
        <f t="shared" ref="BK106:BK111" si="9">ROUND(I106*H106,2)</f>
        <v>0</v>
      </c>
      <c r="BL106" s="79" t="s">
        <v>72</v>
      </c>
      <c r="BM106" s="154" t="s">
        <v>100</v>
      </c>
    </row>
    <row r="107" spans="2:65" s="87" customFormat="1" ht="24.2" customHeight="1" x14ac:dyDescent="0.2">
      <c r="B107" s="86"/>
      <c r="C107" s="143" t="s">
        <v>101</v>
      </c>
      <c r="D107" s="144" t="s">
        <v>69</v>
      </c>
      <c r="E107" s="145" t="s">
        <v>102</v>
      </c>
      <c r="F107" s="146" t="s">
        <v>103</v>
      </c>
      <c r="G107" s="147" t="s">
        <v>99</v>
      </c>
      <c r="H107" s="148">
        <v>11</v>
      </c>
      <c r="I107" s="2"/>
      <c r="J107" s="149">
        <f t="shared" si="0"/>
        <v>0</v>
      </c>
      <c r="K107" s="146" t="s">
        <v>12</v>
      </c>
      <c r="L107" s="86"/>
      <c r="M107" s="150" t="s">
        <v>12</v>
      </c>
      <c r="N107" s="151" t="s">
        <v>32</v>
      </c>
      <c r="P107" s="152">
        <f t="shared" si="1"/>
        <v>0</v>
      </c>
      <c r="Q107" s="152">
        <v>0</v>
      </c>
      <c r="R107" s="152">
        <f t="shared" si="2"/>
        <v>0</v>
      </c>
      <c r="S107" s="152">
        <v>0</v>
      </c>
      <c r="T107" s="153">
        <f t="shared" si="3"/>
        <v>0</v>
      </c>
      <c r="AR107" s="154" t="s">
        <v>72</v>
      </c>
      <c r="AT107" s="154" t="s">
        <v>69</v>
      </c>
      <c r="AU107" s="154" t="s">
        <v>68</v>
      </c>
      <c r="AY107" s="79" t="s">
        <v>67</v>
      </c>
      <c r="BE107" s="155">
        <f t="shared" si="4"/>
        <v>0</v>
      </c>
      <c r="BF107" s="155">
        <f t="shared" si="5"/>
        <v>0</v>
      </c>
      <c r="BG107" s="155">
        <f t="shared" si="6"/>
        <v>0</v>
      </c>
      <c r="BH107" s="155">
        <f t="shared" si="7"/>
        <v>0</v>
      </c>
      <c r="BI107" s="155">
        <f t="shared" si="8"/>
        <v>0</v>
      </c>
      <c r="BJ107" s="79" t="s">
        <v>68</v>
      </c>
      <c r="BK107" s="155">
        <f t="shared" si="9"/>
        <v>0</v>
      </c>
      <c r="BL107" s="79" t="s">
        <v>72</v>
      </c>
      <c r="BM107" s="154" t="s">
        <v>104</v>
      </c>
    </row>
    <row r="108" spans="2:65" s="87" customFormat="1" ht="24.2" customHeight="1" x14ac:dyDescent="0.2">
      <c r="B108" s="86"/>
      <c r="C108" s="143" t="s">
        <v>105</v>
      </c>
      <c r="D108" s="144" t="s">
        <v>69</v>
      </c>
      <c r="E108" s="145" t="s">
        <v>106</v>
      </c>
      <c r="F108" s="146" t="s">
        <v>107</v>
      </c>
      <c r="G108" s="147" t="s">
        <v>99</v>
      </c>
      <c r="H108" s="148">
        <v>4</v>
      </c>
      <c r="I108" s="2"/>
      <c r="J108" s="149">
        <f t="shared" si="0"/>
        <v>0</v>
      </c>
      <c r="K108" s="146" t="s">
        <v>12</v>
      </c>
      <c r="L108" s="86"/>
      <c r="M108" s="150" t="s">
        <v>12</v>
      </c>
      <c r="N108" s="151" t="s">
        <v>32</v>
      </c>
      <c r="P108" s="152">
        <f t="shared" si="1"/>
        <v>0</v>
      </c>
      <c r="Q108" s="152">
        <v>0</v>
      </c>
      <c r="R108" s="152">
        <f t="shared" si="2"/>
        <v>0</v>
      </c>
      <c r="S108" s="152">
        <v>0</v>
      </c>
      <c r="T108" s="153">
        <f t="shared" si="3"/>
        <v>0</v>
      </c>
      <c r="AR108" s="154" t="s">
        <v>72</v>
      </c>
      <c r="AT108" s="154" t="s">
        <v>69</v>
      </c>
      <c r="AU108" s="154" t="s">
        <v>68</v>
      </c>
      <c r="AY108" s="79" t="s">
        <v>67</v>
      </c>
      <c r="BE108" s="155">
        <f t="shared" si="4"/>
        <v>0</v>
      </c>
      <c r="BF108" s="155">
        <f t="shared" si="5"/>
        <v>0</v>
      </c>
      <c r="BG108" s="155">
        <f t="shared" si="6"/>
        <v>0</v>
      </c>
      <c r="BH108" s="155">
        <f t="shared" si="7"/>
        <v>0</v>
      </c>
      <c r="BI108" s="155">
        <f t="shared" si="8"/>
        <v>0</v>
      </c>
      <c r="BJ108" s="79" t="s">
        <v>68</v>
      </c>
      <c r="BK108" s="155">
        <f t="shared" si="9"/>
        <v>0</v>
      </c>
      <c r="BL108" s="79" t="s">
        <v>72</v>
      </c>
      <c r="BM108" s="154" t="s">
        <v>108</v>
      </c>
    </row>
    <row r="109" spans="2:65" s="87" customFormat="1" ht="24.2" customHeight="1" x14ac:dyDescent="0.2">
      <c r="B109" s="86"/>
      <c r="C109" s="143" t="s">
        <v>109</v>
      </c>
      <c r="D109" s="144" t="s">
        <v>69</v>
      </c>
      <c r="E109" s="145" t="s">
        <v>110</v>
      </c>
      <c r="F109" s="146" t="s">
        <v>111</v>
      </c>
      <c r="G109" s="147" t="s">
        <v>99</v>
      </c>
      <c r="H109" s="148">
        <v>8</v>
      </c>
      <c r="I109" s="2"/>
      <c r="J109" s="149">
        <f t="shared" si="0"/>
        <v>0</v>
      </c>
      <c r="K109" s="146" t="s">
        <v>12</v>
      </c>
      <c r="L109" s="86"/>
      <c r="M109" s="150" t="s">
        <v>12</v>
      </c>
      <c r="N109" s="151" t="s">
        <v>32</v>
      </c>
      <c r="P109" s="152">
        <f t="shared" si="1"/>
        <v>0</v>
      </c>
      <c r="Q109" s="152">
        <v>0</v>
      </c>
      <c r="R109" s="152">
        <f t="shared" si="2"/>
        <v>0</v>
      </c>
      <c r="S109" s="152">
        <v>0</v>
      </c>
      <c r="T109" s="153">
        <f t="shared" si="3"/>
        <v>0</v>
      </c>
      <c r="AR109" s="154" t="s">
        <v>72</v>
      </c>
      <c r="AT109" s="154" t="s">
        <v>69</v>
      </c>
      <c r="AU109" s="154" t="s">
        <v>68</v>
      </c>
      <c r="AY109" s="79" t="s">
        <v>67</v>
      </c>
      <c r="BE109" s="155">
        <f t="shared" si="4"/>
        <v>0</v>
      </c>
      <c r="BF109" s="155">
        <f t="shared" si="5"/>
        <v>0</v>
      </c>
      <c r="BG109" s="155">
        <f t="shared" si="6"/>
        <v>0</v>
      </c>
      <c r="BH109" s="155">
        <f t="shared" si="7"/>
        <v>0</v>
      </c>
      <c r="BI109" s="155">
        <f t="shared" si="8"/>
        <v>0</v>
      </c>
      <c r="BJ109" s="79" t="s">
        <v>68</v>
      </c>
      <c r="BK109" s="155">
        <f t="shared" si="9"/>
        <v>0</v>
      </c>
      <c r="BL109" s="79" t="s">
        <v>72</v>
      </c>
      <c r="BM109" s="154" t="s">
        <v>112</v>
      </c>
    </row>
    <row r="110" spans="2:65" s="87" customFormat="1" ht="24.2" customHeight="1" x14ac:dyDescent="0.2">
      <c r="B110" s="86"/>
      <c r="C110" s="143" t="s">
        <v>113</v>
      </c>
      <c r="D110" s="144" t="s">
        <v>69</v>
      </c>
      <c r="E110" s="145" t="s">
        <v>114</v>
      </c>
      <c r="F110" s="146" t="s">
        <v>130</v>
      </c>
      <c r="G110" s="147" t="s">
        <v>99</v>
      </c>
      <c r="H110" s="148">
        <v>5</v>
      </c>
      <c r="I110" s="2"/>
      <c r="J110" s="149">
        <f t="shared" si="0"/>
        <v>0</v>
      </c>
      <c r="K110" s="146" t="s">
        <v>12</v>
      </c>
      <c r="L110" s="86"/>
      <c r="M110" s="150" t="s">
        <v>12</v>
      </c>
      <c r="N110" s="151" t="s">
        <v>32</v>
      </c>
      <c r="P110" s="152">
        <f t="shared" si="1"/>
        <v>0</v>
      </c>
      <c r="Q110" s="152">
        <v>0</v>
      </c>
      <c r="R110" s="152">
        <f t="shared" si="2"/>
        <v>0</v>
      </c>
      <c r="S110" s="152">
        <v>0</v>
      </c>
      <c r="T110" s="153">
        <f t="shared" si="3"/>
        <v>0</v>
      </c>
      <c r="AR110" s="154" t="s">
        <v>72</v>
      </c>
      <c r="AT110" s="154" t="s">
        <v>69</v>
      </c>
      <c r="AU110" s="154" t="s">
        <v>68</v>
      </c>
      <c r="AY110" s="79" t="s">
        <v>67</v>
      </c>
      <c r="BE110" s="155">
        <f t="shared" si="4"/>
        <v>0</v>
      </c>
      <c r="BF110" s="155">
        <f t="shared" si="5"/>
        <v>0</v>
      </c>
      <c r="BG110" s="155">
        <f t="shared" si="6"/>
        <v>0</v>
      </c>
      <c r="BH110" s="155">
        <f t="shared" si="7"/>
        <v>0</v>
      </c>
      <c r="BI110" s="155">
        <f t="shared" si="8"/>
        <v>0</v>
      </c>
      <c r="BJ110" s="79" t="s">
        <v>68</v>
      </c>
      <c r="BK110" s="155">
        <f t="shared" si="9"/>
        <v>0</v>
      </c>
      <c r="BL110" s="79" t="s">
        <v>72</v>
      </c>
      <c r="BM110" s="154" t="s">
        <v>115</v>
      </c>
    </row>
    <row r="111" spans="2:65" s="87" customFormat="1" ht="24.2" customHeight="1" x14ac:dyDescent="0.2">
      <c r="B111" s="86"/>
      <c r="C111" s="143" t="s">
        <v>116</v>
      </c>
      <c r="D111" s="144" t="s">
        <v>69</v>
      </c>
      <c r="E111" s="145" t="s">
        <v>117</v>
      </c>
      <c r="F111" s="146" t="s">
        <v>118</v>
      </c>
      <c r="G111" s="147" t="s">
        <v>99</v>
      </c>
      <c r="H111" s="148">
        <v>22</v>
      </c>
      <c r="I111" s="2"/>
      <c r="J111" s="149">
        <f t="shared" si="0"/>
        <v>0</v>
      </c>
      <c r="K111" s="146" t="s">
        <v>12</v>
      </c>
      <c r="L111" s="86"/>
      <c r="M111" s="150" t="s">
        <v>12</v>
      </c>
      <c r="N111" s="151" t="s">
        <v>32</v>
      </c>
      <c r="P111" s="152">
        <f t="shared" si="1"/>
        <v>0</v>
      </c>
      <c r="Q111" s="152">
        <v>0</v>
      </c>
      <c r="R111" s="152">
        <f t="shared" si="2"/>
        <v>0</v>
      </c>
      <c r="S111" s="152">
        <v>0</v>
      </c>
      <c r="T111" s="153">
        <f t="shared" si="3"/>
        <v>0</v>
      </c>
      <c r="AR111" s="154" t="s">
        <v>72</v>
      </c>
      <c r="AT111" s="154" t="s">
        <v>69</v>
      </c>
      <c r="AU111" s="154" t="s">
        <v>68</v>
      </c>
      <c r="AY111" s="79" t="s">
        <v>67</v>
      </c>
      <c r="BE111" s="155">
        <f t="shared" si="4"/>
        <v>0</v>
      </c>
      <c r="BF111" s="155">
        <f t="shared" si="5"/>
        <v>0</v>
      </c>
      <c r="BG111" s="155">
        <f t="shared" si="6"/>
        <v>0</v>
      </c>
      <c r="BH111" s="155">
        <f t="shared" si="7"/>
        <v>0</v>
      </c>
      <c r="BI111" s="155">
        <f t="shared" si="8"/>
        <v>0</v>
      </c>
      <c r="BJ111" s="79" t="s">
        <v>68</v>
      </c>
      <c r="BK111" s="155">
        <f t="shared" si="9"/>
        <v>0</v>
      </c>
      <c r="BL111" s="79" t="s">
        <v>72</v>
      </c>
      <c r="BM111" s="154" t="s">
        <v>119</v>
      </c>
    </row>
    <row r="112" spans="2:65" s="164" customFormat="1" ht="11.25" x14ac:dyDescent="0.2">
      <c r="B112" s="163"/>
      <c r="D112" s="158" t="s">
        <v>74</v>
      </c>
      <c r="E112" s="165" t="s">
        <v>12</v>
      </c>
      <c r="F112" s="166" t="s">
        <v>120</v>
      </c>
      <c r="H112" s="167">
        <v>22</v>
      </c>
      <c r="L112" s="163"/>
      <c r="M112" s="168"/>
      <c r="T112" s="169"/>
      <c r="AT112" s="165" t="s">
        <v>74</v>
      </c>
      <c r="AU112" s="165" t="s">
        <v>68</v>
      </c>
      <c r="AV112" s="164" t="s">
        <v>2</v>
      </c>
      <c r="AW112" s="164" t="s">
        <v>76</v>
      </c>
      <c r="AX112" s="164" t="s">
        <v>68</v>
      </c>
      <c r="AY112" s="165" t="s">
        <v>67</v>
      </c>
    </row>
    <row r="113" spans="2:65" s="87" customFormat="1" ht="24.2" customHeight="1" x14ac:dyDescent="0.2">
      <c r="B113" s="86"/>
      <c r="C113" s="143" t="s">
        <v>121</v>
      </c>
      <c r="D113" s="144" t="s">
        <v>69</v>
      </c>
      <c r="E113" s="145" t="s">
        <v>122</v>
      </c>
      <c r="F113" s="146" t="s">
        <v>123</v>
      </c>
      <c r="G113" s="147" t="s">
        <v>99</v>
      </c>
      <c r="H113" s="148">
        <v>19</v>
      </c>
      <c r="I113" s="2"/>
      <c r="J113" s="149">
        <f>ROUND(I113*H113,2)</f>
        <v>0</v>
      </c>
      <c r="K113" s="146" t="s">
        <v>12</v>
      </c>
      <c r="L113" s="86"/>
      <c r="M113" s="150" t="s">
        <v>12</v>
      </c>
      <c r="N113" s="151" t="s">
        <v>32</v>
      </c>
      <c r="P113" s="152">
        <f>O113*H113</f>
        <v>0</v>
      </c>
      <c r="Q113" s="152">
        <v>0</v>
      </c>
      <c r="R113" s="152">
        <f>Q113*H113</f>
        <v>0</v>
      </c>
      <c r="S113" s="152">
        <v>0</v>
      </c>
      <c r="T113" s="153">
        <f>S113*H113</f>
        <v>0</v>
      </c>
      <c r="AR113" s="154" t="s">
        <v>72</v>
      </c>
      <c r="AT113" s="154" t="s">
        <v>69</v>
      </c>
      <c r="AU113" s="154" t="s">
        <v>68</v>
      </c>
      <c r="AY113" s="79" t="s">
        <v>67</v>
      </c>
      <c r="BE113" s="155">
        <f>IF(N113="základní",J113,0)</f>
        <v>0</v>
      </c>
      <c r="BF113" s="155">
        <f>IF(N113="snížená",J113,0)</f>
        <v>0</v>
      </c>
      <c r="BG113" s="155">
        <f>IF(N113="zákl. přenesená",J113,0)</f>
        <v>0</v>
      </c>
      <c r="BH113" s="155">
        <f>IF(N113="sníž. přenesená",J113,0)</f>
        <v>0</v>
      </c>
      <c r="BI113" s="155">
        <f>IF(N113="nulová",J113,0)</f>
        <v>0</v>
      </c>
      <c r="BJ113" s="79" t="s">
        <v>68</v>
      </c>
      <c r="BK113" s="155">
        <f>ROUND(I113*H113,2)</f>
        <v>0</v>
      </c>
      <c r="BL113" s="79" t="s">
        <v>72</v>
      </c>
      <c r="BM113" s="154" t="s">
        <v>124</v>
      </c>
    </row>
    <row r="114" spans="2:65" s="87" customFormat="1" ht="24.2" customHeight="1" x14ac:dyDescent="0.2">
      <c r="B114" s="86"/>
      <c r="C114" s="143" t="s">
        <v>125</v>
      </c>
      <c r="D114" s="144" t="s">
        <v>69</v>
      </c>
      <c r="E114" s="145" t="s">
        <v>126</v>
      </c>
      <c r="F114" s="146" t="s">
        <v>131</v>
      </c>
      <c r="G114" s="147" t="s">
        <v>99</v>
      </c>
      <c r="H114" s="148">
        <v>21</v>
      </c>
      <c r="I114" s="2"/>
      <c r="J114" s="149">
        <f>ROUND(I114*H114,2)</f>
        <v>0</v>
      </c>
      <c r="K114" s="146" t="s">
        <v>12</v>
      </c>
      <c r="L114" s="86"/>
      <c r="M114" s="150" t="s">
        <v>12</v>
      </c>
      <c r="N114" s="151" t="s">
        <v>32</v>
      </c>
      <c r="P114" s="152">
        <f>O114*H114</f>
        <v>0</v>
      </c>
      <c r="Q114" s="152">
        <v>0</v>
      </c>
      <c r="R114" s="152">
        <f>Q114*H114</f>
        <v>0</v>
      </c>
      <c r="S114" s="152">
        <v>0</v>
      </c>
      <c r="T114" s="153">
        <f>S114*H114</f>
        <v>0</v>
      </c>
      <c r="AR114" s="154" t="s">
        <v>72</v>
      </c>
      <c r="AT114" s="154" t="s">
        <v>69</v>
      </c>
      <c r="AU114" s="154" t="s">
        <v>68</v>
      </c>
      <c r="AY114" s="79" t="s">
        <v>67</v>
      </c>
      <c r="BE114" s="155">
        <f>IF(N114="základní",J114,0)</f>
        <v>0</v>
      </c>
      <c r="BF114" s="155">
        <f>IF(N114="snížená",J114,0)</f>
        <v>0</v>
      </c>
      <c r="BG114" s="155">
        <f>IF(N114="zákl. přenesená",J114,0)</f>
        <v>0</v>
      </c>
      <c r="BH114" s="155">
        <f>IF(N114="sníž. přenesená",J114,0)</f>
        <v>0</v>
      </c>
      <c r="BI114" s="155">
        <f>IF(N114="nulová",J114,0)</f>
        <v>0</v>
      </c>
      <c r="BJ114" s="79" t="s">
        <v>68</v>
      </c>
      <c r="BK114" s="155">
        <f>ROUND(I114*H114,2)</f>
        <v>0</v>
      </c>
      <c r="BL114" s="79" t="s">
        <v>72</v>
      </c>
      <c r="BM114" s="154" t="s">
        <v>127</v>
      </c>
    </row>
    <row r="115" spans="2:65" s="164" customFormat="1" ht="11.25" x14ac:dyDescent="0.2">
      <c r="B115" s="163"/>
      <c r="D115" s="158" t="s">
        <v>74</v>
      </c>
      <c r="E115" s="165" t="s">
        <v>12</v>
      </c>
      <c r="F115" s="166" t="s">
        <v>128</v>
      </c>
      <c r="H115" s="167">
        <v>21</v>
      </c>
      <c r="L115" s="163"/>
      <c r="M115" s="178"/>
      <c r="N115" s="179"/>
      <c r="O115" s="179"/>
      <c r="P115" s="179"/>
      <c r="Q115" s="179"/>
      <c r="R115" s="179"/>
      <c r="S115" s="179"/>
      <c r="T115" s="180"/>
      <c r="AT115" s="165" t="s">
        <v>74</v>
      </c>
      <c r="AU115" s="165" t="s">
        <v>68</v>
      </c>
      <c r="AV115" s="164" t="s">
        <v>2</v>
      </c>
      <c r="AW115" s="164" t="s">
        <v>76</v>
      </c>
      <c r="AX115" s="164" t="s">
        <v>68</v>
      </c>
      <c r="AY115" s="165" t="s">
        <v>67</v>
      </c>
    </row>
    <row r="116" spans="2:65" s="87" customFormat="1" ht="6.95" customHeight="1" x14ac:dyDescent="0.2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86"/>
    </row>
  </sheetData>
  <sheetProtection algorithmName="SHA-512" hashValue="Q+I3c6HXt0SnfCWMO6b6yjbvq+6M2K+WrRKy2m2GNrN0iFKEiRp/oMpHp/xeTOqATl6MmFncGrqt8GTnSeggGw==" saltValue="BjDAZPFJWyqvPa5/7KbijA==" spinCount="100000" sheet="1" objects="1" scenarios="1"/>
  <mergeCells count="12">
    <mergeCell ref="E78:H78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74B5-FBB3-4534-987C-D532AA8E86EE}">
  <dimension ref="A1:K218"/>
  <sheetViews>
    <sheetView showGridLines="0" workbookViewId="0"/>
  </sheetViews>
  <sheetFormatPr defaultRowHeight="12.75" x14ac:dyDescent="0.2"/>
  <cols>
    <col min="1" max="1" width="7.140625" style="78" customWidth="1"/>
    <col min="2" max="2" width="1.42578125" style="78" customWidth="1"/>
    <col min="3" max="4" width="4.28515625" style="78" customWidth="1"/>
    <col min="5" max="5" width="10" style="78" customWidth="1"/>
    <col min="6" max="6" width="7.85546875" style="78" customWidth="1"/>
    <col min="7" max="7" width="4.28515625" style="78" customWidth="1"/>
    <col min="8" max="8" width="66.7109375" style="78" customWidth="1"/>
    <col min="9" max="10" width="17.140625" style="78" customWidth="1"/>
    <col min="11" max="11" width="1.42578125" style="78" customWidth="1"/>
  </cols>
  <sheetData>
    <row r="1" spans="2:11" customFormat="1" ht="37.5" customHeight="1" x14ac:dyDescent="0.2"/>
    <row r="2" spans="2:11" customFormat="1" ht="7.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s="8" customFormat="1" ht="45" customHeight="1" x14ac:dyDescent="0.2">
      <c r="B3" s="6"/>
      <c r="C3" s="192" t="s">
        <v>132</v>
      </c>
      <c r="D3" s="192"/>
      <c r="E3" s="192"/>
      <c r="F3" s="192"/>
      <c r="G3" s="192"/>
      <c r="H3" s="192"/>
      <c r="I3" s="192"/>
      <c r="J3" s="192"/>
      <c r="K3" s="7"/>
    </row>
    <row r="4" spans="2:11" customFormat="1" ht="25.5" customHeight="1" x14ac:dyDescent="0.3">
      <c r="B4" s="9"/>
      <c r="C4" s="197" t="s">
        <v>133</v>
      </c>
      <c r="D4" s="197"/>
      <c r="E4" s="197"/>
      <c r="F4" s="197"/>
      <c r="G4" s="197"/>
      <c r="H4" s="197"/>
      <c r="I4" s="197"/>
      <c r="J4" s="197"/>
      <c r="K4" s="10"/>
    </row>
    <row r="5" spans="2:11" customFormat="1" ht="5.25" customHeight="1" x14ac:dyDescent="0.2">
      <c r="B5" s="9"/>
      <c r="C5" s="11"/>
      <c r="D5" s="11"/>
      <c r="E5" s="11"/>
      <c r="F5" s="11"/>
      <c r="G5" s="11"/>
      <c r="H5" s="11"/>
      <c r="I5" s="11"/>
      <c r="J5" s="11"/>
      <c r="K5" s="10"/>
    </row>
    <row r="6" spans="2:11" customFormat="1" ht="15" customHeight="1" x14ac:dyDescent="0.2">
      <c r="B6" s="9"/>
      <c r="C6" s="194" t="s">
        <v>134</v>
      </c>
      <c r="D6" s="194"/>
      <c r="E6" s="194"/>
      <c r="F6" s="194"/>
      <c r="G6" s="194"/>
      <c r="H6" s="194"/>
      <c r="I6" s="194"/>
      <c r="J6" s="194"/>
      <c r="K6" s="10"/>
    </row>
    <row r="7" spans="2:11" customFormat="1" ht="15" customHeight="1" x14ac:dyDescent="0.2">
      <c r="B7" s="13"/>
      <c r="C7" s="194" t="s">
        <v>135</v>
      </c>
      <c r="D7" s="194"/>
      <c r="E7" s="194"/>
      <c r="F7" s="194"/>
      <c r="G7" s="194"/>
      <c r="H7" s="194"/>
      <c r="I7" s="194"/>
      <c r="J7" s="194"/>
      <c r="K7" s="10"/>
    </row>
    <row r="8" spans="2:11" customFormat="1" ht="12.75" customHeight="1" x14ac:dyDescent="0.2">
      <c r="B8" s="13"/>
      <c r="C8" s="12"/>
      <c r="D8" s="12"/>
      <c r="E8" s="12"/>
      <c r="F8" s="12"/>
      <c r="G8" s="12"/>
      <c r="H8" s="12"/>
      <c r="I8" s="12"/>
      <c r="J8" s="12"/>
      <c r="K8" s="10"/>
    </row>
    <row r="9" spans="2:11" customFormat="1" ht="15" customHeight="1" x14ac:dyDescent="0.2">
      <c r="B9" s="13"/>
      <c r="C9" s="194" t="s">
        <v>136</v>
      </c>
      <c r="D9" s="194"/>
      <c r="E9" s="194"/>
      <c r="F9" s="194"/>
      <c r="G9" s="194"/>
      <c r="H9" s="194"/>
      <c r="I9" s="194"/>
      <c r="J9" s="194"/>
      <c r="K9" s="10"/>
    </row>
    <row r="10" spans="2:11" customFormat="1" ht="15" customHeight="1" x14ac:dyDescent="0.2">
      <c r="B10" s="13"/>
      <c r="C10" s="12"/>
      <c r="D10" s="194" t="s">
        <v>137</v>
      </c>
      <c r="E10" s="194"/>
      <c r="F10" s="194"/>
      <c r="G10" s="194"/>
      <c r="H10" s="194"/>
      <c r="I10" s="194"/>
      <c r="J10" s="194"/>
      <c r="K10" s="10"/>
    </row>
    <row r="11" spans="2:11" customFormat="1" ht="15" customHeight="1" x14ac:dyDescent="0.2">
      <c r="B11" s="13"/>
      <c r="C11" s="14"/>
      <c r="D11" s="194" t="s">
        <v>138</v>
      </c>
      <c r="E11" s="194"/>
      <c r="F11" s="194"/>
      <c r="G11" s="194"/>
      <c r="H11" s="194"/>
      <c r="I11" s="194"/>
      <c r="J11" s="194"/>
      <c r="K11" s="10"/>
    </row>
    <row r="12" spans="2:11" customFormat="1" ht="15" customHeight="1" x14ac:dyDescent="0.2">
      <c r="B12" s="13"/>
      <c r="C12" s="14"/>
      <c r="D12" s="12"/>
      <c r="E12" s="12"/>
      <c r="F12" s="12"/>
      <c r="G12" s="12"/>
      <c r="H12" s="12"/>
      <c r="I12" s="12"/>
      <c r="J12" s="12"/>
      <c r="K12" s="10"/>
    </row>
    <row r="13" spans="2:11" customFormat="1" ht="15" customHeight="1" x14ac:dyDescent="0.2">
      <c r="B13" s="13"/>
      <c r="C13" s="14"/>
      <c r="D13" s="15" t="s">
        <v>139</v>
      </c>
      <c r="E13" s="12"/>
      <c r="F13" s="12"/>
      <c r="G13" s="12"/>
      <c r="H13" s="12"/>
      <c r="I13" s="12"/>
      <c r="J13" s="12"/>
      <c r="K13" s="10"/>
    </row>
    <row r="14" spans="2:11" customFormat="1" ht="12.75" customHeight="1" x14ac:dyDescent="0.2">
      <c r="B14" s="13"/>
      <c r="C14" s="14"/>
      <c r="D14" s="14"/>
      <c r="E14" s="14"/>
      <c r="F14" s="14"/>
      <c r="G14" s="14"/>
      <c r="H14" s="14"/>
      <c r="I14" s="14"/>
      <c r="J14" s="14"/>
      <c r="K14" s="10"/>
    </row>
    <row r="15" spans="2:11" customFormat="1" ht="15" customHeight="1" x14ac:dyDescent="0.2">
      <c r="B15" s="13"/>
      <c r="C15" s="14"/>
      <c r="D15" s="194" t="s">
        <v>140</v>
      </c>
      <c r="E15" s="194"/>
      <c r="F15" s="194"/>
      <c r="G15" s="194"/>
      <c r="H15" s="194"/>
      <c r="I15" s="194"/>
      <c r="J15" s="194"/>
      <c r="K15" s="10"/>
    </row>
    <row r="16" spans="2:11" customFormat="1" ht="15" customHeight="1" x14ac:dyDescent="0.2">
      <c r="B16" s="13"/>
      <c r="C16" s="14"/>
      <c r="D16" s="194" t="s">
        <v>141</v>
      </c>
      <c r="E16" s="194"/>
      <c r="F16" s="194"/>
      <c r="G16" s="194"/>
      <c r="H16" s="194"/>
      <c r="I16" s="194"/>
      <c r="J16" s="194"/>
      <c r="K16" s="10"/>
    </row>
    <row r="17" spans="2:11" customFormat="1" ht="15" customHeight="1" x14ac:dyDescent="0.2">
      <c r="B17" s="13"/>
      <c r="C17" s="14"/>
      <c r="D17" s="194" t="s">
        <v>142</v>
      </c>
      <c r="E17" s="194"/>
      <c r="F17" s="194"/>
      <c r="G17" s="194"/>
      <c r="H17" s="194"/>
      <c r="I17" s="194"/>
      <c r="J17" s="194"/>
      <c r="K17" s="10"/>
    </row>
    <row r="18" spans="2:11" customFormat="1" ht="15" customHeight="1" x14ac:dyDescent="0.2">
      <c r="B18" s="13"/>
      <c r="C18" s="14"/>
      <c r="D18" s="14"/>
      <c r="E18" s="16" t="s">
        <v>143</v>
      </c>
      <c r="F18" s="194" t="s">
        <v>144</v>
      </c>
      <c r="G18" s="194"/>
      <c r="H18" s="194"/>
      <c r="I18" s="194"/>
      <c r="J18" s="194"/>
      <c r="K18" s="10"/>
    </row>
    <row r="19" spans="2:11" customFormat="1" ht="15" customHeight="1" x14ac:dyDescent="0.2">
      <c r="B19" s="13"/>
      <c r="C19" s="14"/>
      <c r="D19" s="14"/>
      <c r="E19" s="16" t="s">
        <v>145</v>
      </c>
      <c r="F19" s="194" t="s">
        <v>146</v>
      </c>
      <c r="G19" s="194"/>
      <c r="H19" s="194"/>
      <c r="I19" s="194"/>
      <c r="J19" s="194"/>
      <c r="K19" s="10"/>
    </row>
    <row r="20" spans="2:11" customFormat="1" ht="15" customHeight="1" x14ac:dyDescent="0.2">
      <c r="B20" s="13"/>
      <c r="C20" s="14"/>
      <c r="D20" s="14"/>
      <c r="E20" s="16" t="s">
        <v>147</v>
      </c>
      <c r="F20" s="194" t="s">
        <v>148</v>
      </c>
      <c r="G20" s="194"/>
      <c r="H20" s="194"/>
      <c r="I20" s="194"/>
      <c r="J20" s="194"/>
      <c r="K20" s="10"/>
    </row>
    <row r="21" spans="2:11" customFormat="1" ht="15" customHeight="1" x14ac:dyDescent="0.2">
      <c r="B21" s="13"/>
      <c r="C21" s="14"/>
      <c r="D21" s="14"/>
      <c r="E21" s="16" t="s">
        <v>149</v>
      </c>
      <c r="F21" s="194" t="s">
        <v>150</v>
      </c>
      <c r="G21" s="194"/>
      <c r="H21" s="194"/>
      <c r="I21" s="194"/>
      <c r="J21" s="194"/>
      <c r="K21" s="10"/>
    </row>
    <row r="22" spans="2:11" customFormat="1" ht="15" customHeight="1" x14ac:dyDescent="0.2">
      <c r="B22" s="13"/>
      <c r="C22" s="14"/>
      <c r="D22" s="14"/>
      <c r="E22" s="16" t="s">
        <v>63</v>
      </c>
      <c r="F22" s="194" t="s">
        <v>64</v>
      </c>
      <c r="G22" s="194"/>
      <c r="H22" s="194"/>
      <c r="I22" s="194"/>
      <c r="J22" s="194"/>
      <c r="K22" s="10"/>
    </row>
    <row r="23" spans="2:11" customFormat="1" ht="15" customHeight="1" x14ac:dyDescent="0.2">
      <c r="B23" s="13"/>
      <c r="C23" s="14"/>
      <c r="D23" s="14"/>
      <c r="E23" s="16" t="s">
        <v>151</v>
      </c>
      <c r="F23" s="194" t="s">
        <v>152</v>
      </c>
      <c r="G23" s="194"/>
      <c r="H23" s="194"/>
      <c r="I23" s="194"/>
      <c r="J23" s="194"/>
      <c r="K23" s="10"/>
    </row>
    <row r="24" spans="2:11" customFormat="1" ht="12.75" customHeight="1" x14ac:dyDescent="0.2">
      <c r="B24" s="13"/>
      <c r="C24" s="14"/>
      <c r="D24" s="14"/>
      <c r="E24" s="14"/>
      <c r="F24" s="14"/>
      <c r="G24" s="14"/>
      <c r="H24" s="14"/>
      <c r="I24" s="14"/>
      <c r="J24" s="14"/>
      <c r="K24" s="10"/>
    </row>
    <row r="25" spans="2:11" customFormat="1" ht="15" customHeight="1" x14ac:dyDescent="0.2">
      <c r="B25" s="13"/>
      <c r="C25" s="194" t="s">
        <v>153</v>
      </c>
      <c r="D25" s="194"/>
      <c r="E25" s="194"/>
      <c r="F25" s="194"/>
      <c r="G25" s="194"/>
      <c r="H25" s="194"/>
      <c r="I25" s="194"/>
      <c r="J25" s="194"/>
      <c r="K25" s="10"/>
    </row>
    <row r="26" spans="2:11" customFormat="1" ht="15" customHeight="1" x14ac:dyDescent="0.2">
      <c r="B26" s="13"/>
      <c r="C26" s="194" t="s">
        <v>154</v>
      </c>
      <c r="D26" s="194"/>
      <c r="E26" s="194"/>
      <c r="F26" s="194"/>
      <c r="G26" s="194"/>
      <c r="H26" s="194"/>
      <c r="I26" s="194"/>
      <c r="J26" s="194"/>
      <c r="K26" s="10"/>
    </row>
    <row r="27" spans="2:11" customFormat="1" ht="15" customHeight="1" x14ac:dyDescent="0.2">
      <c r="B27" s="13"/>
      <c r="C27" s="12"/>
      <c r="D27" s="194" t="s">
        <v>155</v>
      </c>
      <c r="E27" s="194"/>
      <c r="F27" s="194"/>
      <c r="G27" s="194"/>
      <c r="H27" s="194"/>
      <c r="I27" s="194"/>
      <c r="J27" s="194"/>
      <c r="K27" s="10"/>
    </row>
    <row r="28" spans="2:11" customFormat="1" ht="15" customHeight="1" x14ac:dyDescent="0.2">
      <c r="B28" s="13"/>
      <c r="C28" s="14"/>
      <c r="D28" s="194" t="s">
        <v>156</v>
      </c>
      <c r="E28" s="194"/>
      <c r="F28" s="194"/>
      <c r="G28" s="194"/>
      <c r="H28" s="194"/>
      <c r="I28" s="194"/>
      <c r="J28" s="194"/>
      <c r="K28" s="10"/>
    </row>
    <row r="29" spans="2:11" customFormat="1" ht="12.75" customHeight="1" x14ac:dyDescent="0.2">
      <c r="B29" s="13"/>
      <c r="C29" s="14"/>
      <c r="D29" s="14"/>
      <c r="E29" s="14"/>
      <c r="F29" s="14"/>
      <c r="G29" s="14"/>
      <c r="H29" s="14"/>
      <c r="I29" s="14"/>
      <c r="J29" s="14"/>
      <c r="K29" s="10"/>
    </row>
    <row r="30" spans="2:11" customFormat="1" ht="15" customHeight="1" x14ac:dyDescent="0.2">
      <c r="B30" s="13"/>
      <c r="C30" s="14"/>
      <c r="D30" s="194" t="s">
        <v>157</v>
      </c>
      <c r="E30" s="194"/>
      <c r="F30" s="194"/>
      <c r="G30" s="194"/>
      <c r="H30" s="194"/>
      <c r="I30" s="194"/>
      <c r="J30" s="194"/>
      <c r="K30" s="10"/>
    </row>
    <row r="31" spans="2:11" customFormat="1" ht="15" customHeight="1" x14ac:dyDescent="0.2">
      <c r="B31" s="13"/>
      <c r="C31" s="14"/>
      <c r="D31" s="194" t="s">
        <v>158</v>
      </c>
      <c r="E31" s="194"/>
      <c r="F31" s="194"/>
      <c r="G31" s="194"/>
      <c r="H31" s="194"/>
      <c r="I31" s="194"/>
      <c r="J31" s="194"/>
      <c r="K31" s="10"/>
    </row>
    <row r="32" spans="2:11" customFormat="1" ht="12.75" customHeight="1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0"/>
    </row>
    <row r="33" spans="2:11" customFormat="1" ht="15" customHeight="1" x14ac:dyDescent="0.2">
      <c r="B33" s="13"/>
      <c r="C33" s="14"/>
      <c r="D33" s="194" t="s">
        <v>159</v>
      </c>
      <c r="E33" s="194"/>
      <c r="F33" s="194"/>
      <c r="G33" s="194"/>
      <c r="H33" s="194"/>
      <c r="I33" s="194"/>
      <c r="J33" s="194"/>
      <c r="K33" s="10"/>
    </row>
    <row r="34" spans="2:11" customFormat="1" ht="15" customHeight="1" x14ac:dyDescent="0.2">
      <c r="B34" s="13"/>
      <c r="C34" s="14"/>
      <c r="D34" s="194" t="s">
        <v>160</v>
      </c>
      <c r="E34" s="194"/>
      <c r="F34" s="194"/>
      <c r="G34" s="194"/>
      <c r="H34" s="194"/>
      <c r="I34" s="194"/>
      <c r="J34" s="194"/>
      <c r="K34" s="10"/>
    </row>
    <row r="35" spans="2:11" customFormat="1" ht="15" customHeight="1" x14ac:dyDescent="0.2">
      <c r="B35" s="13"/>
      <c r="C35" s="14"/>
      <c r="D35" s="194" t="s">
        <v>161</v>
      </c>
      <c r="E35" s="194"/>
      <c r="F35" s="194"/>
      <c r="G35" s="194"/>
      <c r="H35" s="194"/>
      <c r="I35" s="194"/>
      <c r="J35" s="194"/>
      <c r="K35" s="10"/>
    </row>
    <row r="36" spans="2:11" customFormat="1" ht="15" customHeight="1" x14ac:dyDescent="0.2">
      <c r="B36" s="13"/>
      <c r="C36" s="14"/>
      <c r="D36" s="12"/>
      <c r="E36" s="15" t="s">
        <v>47</v>
      </c>
      <c r="F36" s="12"/>
      <c r="G36" s="194" t="s">
        <v>162</v>
      </c>
      <c r="H36" s="194"/>
      <c r="I36" s="194"/>
      <c r="J36" s="194"/>
      <c r="K36" s="10"/>
    </row>
    <row r="37" spans="2:11" customFormat="1" ht="30.75" customHeight="1" x14ac:dyDescent="0.2">
      <c r="B37" s="13"/>
      <c r="C37" s="14"/>
      <c r="D37" s="12"/>
      <c r="E37" s="15" t="s">
        <v>163</v>
      </c>
      <c r="F37" s="12"/>
      <c r="G37" s="194" t="s">
        <v>164</v>
      </c>
      <c r="H37" s="194"/>
      <c r="I37" s="194"/>
      <c r="J37" s="194"/>
      <c r="K37" s="10"/>
    </row>
    <row r="38" spans="2:11" customFormat="1" ht="15" customHeight="1" x14ac:dyDescent="0.2">
      <c r="B38" s="13"/>
      <c r="C38" s="14"/>
      <c r="D38" s="12"/>
      <c r="E38" s="15" t="s">
        <v>49</v>
      </c>
      <c r="F38" s="12"/>
      <c r="G38" s="194" t="s">
        <v>165</v>
      </c>
      <c r="H38" s="194"/>
      <c r="I38" s="194"/>
      <c r="J38" s="194"/>
      <c r="K38" s="10"/>
    </row>
    <row r="39" spans="2:11" customFormat="1" ht="15" customHeight="1" x14ac:dyDescent="0.2">
      <c r="B39" s="13"/>
      <c r="C39" s="14"/>
      <c r="D39" s="12"/>
      <c r="E39" s="15" t="s">
        <v>50</v>
      </c>
      <c r="F39" s="12"/>
      <c r="G39" s="194" t="s">
        <v>166</v>
      </c>
      <c r="H39" s="194"/>
      <c r="I39" s="194"/>
      <c r="J39" s="194"/>
      <c r="K39" s="10"/>
    </row>
    <row r="40" spans="2:11" customFormat="1" ht="15" customHeight="1" x14ac:dyDescent="0.2">
      <c r="B40" s="13"/>
      <c r="C40" s="14"/>
      <c r="D40" s="12"/>
      <c r="E40" s="15" t="s">
        <v>51</v>
      </c>
      <c r="F40" s="12"/>
      <c r="G40" s="194" t="s">
        <v>167</v>
      </c>
      <c r="H40" s="194"/>
      <c r="I40" s="194"/>
      <c r="J40" s="194"/>
      <c r="K40" s="10"/>
    </row>
    <row r="41" spans="2:11" customFormat="1" ht="15" customHeight="1" x14ac:dyDescent="0.2">
      <c r="B41" s="13"/>
      <c r="C41" s="14"/>
      <c r="D41" s="12"/>
      <c r="E41" s="15" t="s">
        <v>52</v>
      </c>
      <c r="F41" s="12"/>
      <c r="G41" s="194" t="s">
        <v>168</v>
      </c>
      <c r="H41" s="194"/>
      <c r="I41" s="194"/>
      <c r="J41" s="194"/>
      <c r="K41" s="10"/>
    </row>
    <row r="42" spans="2:11" customFormat="1" ht="15" customHeight="1" x14ac:dyDescent="0.2">
      <c r="B42" s="13"/>
      <c r="C42" s="14"/>
      <c r="D42" s="12"/>
      <c r="E42" s="15" t="s">
        <v>169</v>
      </c>
      <c r="F42" s="12"/>
      <c r="G42" s="194" t="s">
        <v>170</v>
      </c>
      <c r="H42" s="194"/>
      <c r="I42" s="194"/>
      <c r="J42" s="194"/>
      <c r="K42" s="10"/>
    </row>
    <row r="43" spans="2:11" customFormat="1" ht="15" customHeight="1" x14ac:dyDescent="0.2">
      <c r="B43" s="13"/>
      <c r="C43" s="14"/>
      <c r="D43" s="12"/>
      <c r="E43" s="15"/>
      <c r="F43" s="12"/>
      <c r="G43" s="194" t="s">
        <v>171</v>
      </c>
      <c r="H43" s="194"/>
      <c r="I43" s="194"/>
      <c r="J43" s="194"/>
      <c r="K43" s="10"/>
    </row>
    <row r="44" spans="2:11" customFormat="1" ht="15" customHeight="1" x14ac:dyDescent="0.2">
      <c r="B44" s="13"/>
      <c r="C44" s="14"/>
      <c r="D44" s="12"/>
      <c r="E44" s="15" t="s">
        <v>172</v>
      </c>
      <c r="F44" s="12"/>
      <c r="G44" s="194" t="s">
        <v>173</v>
      </c>
      <c r="H44" s="194"/>
      <c r="I44" s="194"/>
      <c r="J44" s="194"/>
      <c r="K44" s="10"/>
    </row>
    <row r="45" spans="2:11" customFormat="1" ht="15" customHeight="1" x14ac:dyDescent="0.2">
      <c r="B45" s="13"/>
      <c r="C45" s="14"/>
      <c r="D45" s="12"/>
      <c r="E45" s="15" t="s">
        <v>54</v>
      </c>
      <c r="F45" s="12"/>
      <c r="G45" s="194" t="s">
        <v>174</v>
      </c>
      <c r="H45" s="194"/>
      <c r="I45" s="194"/>
      <c r="J45" s="194"/>
      <c r="K45" s="10"/>
    </row>
    <row r="46" spans="2:11" customFormat="1" ht="12.75" customHeight="1" x14ac:dyDescent="0.2">
      <c r="B46" s="13"/>
      <c r="C46" s="14"/>
      <c r="D46" s="12"/>
      <c r="E46" s="12"/>
      <c r="F46" s="12"/>
      <c r="G46" s="12"/>
      <c r="H46" s="12"/>
      <c r="I46" s="12"/>
      <c r="J46" s="12"/>
      <c r="K46" s="10"/>
    </row>
    <row r="47" spans="2:11" customFormat="1" ht="15" customHeight="1" x14ac:dyDescent="0.2">
      <c r="B47" s="13"/>
      <c r="C47" s="14"/>
      <c r="D47" s="194" t="s">
        <v>175</v>
      </c>
      <c r="E47" s="194"/>
      <c r="F47" s="194"/>
      <c r="G47" s="194"/>
      <c r="H47" s="194"/>
      <c r="I47" s="194"/>
      <c r="J47" s="194"/>
      <c r="K47" s="10"/>
    </row>
    <row r="48" spans="2:11" customFormat="1" ht="15" customHeight="1" x14ac:dyDescent="0.2">
      <c r="B48" s="13"/>
      <c r="C48" s="14"/>
      <c r="D48" s="14"/>
      <c r="E48" s="194" t="s">
        <v>176</v>
      </c>
      <c r="F48" s="194"/>
      <c r="G48" s="194"/>
      <c r="H48" s="194"/>
      <c r="I48" s="194"/>
      <c r="J48" s="194"/>
      <c r="K48" s="10"/>
    </row>
    <row r="49" spans="2:11" customFormat="1" ht="15" customHeight="1" x14ac:dyDescent="0.2">
      <c r="B49" s="13"/>
      <c r="C49" s="14"/>
      <c r="D49" s="14"/>
      <c r="E49" s="194" t="s">
        <v>177</v>
      </c>
      <c r="F49" s="194"/>
      <c r="G49" s="194"/>
      <c r="H49" s="194"/>
      <c r="I49" s="194"/>
      <c r="J49" s="194"/>
      <c r="K49" s="10"/>
    </row>
    <row r="50" spans="2:11" customFormat="1" ht="15" customHeight="1" x14ac:dyDescent="0.2">
      <c r="B50" s="13"/>
      <c r="C50" s="14"/>
      <c r="D50" s="14"/>
      <c r="E50" s="194" t="s">
        <v>178</v>
      </c>
      <c r="F50" s="194"/>
      <c r="G50" s="194"/>
      <c r="H50" s="194"/>
      <c r="I50" s="194"/>
      <c r="J50" s="194"/>
      <c r="K50" s="10"/>
    </row>
    <row r="51" spans="2:11" customFormat="1" ht="15" customHeight="1" x14ac:dyDescent="0.2">
      <c r="B51" s="13"/>
      <c r="C51" s="14"/>
      <c r="D51" s="194" t="s">
        <v>179</v>
      </c>
      <c r="E51" s="194"/>
      <c r="F51" s="194"/>
      <c r="G51" s="194"/>
      <c r="H51" s="194"/>
      <c r="I51" s="194"/>
      <c r="J51" s="194"/>
      <c r="K51" s="10"/>
    </row>
    <row r="52" spans="2:11" customFormat="1" ht="25.5" customHeight="1" x14ac:dyDescent="0.3">
      <c r="B52" s="9"/>
      <c r="C52" s="197" t="s">
        <v>180</v>
      </c>
      <c r="D52" s="197"/>
      <c r="E52" s="197"/>
      <c r="F52" s="197"/>
      <c r="G52" s="197"/>
      <c r="H52" s="197"/>
      <c r="I52" s="197"/>
      <c r="J52" s="197"/>
      <c r="K52" s="10"/>
    </row>
    <row r="53" spans="2:11" customFormat="1" ht="5.25" customHeight="1" x14ac:dyDescent="0.2">
      <c r="B53" s="9"/>
      <c r="C53" s="11"/>
      <c r="D53" s="11"/>
      <c r="E53" s="11"/>
      <c r="F53" s="11"/>
      <c r="G53" s="11"/>
      <c r="H53" s="11"/>
      <c r="I53" s="11"/>
      <c r="J53" s="11"/>
      <c r="K53" s="10"/>
    </row>
    <row r="54" spans="2:11" customFormat="1" ht="15" customHeight="1" x14ac:dyDescent="0.2">
      <c r="B54" s="9"/>
      <c r="C54" s="194" t="s">
        <v>181</v>
      </c>
      <c r="D54" s="194"/>
      <c r="E54" s="194"/>
      <c r="F54" s="194"/>
      <c r="G54" s="194"/>
      <c r="H54" s="194"/>
      <c r="I54" s="194"/>
      <c r="J54" s="194"/>
      <c r="K54" s="10"/>
    </row>
    <row r="55" spans="2:11" customFormat="1" ht="15" customHeight="1" x14ac:dyDescent="0.2">
      <c r="B55" s="9"/>
      <c r="C55" s="194" t="s">
        <v>182</v>
      </c>
      <c r="D55" s="194"/>
      <c r="E55" s="194"/>
      <c r="F55" s="194"/>
      <c r="G55" s="194"/>
      <c r="H55" s="194"/>
      <c r="I55" s="194"/>
      <c r="J55" s="194"/>
      <c r="K55" s="10"/>
    </row>
    <row r="56" spans="2:11" customFormat="1" ht="12.75" customHeight="1" x14ac:dyDescent="0.2">
      <c r="B56" s="9"/>
      <c r="C56" s="12"/>
      <c r="D56" s="12"/>
      <c r="E56" s="12"/>
      <c r="F56" s="12"/>
      <c r="G56" s="12"/>
      <c r="H56" s="12"/>
      <c r="I56" s="12"/>
      <c r="J56" s="12"/>
      <c r="K56" s="10"/>
    </row>
    <row r="57" spans="2:11" customFormat="1" ht="15" customHeight="1" x14ac:dyDescent="0.2">
      <c r="B57" s="9"/>
      <c r="C57" s="194" t="s">
        <v>183</v>
      </c>
      <c r="D57" s="194"/>
      <c r="E57" s="194"/>
      <c r="F57" s="194"/>
      <c r="G57" s="194"/>
      <c r="H57" s="194"/>
      <c r="I57" s="194"/>
      <c r="J57" s="194"/>
      <c r="K57" s="10"/>
    </row>
    <row r="58" spans="2:11" customFormat="1" ht="15" customHeight="1" x14ac:dyDescent="0.2">
      <c r="B58" s="9"/>
      <c r="C58" s="14"/>
      <c r="D58" s="194" t="s">
        <v>184</v>
      </c>
      <c r="E58" s="194"/>
      <c r="F58" s="194"/>
      <c r="G58" s="194"/>
      <c r="H58" s="194"/>
      <c r="I58" s="194"/>
      <c r="J58" s="194"/>
      <c r="K58" s="10"/>
    </row>
    <row r="59" spans="2:11" customFormat="1" ht="15" customHeight="1" x14ac:dyDescent="0.2">
      <c r="B59" s="9"/>
      <c r="C59" s="14"/>
      <c r="D59" s="194" t="s">
        <v>185</v>
      </c>
      <c r="E59" s="194"/>
      <c r="F59" s="194"/>
      <c r="G59" s="194"/>
      <c r="H59" s="194"/>
      <c r="I59" s="194"/>
      <c r="J59" s="194"/>
      <c r="K59" s="10"/>
    </row>
    <row r="60" spans="2:11" customFormat="1" ht="15" customHeight="1" x14ac:dyDescent="0.2">
      <c r="B60" s="9"/>
      <c r="C60" s="14"/>
      <c r="D60" s="194" t="s">
        <v>186</v>
      </c>
      <c r="E60" s="194"/>
      <c r="F60" s="194"/>
      <c r="G60" s="194"/>
      <c r="H60" s="194"/>
      <c r="I60" s="194"/>
      <c r="J60" s="194"/>
      <c r="K60" s="10"/>
    </row>
    <row r="61" spans="2:11" customFormat="1" ht="15" customHeight="1" x14ac:dyDescent="0.2">
      <c r="B61" s="9"/>
      <c r="C61" s="14"/>
      <c r="D61" s="194" t="s">
        <v>187</v>
      </c>
      <c r="E61" s="194"/>
      <c r="F61" s="194"/>
      <c r="G61" s="194"/>
      <c r="H61" s="194"/>
      <c r="I61" s="194"/>
      <c r="J61" s="194"/>
      <c r="K61" s="10"/>
    </row>
    <row r="62" spans="2:11" customFormat="1" ht="15" customHeight="1" x14ac:dyDescent="0.2">
      <c r="B62" s="9"/>
      <c r="C62" s="14"/>
      <c r="D62" s="196" t="s">
        <v>188</v>
      </c>
      <c r="E62" s="196"/>
      <c r="F62" s="196"/>
      <c r="G62" s="196"/>
      <c r="H62" s="196"/>
      <c r="I62" s="196"/>
      <c r="J62" s="196"/>
      <c r="K62" s="10"/>
    </row>
    <row r="63" spans="2:11" customFormat="1" ht="15" customHeight="1" x14ac:dyDescent="0.2">
      <c r="B63" s="9"/>
      <c r="C63" s="14"/>
      <c r="D63" s="194" t="s">
        <v>189</v>
      </c>
      <c r="E63" s="194"/>
      <c r="F63" s="194"/>
      <c r="G63" s="194"/>
      <c r="H63" s="194"/>
      <c r="I63" s="194"/>
      <c r="J63" s="194"/>
      <c r="K63" s="10"/>
    </row>
    <row r="64" spans="2:11" customFormat="1" ht="12.75" customHeight="1" x14ac:dyDescent="0.2">
      <c r="B64" s="9"/>
      <c r="C64" s="14"/>
      <c r="D64" s="14"/>
      <c r="E64" s="17"/>
      <c r="F64" s="14"/>
      <c r="G64" s="14"/>
      <c r="H64" s="14"/>
      <c r="I64" s="14"/>
      <c r="J64" s="14"/>
      <c r="K64" s="10"/>
    </row>
    <row r="65" spans="2:11" customFormat="1" ht="15" customHeight="1" x14ac:dyDescent="0.2">
      <c r="B65" s="9"/>
      <c r="C65" s="14"/>
      <c r="D65" s="194" t="s">
        <v>190</v>
      </c>
      <c r="E65" s="194"/>
      <c r="F65" s="194"/>
      <c r="G65" s="194"/>
      <c r="H65" s="194"/>
      <c r="I65" s="194"/>
      <c r="J65" s="194"/>
      <c r="K65" s="10"/>
    </row>
    <row r="66" spans="2:11" customFormat="1" ht="15" customHeight="1" x14ac:dyDescent="0.2">
      <c r="B66" s="9"/>
      <c r="C66" s="14"/>
      <c r="D66" s="196" t="s">
        <v>191</v>
      </c>
      <c r="E66" s="196"/>
      <c r="F66" s="196"/>
      <c r="G66" s="196"/>
      <c r="H66" s="196"/>
      <c r="I66" s="196"/>
      <c r="J66" s="196"/>
      <c r="K66" s="10"/>
    </row>
    <row r="67" spans="2:11" customFormat="1" ht="15" customHeight="1" x14ac:dyDescent="0.2">
      <c r="B67" s="9"/>
      <c r="C67" s="14"/>
      <c r="D67" s="194" t="s">
        <v>192</v>
      </c>
      <c r="E67" s="194"/>
      <c r="F67" s="194"/>
      <c r="G67" s="194"/>
      <c r="H67" s="194"/>
      <c r="I67" s="194"/>
      <c r="J67" s="194"/>
      <c r="K67" s="10"/>
    </row>
    <row r="68" spans="2:11" customFormat="1" ht="15" customHeight="1" x14ac:dyDescent="0.2">
      <c r="B68" s="9"/>
      <c r="C68" s="14"/>
      <c r="D68" s="194" t="s">
        <v>193</v>
      </c>
      <c r="E68" s="194"/>
      <c r="F68" s="194"/>
      <c r="G68" s="194"/>
      <c r="H68" s="194"/>
      <c r="I68" s="194"/>
      <c r="J68" s="194"/>
      <c r="K68" s="10"/>
    </row>
    <row r="69" spans="2:11" customFormat="1" ht="15" customHeight="1" x14ac:dyDescent="0.2">
      <c r="B69" s="9"/>
      <c r="C69" s="14"/>
      <c r="D69" s="194" t="s">
        <v>194</v>
      </c>
      <c r="E69" s="194"/>
      <c r="F69" s="194"/>
      <c r="G69" s="194"/>
      <c r="H69" s="194"/>
      <c r="I69" s="194"/>
      <c r="J69" s="194"/>
      <c r="K69" s="10"/>
    </row>
    <row r="70" spans="2:11" customFormat="1" ht="15" customHeight="1" x14ac:dyDescent="0.2">
      <c r="B70" s="9"/>
      <c r="C70" s="14"/>
      <c r="D70" s="194" t="s">
        <v>195</v>
      </c>
      <c r="E70" s="194"/>
      <c r="F70" s="194"/>
      <c r="G70" s="194"/>
      <c r="H70" s="194"/>
      <c r="I70" s="194"/>
      <c r="J70" s="194"/>
      <c r="K70" s="10"/>
    </row>
    <row r="71" spans="2:11" customFormat="1" ht="12.75" customHeight="1" x14ac:dyDescent="0.2">
      <c r="B71" s="18"/>
      <c r="C71" s="19"/>
      <c r="D71" s="19"/>
      <c r="E71" s="19"/>
      <c r="F71" s="19"/>
      <c r="G71" s="19"/>
      <c r="H71" s="19"/>
      <c r="I71" s="19"/>
      <c r="J71" s="19"/>
      <c r="K71" s="20"/>
    </row>
    <row r="72" spans="2:11" customFormat="1" ht="18.75" customHeight="1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2:11" customFormat="1" ht="18.75" customHeight="1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2:11" customFormat="1" ht="7.5" customHeight="1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4"/>
    </row>
    <row r="75" spans="2:11" customFormat="1" ht="45" customHeight="1" x14ac:dyDescent="0.2">
      <c r="B75" s="25"/>
      <c r="C75" s="195" t="s">
        <v>196</v>
      </c>
      <c r="D75" s="195"/>
      <c r="E75" s="195"/>
      <c r="F75" s="195"/>
      <c r="G75" s="195"/>
      <c r="H75" s="195"/>
      <c r="I75" s="195"/>
      <c r="J75" s="195"/>
      <c r="K75" s="26"/>
    </row>
    <row r="76" spans="2:11" customFormat="1" ht="17.25" customHeight="1" x14ac:dyDescent="0.2">
      <c r="B76" s="25"/>
      <c r="C76" s="27" t="s">
        <v>197</v>
      </c>
      <c r="D76" s="27"/>
      <c r="E76" s="27"/>
      <c r="F76" s="27" t="s">
        <v>198</v>
      </c>
      <c r="G76" s="28"/>
      <c r="H76" s="27" t="s">
        <v>50</v>
      </c>
      <c r="I76" s="27" t="s">
        <v>48</v>
      </c>
      <c r="J76" s="27" t="s">
        <v>199</v>
      </c>
      <c r="K76" s="26"/>
    </row>
    <row r="77" spans="2:11" customFormat="1" ht="17.25" customHeight="1" x14ac:dyDescent="0.2">
      <c r="B77" s="25"/>
      <c r="C77" s="29" t="s">
        <v>200</v>
      </c>
      <c r="D77" s="29"/>
      <c r="E77" s="29"/>
      <c r="F77" s="30" t="s">
        <v>201</v>
      </c>
      <c r="G77" s="31"/>
      <c r="H77" s="29"/>
      <c r="I77" s="29"/>
      <c r="J77" s="29" t="s">
        <v>202</v>
      </c>
      <c r="K77" s="26"/>
    </row>
    <row r="78" spans="2:11" customFormat="1" ht="5.25" customHeight="1" x14ac:dyDescent="0.2">
      <c r="B78" s="25"/>
      <c r="C78" s="32"/>
      <c r="D78" s="32"/>
      <c r="E78" s="32"/>
      <c r="F78" s="32"/>
      <c r="G78" s="33"/>
      <c r="H78" s="32"/>
      <c r="I78" s="32"/>
      <c r="J78" s="32"/>
      <c r="K78" s="26"/>
    </row>
    <row r="79" spans="2:11" customFormat="1" ht="15" customHeight="1" x14ac:dyDescent="0.2">
      <c r="B79" s="25"/>
      <c r="C79" s="15" t="s">
        <v>49</v>
      </c>
      <c r="D79" s="34"/>
      <c r="E79" s="34"/>
      <c r="F79" s="35" t="s">
        <v>203</v>
      </c>
      <c r="G79" s="15"/>
      <c r="H79" s="15" t="s">
        <v>204</v>
      </c>
      <c r="I79" s="15" t="s">
        <v>205</v>
      </c>
      <c r="J79" s="15">
        <v>20</v>
      </c>
      <c r="K79" s="26"/>
    </row>
    <row r="80" spans="2:11" customFormat="1" ht="15" customHeight="1" x14ac:dyDescent="0.2">
      <c r="B80" s="25"/>
      <c r="C80" s="15" t="s">
        <v>206</v>
      </c>
      <c r="D80" s="15"/>
      <c r="E80" s="15"/>
      <c r="F80" s="35" t="s">
        <v>203</v>
      </c>
      <c r="G80" s="15"/>
      <c r="H80" s="15" t="s">
        <v>207</v>
      </c>
      <c r="I80" s="15" t="s">
        <v>205</v>
      </c>
      <c r="J80" s="15">
        <v>120</v>
      </c>
      <c r="K80" s="26"/>
    </row>
    <row r="81" spans="2:11" customFormat="1" ht="15" customHeight="1" x14ac:dyDescent="0.2">
      <c r="B81" s="36"/>
      <c r="C81" s="15" t="s">
        <v>208</v>
      </c>
      <c r="D81" s="15"/>
      <c r="E81" s="15"/>
      <c r="F81" s="35" t="s">
        <v>209</v>
      </c>
      <c r="G81" s="15"/>
      <c r="H81" s="15" t="s">
        <v>210</v>
      </c>
      <c r="I81" s="15" t="s">
        <v>205</v>
      </c>
      <c r="J81" s="15">
        <v>50</v>
      </c>
      <c r="K81" s="26"/>
    </row>
    <row r="82" spans="2:11" customFormat="1" ht="15" customHeight="1" x14ac:dyDescent="0.2">
      <c r="B82" s="36"/>
      <c r="C82" s="15" t="s">
        <v>211</v>
      </c>
      <c r="D82" s="15"/>
      <c r="E82" s="15"/>
      <c r="F82" s="35" t="s">
        <v>203</v>
      </c>
      <c r="G82" s="15"/>
      <c r="H82" s="15" t="s">
        <v>212</v>
      </c>
      <c r="I82" s="15" t="s">
        <v>213</v>
      </c>
      <c r="J82" s="15"/>
      <c r="K82" s="26"/>
    </row>
    <row r="83" spans="2:11" customFormat="1" ht="15" customHeight="1" x14ac:dyDescent="0.2">
      <c r="B83" s="36"/>
      <c r="C83" s="15" t="s">
        <v>214</v>
      </c>
      <c r="D83" s="15"/>
      <c r="E83" s="15"/>
      <c r="F83" s="35" t="s">
        <v>209</v>
      </c>
      <c r="G83" s="15"/>
      <c r="H83" s="15" t="s">
        <v>215</v>
      </c>
      <c r="I83" s="15" t="s">
        <v>205</v>
      </c>
      <c r="J83" s="15">
        <v>15</v>
      </c>
      <c r="K83" s="26"/>
    </row>
    <row r="84" spans="2:11" customFormat="1" ht="15" customHeight="1" x14ac:dyDescent="0.2">
      <c r="B84" s="36"/>
      <c r="C84" s="15" t="s">
        <v>216</v>
      </c>
      <c r="D84" s="15"/>
      <c r="E84" s="15"/>
      <c r="F84" s="35" t="s">
        <v>209</v>
      </c>
      <c r="G84" s="15"/>
      <c r="H84" s="15" t="s">
        <v>217</v>
      </c>
      <c r="I84" s="15" t="s">
        <v>205</v>
      </c>
      <c r="J84" s="15">
        <v>15</v>
      </c>
      <c r="K84" s="26"/>
    </row>
    <row r="85" spans="2:11" customFormat="1" ht="15" customHeight="1" x14ac:dyDescent="0.2">
      <c r="B85" s="36"/>
      <c r="C85" s="15" t="s">
        <v>218</v>
      </c>
      <c r="D85" s="15"/>
      <c r="E85" s="15"/>
      <c r="F85" s="35" t="s">
        <v>209</v>
      </c>
      <c r="G85" s="15"/>
      <c r="H85" s="15" t="s">
        <v>219</v>
      </c>
      <c r="I85" s="15" t="s">
        <v>205</v>
      </c>
      <c r="J85" s="15">
        <v>20</v>
      </c>
      <c r="K85" s="26"/>
    </row>
    <row r="86" spans="2:11" customFormat="1" ht="15" customHeight="1" x14ac:dyDescent="0.2">
      <c r="B86" s="36"/>
      <c r="C86" s="15" t="s">
        <v>220</v>
      </c>
      <c r="D86" s="15"/>
      <c r="E86" s="15"/>
      <c r="F86" s="35" t="s">
        <v>209</v>
      </c>
      <c r="G86" s="15"/>
      <c r="H86" s="15" t="s">
        <v>221</v>
      </c>
      <c r="I86" s="15" t="s">
        <v>205</v>
      </c>
      <c r="J86" s="15">
        <v>20</v>
      </c>
      <c r="K86" s="26"/>
    </row>
    <row r="87" spans="2:11" customFormat="1" ht="15" customHeight="1" x14ac:dyDescent="0.2">
      <c r="B87" s="36"/>
      <c r="C87" s="15" t="s">
        <v>222</v>
      </c>
      <c r="D87" s="15"/>
      <c r="E87" s="15"/>
      <c r="F87" s="35" t="s">
        <v>209</v>
      </c>
      <c r="G87" s="15"/>
      <c r="H87" s="15" t="s">
        <v>223</v>
      </c>
      <c r="I87" s="15" t="s">
        <v>205</v>
      </c>
      <c r="J87" s="15">
        <v>50</v>
      </c>
      <c r="K87" s="26"/>
    </row>
    <row r="88" spans="2:11" customFormat="1" ht="15" customHeight="1" x14ac:dyDescent="0.2">
      <c r="B88" s="36"/>
      <c r="C88" s="15" t="s">
        <v>224</v>
      </c>
      <c r="D88" s="15"/>
      <c r="E88" s="15"/>
      <c r="F88" s="35" t="s">
        <v>209</v>
      </c>
      <c r="G88" s="15"/>
      <c r="H88" s="15" t="s">
        <v>225</v>
      </c>
      <c r="I88" s="15" t="s">
        <v>205</v>
      </c>
      <c r="J88" s="15">
        <v>20</v>
      </c>
      <c r="K88" s="26"/>
    </row>
    <row r="89" spans="2:11" customFormat="1" ht="15" customHeight="1" x14ac:dyDescent="0.2">
      <c r="B89" s="36"/>
      <c r="C89" s="15" t="s">
        <v>226</v>
      </c>
      <c r="D89" s="15"/>
      <c r="E89" s="15"/>
      <c r="F89" s="35" t="s">
        <v>209</v>
      </c>
      <c r="G89" s="15"/>
      <c r="H89" s="15" t="s">
        <v>227</v>
      </c>
      <c r="I89" s="15" t="s">
        <v>205</v>
      </c>
      <c r="J89" s="15">
        <v>20</v>
      </c>
      <c r="K89" s="26"/>
    </row>
    <row r="90" spans="2:11" customFormat="1" ht="15" customHeight="1" x14ac:dyDescent="0.2">
      <c r="B90" s="36"/>
      <c r="C90" s="15" t="s">
        <v>228</v>
      </c>
      <c r="D90" s="15"/>
      <c r="E90" s="15"/>
      <c r="F90" s="35" t="s">
        <v>209</v>
      </c>
      <c r="G90" s="15"/>
      <c r="H90" s="15" t="s">
        <v>229</v>
      </c>
      <c r="I90" s="15" t="s">
        <v>205</v>
      </c>
      <c r="J90" s="15">
        <v>50</v>
      </c>
      <c r="K90" s="26"/>
    </row>
    <row r="91" spans="2:11" customFormat="1" ht="15" customHeight="1" x14ac:dyDescent="0.2">
      <c r="B91" s="36"/>
      <c r="C91" s="15" t="s">
        <v>230</v>
      </c>
      <c r="D91" s="15"/>
      <c r="E91" s="15"/>
      <c r="F91" s="35" t="s">
        <v>209</v>
      </c>
      <c r="G91" s="15"/>
      <c r="H91" s="15" t="s">
        <v>230</v>
      </c>
      <c r="I91" s="15" t="s">
        <v>205</v>
      </c>
      <c r="J91" s="15">
        <v>50</v>
      </c>
      <c r="K91" s="26"/>
    </row>
    <row r="92" spans="2:11" customFormat="1" ht="15" customHeight="1" x14ac:dyDescent="0.2">
      <c r="B92" s="36"/>
      <c r="C92" s="15" t="s">
        <v>231</v>
      </c>
      <c r="D92" s="15"/>
      <c r="E92" s="15"/>
      <c r="F92" s="35" t="s">
        <v>209</v>
      </c>
      <c r="G92" s="15"/>
      <c r="H92" s="15" t="s">
        <v>232</v>
      </c>
      <c r="I92" s="15" t="s">
        <v>205</v>
      </c>
      <c r="J92" s="15">
        <v>255</v>
      </c>
      <c r="K92" s="26"/>
    </row>
    <row r="93" spans="2:11" customFormat="1" ht="15" customHeight="1" x14ac:dyDescent="0.2">
      <c r="B93" s="36"/>
      <c r="C93" s="15" t="s">
        <v>233</v>
      </c>
      <c r="D93" s="15"/>
      <c r="E93" s="15"/>
      <c r="F93" s="35" t="s">
        <v>203</v>
      </c>
      <c r="G93" s="15"/>
      <c r="H93" s="15" t="s">
        <v>234</v>
      </c>
      <c r="I93" s="15" t="s">
        <v>235</v>
      </c>
      <c r="J93" s="15"/>
      <c r="K93" s="26"/>
    </row>
    <row r="94" spans="2:11" customFormat="1" ht="15" customHeight="1" x14ac:dyDescent="0.2">
      <c r="B94" s="36"/>
      <c r="C94" s="15" t="s">
        <v>236</v>
      </c>
      <c r="D94" s="15"/>
      <c r="E94" s="15"/>
      <c r="F94" s="35" t="s">
        <v>203</v>
      </c>
      <c r="G94" s="15"/>
      <c r="H94" s="15" t="s">
        <v>237</v>
      </c>
      <c r="I94" s="15" t="s">
        <v>238</v>
      </c>
      <c r="J94" s="15"/>
      <c r="K94" s="26"/>
    </row>
    <row r="95" spans="2:11" customFormat="1" ht="15" customHeight="1" x14ac:dyDescent="0.2">
      <c r="B95" s="36"/>
      <c r="C95" s="15" t="s">
        <v>239</v>
      </c>
      <c r="D95" s="15"/>
      <c r="E95" s="15"/>
      <c r="F95" s="35" t="s">
        <v>203</v>
      </c>
      <c r="G95" s="15"/>
      <c r="H95" s="15" t="s">
        <v>239</v>
      </c>
      <c r="I95" s="15" t="s">
        <v>238</v>
      </c>
      <c r="J95" s="15"/>
      <c r="K95" s="26"/>
    </row>
    <row r="96" spans="2:11" customFormat="1" ht="15" customHeight="1" x14ac:dyDescent="0.2">
      <c r="B96" s="36"/>
      <c r="C96" s="15" t="s">
        <v>27</v>
      </c>
      <c r="D96" s="15"/>
      <c r="E96" s="15"/>
      <c r="F96" s="35" t="s">
        <v>203</v>
      </c>
      <c r="G96" s="15"/>
      <c r="H96" s="15" t="s">
        <v>240</v>
      </c>
      <c r="I96" s="15" t="s">
        <v>238</v>
      </c>
      <c r="J96" s="15"/>
      <c r="K96" s="26"/>
    </row>
    <row r="97" spans="2:11" customFormat="1" ht="15" customHeight="1" x14ac:dyDescent="0.2">
      <c r="B97" s="36"/>
      <c r="C97" s="15" t="s">
        <v>37</v>
      </c>
      <c r="D97" s="15"/>
      <c r="E97" s="15"/>
      <c r="F97" s="35" t="s">
        <v>203</v>
      </c>
      <c r="G97" s="15"/>
      <c r="H97" s="15" t="s">
        <v>241</v>
      </c>
      <c r="I97" s="15" t="s">
        <v>238</v>
      </c>
      <c r="J97" s="15"/>
      <c r="K97" s="26"/>
    </row>
    <row r="98" spans="2:11" customFormat="1" ht="15" customHeight="1" x14ac:dyDescent="0.2">
      <c r="B98" s="37"/>
      <c r="C98" s="38"/>
      <c r="D98" s="38"/>
      <c r="E98" s="38"/>
      <c r="F98" s="38"/>
      <c r="G98" s="38"/>
      <c r="H98" s="38"/>
      <c r="I98" s="38"/>
      <c r="J98" s="38"/>
      <c r="K98" s="39"/>
    </row>
    <row r="99" spans="2:11" customFormat="1" ht="18.75" customHeight="1" x14ac:dyDescent="0.2">
      <c r="B99" s="40"/>
      <c r="C99" s="41"/>
      <c r="D99" s="41"/>
      <c r="E99" s="41"/>
      <c r="F99" s="41"/>
      <c r="G99" s="41"/>
      <c r="H99" s="41"/>
      <c r="I99" s="41"/>
      <c r="J99" s="41"/>
      <c r="K99" s="40"/>
    </row>
    <row r="100" spans="2:11" customFormat="1" ht="18.75" customHeight="1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2:11" customFormat="1" ht="7.5" customHeight="1" x14ac:dyDescent="0.2">
      <c r="B101" s="22"/>
      <c r="C101" s="23"/>
      <c r="D101" s="23"/>
      <c r="E101" s="23"/>
      <c r="F101" s="23"/>
      <c r="G101" s="23"/>
      <c r="H101" s="23"/>
      <c r="I101" s="23"/>
      <c r="J101" s="23"/>
      <c r="K101" s="24"/>
    </row>
    <row r="102" spans="2:11" customFormat="1" ht="45" customHeight="1" x14ac:dyDescent="0.2">
      <c r="B102" s="25"/>
      <c r="C102" s="195" t="s">
        <v>242</v>
      </c>
      <c r="D102" s="195"/>
      <c r="E102" s="195"/>
      <c r="F102" s="195"/>
      <c r="G102" s="195"/>
      <c r="H102" s="195"/>
      <c r="I102" s="195"/>
      <c r="J102" s="195"/>
      <c r="K102" s="26"/>
    </row>
    <row r="103" spans="2:11" customFormat="1" ht="17.25" customHeight="1" x14ac:dyDescent="0.2">
      <c r="B103" s="25"/>
      <c r="C103" s="27" t="s">
        <v>197</v>
      </c>
      <c r="D103" s="27"/>
      <c r="E103" s="27"/>
      <c r="F103" s="27" t="s">
        <v>198</v>
      </c>
      <c r="G103" s="28"/>
      <c r="H103" s="27" t="s">
        <v>50</v>
      </c>
      <c r="I103" s="27" t="s">
        <v>48</v>
      </c>
      <c r="J103" s="27" t="s">
        <v>199</v>
      </c>
      <c r="K103" s="26"/>
    </row>
    <row r="104" spans="2:11" customFormat="1" ht="17.25" customHeight="1" x14ac:dyDescent="0.2">
      <c r="B104" s="25"/>
      <c r="C104" s="29" t="s">
        <v>200</v>
      </c>
      <c r="D104" s="29"/>
      <c r="E104" s="29"/>
      <c r="F104" s="30" t="s">
        <v>201</v>
      </c>
      <c r="G104" s="31"/>
      <c r="H104" s="29"/>
      <c r="I104" s="29"/>
      <c r="J104" s="29" t="s">
        <v>202</v>
      </c>
      <c r="K104" s="26"/>
    </row>
    <row r="105" spans="2:11" customFormat="1" ht="5.25" customHeight="1" x14ac:dyDescent="0.2">
      <c r="B105" s="25"/>
      <c r="C105" s="27"/>
      <c r="D105" s="27"/>
      <c r="E105" s="27"/>
      <c r="F105" s="27"/>
      <c r="G105" s="28"/>
      <c r="H105" s="27"/>
      <c r="I105" s="27"/>
      <c r="J105" s="27"/>
      <c r="K105" s="26"/>
    </row>
    <row r="106" spans="2:11" customFormat="1" ht="15" customHeight="1" x14ac:dyDescent="0.2">
      <c r="B106" s="25"/>
      <c r="C106" s="15" t="s">
        <v>49</v>
      </c>
      <c r="D106" s="34"/>
      <c r="E106" s="34"/>
      <c r="F106" s="35" t="s">
        <v>203</v>
      </c>
      <c r="G106" s="15"/>
      <c r="H106" s="15" t="s">
        <v>243</v>
      </c>
      <c r="I106" s="15" t="s">
        <v>205</v>
      </c>
      <c r="J106" s="15">
        <v>20</v>
      </c>
      <c r="K106" s="26"/>
    </row>
    <row r="107" spans="2:11" customFormat="1" ht="15" customHeight="1" x14ac:dyDescent="0.2">
      <c r="B107" s="25"/>
      <c r="C107" s="15" t="s">
        <v>206</v>
      </c>
      <c r="D107" s="15"/>
      <c r="E107" s="15"/>
      <c r="F107" s="35" t="s">
        <v>203</v>
      </c>
      <c r="G107" s="15"/>
      <c r="H107" s="15" t="s">
        <v>243</v>
      </c>
      <c r="I107" s="15" t="s">
        <v>205</v>
      </c>
      <c r="J107" s="15">
        <v>120</v>
      </c>
      <c r="K107" s="26"/>
    </row>
    <row r="108" spans="2:11" customFormat="1" ht="15" customHeight="1" x14ac:dyDescent="0.2">
      <c r="B108" s="36"/>
      <c r="C108" s="15" t="s">
        <v>208</v>
      </c>
      <c r="D108" s="15"/>
      <c r="E108" s="15"/>
      <c r="F108" s="35" t="s">
        <v>209</v>
      </c>
      <c r="G108" s="15"/>
      <c r="H108" s="15" t="s">
        <v>243</v>
      </c>
      <c r="I108" s="15" t="s">
        <v>205</v>
      </c>
      <c r="J108" s="15">
        <v>50</v>
      </c>
      <c r="K108" s="26"/>
    </row>
    <row r="109" spans="2:11" customFormat="1" ht="15" customHeight="1" x14ac:dyDescent="0.2">
      <c r="B109" s="36"/>
      <c r="C109" s="15" t="s">
        <v>211</v>
      </c>
      <c r="D109" s="15"/>
      <c r="E109" s="15"/>
      <c r="F109" s="35" t="s">
        <v>203</v>
      </c>
      <c r="G109" s="15"/>
      <c r="H109" s="15" t="s">
        <v>243</v>
      </c>
      <c r="I109" s="15" t="s">
        <v>213</v>
      </c>
      <c r="J109" s="15"/>
      <c r="K109" s="26"/>
    </row>
    <row r="110" spans="2:11" customFormat="1" ht="15" customHeight="1" x14ac:dyDescent="0.2">
      <c r="B110" s="36"/>
      <c r="C110" s="15" t="s">
        <v>222</v>
      </c>
      <c r="D110" s="15"/>
      <c r="E110" s="15"/>
      <c r="F110" s="35" t="s">
        <v>209</v>
      </c>
      <c r="G110" s="15"/>
      <c r="H110" s="15" t="s">
        <v>243</v>
      </c>
      <c r="I110" s="15" t="s">
        <v>205</v>
      </c>
      <c r="J110" s="15">
        <v>50</v>
      </c>
      <c r="K110" s="26"/>
    </row>
    <row r="111" spans="2:11" customFormat="1" ht="15" customHeight="1" x14ac:dyDescent="0.2">
      <c r="B111" s="36"/>
      <c r="C111" s="15" t="s">
        <v>230</v>
      </c>
      <c r="D111" s="15"/>
      <c r="E111" s="15"/>
      <c r="F111" s="35" t="s">
        <v>209</v>
      </c>
      <c r="G111" s="15"/>
      <c r="H111" s="15" t="s">
        <v>243</v>
      </c>
      <c r="I111" s="15" t="s">
        <v>205</v>
      </c>
      <c r="J111" s="15">
        <v>50</v>
      </c>
      <c r="K111" s="26"/>
    </row>
    <row r="112" spans="2:11" customFormat="1" ht="15" customHeight="1" x14ac:dyDescent="0.2">
      <c r="B112" s="36"/>
      <c r="C112" s="15" t="s">
        <v>228</v>
      </c>
      <c r="D112" s="15"/>
      <c r="E112" s="15"/>
      <c r="F112" s="35" t="s">
        <v>209</v>
      </c>
      <c r="G112" s="15"/>
      <c r="H112" s="15" t="s">
        <v>243</v>
      </c>
      <c r="I112" s="15" t="s">
        <v>205</v>
      </c>
      <c r="J112" s="15">
        <v>50</v>
      </c>
      <c r="K112" s="26"/>
    </row>
    <row r="113" spans="2:11" customFormat="1" ht="15" customHeight="1" x14ac:dyDescent="0.2">
      <c r="B113" s="36"/>
      <c r="C113" s="15" t="s">
        <v>49</v>
      </c>
      <c r="D113" s="15"/>
      <c r="E113" s="15"/>
      <c r="F113" s="35" t="s">
        <v>203</v>
      </c>
      <c r="G113" s="15"/>
      <c r="H113" s="15" t="s">
        <v>244</v>
      </c>
      <c r="I113" s="15" t="s">
        <v>205</v>
      </c>
      <c r="J113" s="15">
        <v>20</v>
      </c>
      <c r="K113" s="26"/>
    </row>
    <row r="114" spans="2:11" customFormat="1" ht="15" customHeight="1" x14ac:dyDescent="0.2">
      <c r="B114" s="36"/>
      <c r="C114" s="15" t="s">
        <v>245</v>
      </c>
      <c r="D114" s="15"/>
      <c r="E114" s="15"/>
      <c r="F114" s="35" t="s">
        <v>203</v>
      </c>
      <c r="G114" s="15"/>
      <c r="H114" s="15" t="s">
        <v>246</v>
      </c>
      <c r="I114" s="15" t="s">
        <v>205</v>
      </c>
      <c r="J114" s="15">
        <v>120</v>
      </c>
      <c r="K114" s="26"/>
    </row>
    <row r="115" spans="2:11" customFormat="1" ht="15" customHeight="1" x14ac:dyDescent="0.2">
      <c r="B115" s="36"/>
      <c r="C115" s="15" t="s">
        <v>27</v>
      </c>
      <c r="D115" s="15"/>
      <c r="E115" s="15"/>
      <c r="F115" s="35" t="s">
        <v>203</v>
      </c>
      <c r="G115" s="15"/>
      <c r="H115" s="15" t="s">
        <v>247</v>
      </c>
      <c r="I115" s="15" t="s">
        <v>238</v>
      </c>
      <c r="J115" s="15"/>
      <c r="K115" s="26"/>
    </row>
    <row r="116" spans="2:11" customFormat="1" ht="15" customHeight="1" x14ac:dyDescent="0.2">
      <c r="B116" s="36"/>
      <c r="C116" s="15" t="s">
        <v>37</v>
      </c>
      <c r="D116" s="15"/>
      <c r="E116" s="15"/>
      <c r="F116" s="35" t="s">
        <v>203</v>
      </c>
      <c r="G116" s="15"/>
      <c r="H116" s="15" t="s">
        <v>248</v>
      </c>
      <c r="I116" s="15" t="s">
        <v>238</v>
      </c>
      <c r="J116" s="15"/>
      <c r="K116" s="26"/>
    </row>
    <row r="117" spans="2:11" customFormat="1" ht="15" customHeight="1" x14ac:dyDescent="0.2">
      <c r="B117" s="36"/>
      <c r="C117" s="15" t="s">
        <v>48</v>
      </c>
      <c r="D117" s="15"/>
      <c r="E117" s="15"/>
      <c r="F117" s="35" t="s">
        <v>203</v>
      </c>
      <c r="G117" s="15"/>
      <c r="H117" s="15" t="s">
        <v>249</v>
      </c>
      <c r="I117" s="15" t="s">
        <v>250</v>
      </c>
      <c r="J117" s="15"/>
      <c r="K117" s="26"/>
    </row>
    <row r="118" spans="2:11" customFormat="1" ht="15" customHeight="1" x14ac:dyDescent="0.2">
      <c r="B118" s="37"/>
      <c r="C118" s="42"/>
      <c r="D118" s="42"/>
      <c r="E118" s="42"/>
      <c r="F118" s="42"/>
      <c r="G118" s="42"/>
      <c r="H118" s="42"/>
      <c r="I118" s="42"/>
      <c r="J118" s="42"/>
      <c r="K118" s="39"/>
    </row>
    <row r="119" spans="2:11" customFormat="1" ht="18.75" customHeight="1" x14ac:dyDescent="0.2">
      <c r="B119" s="43"/>
      <c r="C119" s="44"/>
      <c r="D119" s="44"/>
      <c r="E119" s="44"/>
      <c r="F119" s="45"/>
      <c r="G119" s="44"/>
      <c r="H119" s="44"/>
      <c r="I119" s="44"/>
      <c r="J119" s="44"/>
      <c r="K119" s="43"/>
    </row>
    <row r="120" spans="2:11" customFormat="1" ht="18.75" customHeight="1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2:11" customFormat="1" ht="7.5" customHeight="1" x14ac:dyDescent="0.2">
      <c r="B121" s="46"/>
      <c r="C121" s="47"/>
      <c r="D121" s="47"/>
      <c r="E121" s="47"/>
      <c r="F121" s="47"/>
      <c r="G121" s="47"/>
      <c r="H121" s="47"/>
      <c r="I121" s="47"/>
      <c r="J121" s="47"/>
      <c r="K121" s="48"/>
    </row>
    <row r="122" spans="2:11" customFormat="1" ht="45" customHeight="1" x14ac:dyDescent="0.2">
      <c r="B122" s="49"/>
      <c r="C122" s="192" t="s">
        <v>251</v>
      </c>
      <c r="D122" s="192"/>
      <c r="E122" s="192"/>
      <c r="F122" s="192"/>
      <c r="G122" s="192"/>
      <c r="H122" s="192"/>
      <c r="I122" s="192"/>
      <c r="J122" s="192"/>
      <c r="K122" s="50"/>
    </row>
    <row r="123" spans="2:11" customFormat="1" ht="17.25" customHeight="1" x14ac:dyDescent="0.2">
      <c r="B123" s="51"/>
      <c r="C123" s="27" t="s">
        <v>197</v>
      </c>
      <c r="D123" s="27"/>
      <c r="E123" s="27"/>
      <c r="F123" s="27" t="s">
        <v>198</v>
      </c>
      <c r="G123" s="28"/>
      <c r="H123" s="27" t="s">
        <v>50</v>
      </c>
      <c r="I123" s="27" t="s">
        <v>48</v>
      </c>
      <c r="J123" s="27" t="s">
        <v>199</v>
      </c>
      <c r="K123" s="52"/>
    </row>
    <row r="124" spans="2:11" customFormat="1" ht="17.25" customHeight="1" x14ac:dyDescent="0.2">
      <c r="B124" s="51"/>
      <c r="C124" s="29" t="s">
        <v>200</v>
      </c>
      <c r="D124" s="29"/>
      <c r="E124" s="29"/>
      <c r="F124" s="30" t="s">
        <v>201</v>
      </c>
      <c r="G124" s="31"/>
      <c r="H124" s="29"/>
      <c r="I124" s="29"/>
      <c r="J124" s="29" t="s">
        <v>202</v>
      </c>
      <c r="K124" s="52"/>
    </row>
    <row r="125" spans="2:11" customFormat="1" ht="5.25" customHeight="1" x14ac:dyDescent="0.2">
      <c r="B125" s="53"/>
      <c r="C125" s="32"/>
      <c r="D125" s="32"/>
      <c r="E125" s="32"/>
      <c r="F125" s="32"/>
      <c r="G125" s="33"/>
      <c r="H125" s="32"/>
      <c r="I125" s="32"/>
      <c r="J125" s="32"/>
      <c r="K125" s="54"/>
    </row>
    <row r="126" spans="2:11" customFormat="1" ht="15" customHeight="1" x14ac:dyDescent="0.2">
      <c r="B126" s="53"/>
      <c r="C126" s="15" t="s">
        <v>206</v>
      </c>
      <c r="D126" s="34"/>
      <c r="E126" s="34"/>
      <c r="F126" s="35" t="s">
        <v>203</v>
      </c>
      <c r="G126" s="15"/>
      <c r="H126" s="15" t="s">
        <v>243</v>
      </c>
      <c r="I126" s="15" t="s">
        <v>205</v>
      </c>
      <c r="J126" s="15">
        <v>120</v>
      </c>
      <c r="K126" s="55"/>
    </row>
    <row r="127" spans="2:11" customFormat="1" ht="15" customHeight="1" x14ac:dyDescent="0.2">
      <c r="B127" s="53"/>
      <c r="C127" s="15" t="s">
        <v>252</v>
      </c>
      <c r="D127" s="15"/>
      <c r="E127" s="15"/>
      <c r="F127" s="35" t="s">
        <v>203</v>
      </c>
      <c r="G127" s="15"/>
      <c r="H127" s="15" t="s">
        <v>253</v>
      </c>
      <c r="I127" s="15" t="s">
        <v>205</v>
      </c>
      <c r="J127" s="15" t="s">
        <v>254</v>
      </c>
      <c r="K127" s="55"/>
    </row>
    <row r="128" spans="2:11" customFormat="1" ht="15" customHeight="1" x14ac:dyDescent="0.2">
      <c r="B128" s="53"/>
      <c r="C128" s="15" t="s">
        <v>151</v>
      </c>
      <c r="D128" s="15"/>
      <c r="E128" s="15"/>
      <c r="F128" s="35" t="s">
        <v>203</v>
      </c>
      <c r="G128" s="15"/>
      <c r="H128" s="15" t="s">
        <v>255</v>
      </c>
      <c r="I128" s="15" t="s">
        <v>205</v>
      </c>
      <c r="J128" s="15" t="s">
        <v>254</v>
      </c>
      <c r="K128" s="55"/>
    </row>
    <row r="129" spans="2:11" customFormat="1" ht="15" customHeight="1" x14ac:dyDescent="0.2">
      <c r="B129" s="53"/>
      <c r="C129" s="15" t="s">
        <v>214</v>
      </c>
      <c r="D129" s="15"/>
      <c r="E129" s="15"/>
      <c r="F129" s="35" t="s">
        <v>209</v>
      </c>
      <c r="G129" s="15"/>
      <c r="H129" s="15" t="s">
        <v>215</v>
      </c>
      <c r="I129" s="15" t="s">
        <v>205</v>
      </c>
      <c r="J129" s="15">
        <v>15</v>
      </c>
      <c r="K129" s="55"/>
    </row>
    <row r="130" spans="2:11" customFormat="1" ht="15" customHeight="1" x14ac:dyDescent="0.2">
      <c r="B130" s="53"/>
      <c r="C130" s="15" t="s">
        <v>216</v>
      </c>
      <c r="D130" s="15"/>
      <c r="E130" s="15"/>
      <c r="F130" s="35" t="s">
        <v>209</v>
      </c>
      <c r="G130" s="15"/>
      <c r="H130" s="15" t="s">
        <v>217</v>
      </c>
      <c r="I130" s="15" t="s">
        <v>205</v>
      </c>
      <c r="J130" s="15">
        <v>15</v>
      </c>
      <c r="K130" s="55"/>
    </row>
    <row r="131" spans="2:11" customFormat="1" ht="15" customHeight="1" x14ac:dyDescent="0.2">
      <c r="B131" s="53"/>
      <c r="C131" s="15" t="s">
        <v>218</v>
      </c>
      <c r="D131" s="15"/>
      <c r="E131" s="15"/>
      <c r="F131" s="35" t="s">
        <v>209</v>
      </c>
      <c r="G131" s="15"/>
      <c r="H131" s="15" t="s">
        <v>219</v>
      </c>
      <c r="I131" s="15" t="s">
        <v>205</v>
      </c>
      <c r="J131" s="15">
        <v>20</v>
      </c>
      <c r="K131" s="55"/>
    </row>
    <row r="132" spans="2:11" customFormat="1" ht="15" customHeight="1" x14ac:dyDescent="0.2">
      <c r="B132" s="53"/>
      <c r="C132" s="15" t="s">
        <v>220</v>
      </c>
      <c r="D132" s="15"/>
      <c r="E132" s="15"/>
      <c r="F132" s="35" t="s">
        <v>209</v>
      </c>
      <c r="G132" s="15"/>
      <c r="H132" s="15" t="s">
        <v>221</v>
      </c>
      <c r="I132" s="15" t="s">
        <v>205</v>
      </c>
      <c r="J132" s="15">
        <v>20</v>
      </c>
      <c r="K132" s="55"/>
    </row>
    <row r="133" spans="2:11" customFormat="1" ht="15" customHeight="1" x14ac:dyDescent="0.2">
      <c r="B133" s="53"/>
      <c r="C133" s="15" t="s">
        <v>208</v>
      </c>
      <c r="D133" s="15"/>
      <c r="E133" s="15"/>
      <c r="F133" s="35" t="s">
        <v>209</v>
      </c>
      <c r="G133" s="15"/>
      <c r="H133" s="15" t="s">
        <v>243</v>
      </c>
      <c r="I133" s="15" t="s">
        <v>205</v>
      </c>
      <c r="J133" s="15">
        <v>50</v>
      </c>
      <c r="K133" s="55"/>
    </row>
    <row r="134" spans="2:11" customFormat="1" ht="15" customHeight="1" x14ac:dyDescent="0.2">
      <c r="B134" s="53"/>
      <c r="C134" s="15" t="s">
        <v>222</v>
      </c>
      <c r="D134" s="15"/>
      <c r="E134" s="15"/>
      <c r="F134" s="35" t="s">
        <v>209</v>
      </c>
      <c r="G134" s="15"/>
      <c r="H134" s="15" t="s">
        <v>243</v>
      </c>
      <c r="I134" s="15" t="s">
        <v>205</v>
      </c>
      <c r="J134" s="15">
        <v>50</v>
      </c>
      <c r="K134" s="55"/>
    </row>
    <row r="135" spans="2:11" customFormat="1" ht="15" customHeight="1" x14ac:dyDescent="0.2">
      <c r="B135" s="53"/>
      <c r="C135" s="15" t="s">
        <v>228</v>
      </c>
      <c r="D135" s="15"/>
      <c r="E135" s="15"/>
      <c r="F135" s="35" t="s">
        <v>209</v>
      </c>
      <c r="G135" s="15"/>
      <c r="H135" s="15" t="s">
        <v>243</v>
      </c>
      <c r="I135" s="15" t="s">
        <v>205</v>
      </c>
      <c r="J135" s="15">
        <v>50</v>
      </c>
      <c r="K135" s="55"/>
    </row>
    <row r="136" spans="2:11" customFormat="1" ht="15" customHeight="1" x14ac:dyDescent="0.2">
      <c r="B136" s="53"/>
      <c r="C136" s="15" t="s">
        <v>230</v>
      </c>
      <c r="D136" s="15"/>
      <c r="E136" s="15"/>
      <c r="F136" s="35" t="s">
        <v>209</v>
      </c>
      <c r="G136" s="15"/>
      <c r="H136" s="15" t="s">
        <v>243</v>
      </c>
      <c r="I136" s="15" t="s">
        <v>205</v>
      </c>
      <c r="J136" s="15">
        <v>50</v>
      </c>
      <c r="K136" s="55"/>
    </row>
    <row r="137" spans="2:11" customFormat="1" ht="15" customHeight="1" x14ac:dyDescent="0.2">
      <c r="B137" s="53"/>
      <c r="C137" s="15" t="s">
        <v>231</v>
      </c>
      <c r="D137" s="15"/>
      <c r="E137" s="15"/>
      <c r="F137" s="35" t="s">
        <v>209</v>
      </c>
      <c r="G137" s="15"/>
      <c r="H137" s="15" t="s">
        <v>256</v>
      </c>
      <c r="I137" s="15" t="s">
        <v>205</v>
      </c>
      <c r="J137" s="15">
        <v>255</v>
      </c>
      <c r="K137" s="55"/>
    </row>
    <row r="138" spans="2:11" customFormat="1" ht="15" customHeight="1" x14ac:dyDescent="0.2">
      <c r="B138" s="53"/>
      <c r="C138" s="15" t="s">
        <v>233</v>
      </c>
      <c r="D138" s="15"/>
      <c r="E138" s="15"/>
      <c r="F138" s="35" t="s">
        <v>203</v>
      </c>
      <c r="G138" s="15"/>
      <c r="H138" s="15" t="s">
        <v>257</v>
      </c>
      <c r="I138" s="15" t="s">
        <v>235</v>
      </c>
      <c r="J138" s="15"/>
      <c r="K138" s="55"/>
    </row>
    <row r="139" spans="2:11" customFormat="1" ht="15" customHeight="1" x14ac:dyDescent="0.2">
      <c r="B139" s="53"/>
      <c r="C139" s="15" t="s">
        <v>236</v>
      </c>
      <c r="D139" s="15"/>
      <c r="E139" s="15"/>
      <c r="F139" s="35" t="s">
        <v>203</v>
      </c>
      <c r="G139" s="15"/>
      <c r="H139" s="15" t="s">
        <v>258</v>
      </c>
      <c r="I139" s="15" t="s">
        <v>238</v>
      </c>
      <c r="J139" s="15"/>
      <c r="K139" s="55"/>
    </row>
    <row r="140" spans="2:11" customFormat="1" ht="15" customHeight="1" x14ac:dyDescent="0.2">
      <c r="B140" s="53"/>
      <c r="C140" s="15" t="s">
        <v>239</v>
      </c>
      <c r="D140" s="15"/>
      <c r="E140" s="15"/>
      <c r="F140" s="35" t="s">
        <v>203</v>
      </c>
      <c r="G140" s="15"/>
      <c r="H140" s="15" t="s">
        <v>239</v>
      </c>
      <c r="I140" s="15" t="s">
        <v>238</v>
      </c>
      <c r="J140" s="15"/>
      <c r="K140" s="55"/>
    </row>
    <row r="141" spans="2:11" customFormat="1" ht="15" customHeight="1" x14ac:dyDescent="0.2">
      <c r="B141" s="53"/>
      <c r="C141" s="15" t="s">
        <v>27</v>
      </c>
      <c r="D141" s="15"/>
      <c r="E141" s="15"/>
      <c r="F141" s="35" t="s">
        <v>203</v>
      </c>
      <c r="G141" s="15"/>
      <c r="H141" s="15" t="s">
        <v>259</v>
      </c>
      <c r="I141" s="15" t="s">
        <v>238</v>
      </c>
      <c r="J141" s="15"/>
      <c r="K141" s="55"/>
    </row>
    <row r="142" spans="2:11" customFormat="1" ht="15" customHeight="1" x14ac:dyDescent="0.2">
      <c r="B142" s="53"/>
      <c r="C142" s="15" t="s">
        <v>260</v>
      </c>
      <c r="D142" s="15"/>
      <c r="E142" s="15"/>
      <c r="F142" s="35" t="s">
        <v>203</v>
      </c>
      <c r="G142" s="15"/>
      <c r="H142" s="15" t="s">
        <v>261</v>
      </c>
      <c r="I142" s="15" t="s">
        <v>238</v>
      </c>
      <c r="J142" s="15"/>
      <c r="K142" s="55"/>
    </row>
    <row r="143" spans="2:11" customFormat="1" ht="15" customHeight="1" x14ac:dyDescent="0.2">
      <c r="B143" s="56"/>
      <c r="C143" s="57"/>
      <c r="D143" s="57"/>
      <c r="E143" s="57"/>
      <c r="F143" s="57"/>
      <c r="G143" s="57"/>
      <c r="H143" s="57"/>
      <c r="I143" s="57"/>
      <c r="J143" s="57"/>
      <c r="K143" s="58"/>
    </row>
    <row r="144" spans="2:11" customFormat="1" ht="18.75" customHeight="1" x14ac:dyDescent="0.2">
      <c r="B144" s="44"/>
      <c r="C144" s="44"/>
      <c r="D144" s="44"/>
      <c r="E144" s="44"/>
      <c r="F144" s="45"/>
      <c r="G144" s="44"/>
      <c r="H144" s="44"/>
      <c r="I144" s="44"/>
      <c r="J144" s="44"/>
      <c r="K144" s="44"/>
    </row>
    <row r="145" spans="2:11" customFormat="1" ht="18.75" customHeight="1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2:11" customFormat="1" ht="7.5" customHeight="1" x14ac:dyDescent="0.2">
      <c r="B146" s="22"/>
      <c r="C146" s="23"/>
      <c r="D146" s="23"/>
      <c r="E146" s="23"/>
      <c r="F146" s="23"/>
      <c r="G146" s="23"/>
      <c r="H146" s="23"/>
      <c r="I146" s="23"/>
      <c r="J146" s="23"/>
      <c r="K146" s="24"/>
    </row>
    <row r="147" spans="2:11" customFormat="1" ht="45" customHeight="1" x14ac:dyDescent="0.2">
      <c r="B147" s="25"/>
      <c r="C147" s="195" t="s">
        <v>262</v>
      </c>
      <c r="D147" s="195"/>
      <c r="E147" s="195"/>
      <c r="F147" s="195"/>
      <c r="G147" s="195"/>
      <c r="H147" s="195"/>
      <c r="I147" s="195"/>
      <c r="J147" s="195"/>
      <c r="K147" s="26"/>
    </row>
    <row r="148" spans="2:11" customFormat="1" ht="17.25" customHeight="1" x14ac:dyDescent="0.2">
      <c r="B148" s="25"/>
      <c r="C148" s="27" t="s">
        <v>197</v>
      </c>
      <c r="D148" s="27"/>
      <c r="E148" s="27"/>
      <c r="F148" s="27" t="s">
        <v>198</v>
      </c>
      <c r="G148" s="28"/>
      <c r="H148" s="27" t="s">
        <v>50</v>
      </c>
      <c r="I148" s="27" t="s">
        <v>48</v>
      </c>
      <c r="J148" s="27" t="s">
        <v>199</v>
      </c>
      <c r="K148" s="26"/>
    </row>
    <row r="149" spans="2:11" customFormat="1" ht="17.25" customHeight="1" x14ac:dyDescent="0.2">
      <c r="B149" s="25"/>
      <c r="C149" s="29" t="s">
        <v>200</v>
      </c>
      <c r="D149" s="29"/>
      <c r="E149" s="29"/>
      <c r="F149" s="30" t="s">
        <v>201</v>
      </c>
      <c r="G149" s="31"/>
      <c r="H149" s="29"/>
      <c r="I149" s="29"/>
      <c r="J149" s="29" t="s">
        <v>202</v>
      </c>
      <c r="K149" s="26"/>
    </row>
    <row r="150" spans="2:11" customFormat="1" ht="5.25" customHeight="1" x14ac:dyDescent="0.2">
      <c r="B150" s="36"/>
      <c r="C150" s="32"/>
      <c r="D150" s="32"/>
      <c r="E150" s="32"/>
      <c r="F150" s="32"/>
      <c r="G150" s="33"/>
      <c r="H150" s="32"/>
      <c r="I150" s="32"/>
      <c r="J150" s="32"/>
      <c r="K150" s="55"/>
    </row>
    <row r="151" spans="2:11" customFormat="1" ht="15" customHeight="1" x14ac:dyDescent="0.2">
      <c r="B151" s="36"/>
      <c r="C151" s="59" t="s">
        <v>206</v>
      </c>
      <c r="D151" s="15"/>
      <c r="E151" s="15"/>
      <c r="F151" s="60" t="s">
        <v>203</v>
      </c>
      <c r="G151" s="15"/>
      <c r="H151" s="59" t="s">
        <v>243</v>
      </c>
      <c r="I151" s="59" t="s">
        <v>205</v>
      </c>
      <c r="J151" s="59">
        <v>120</v>
      </c>
      <c r="K151" s="55"/>
    </row>
    <row r="152" spans="2:11" customFormat="1" ht="15" customHeight="1" x14ac:dyDescent="0.2">
      <c r="B152" s="36"/>
      <c r="C152" s="59" t="s">
        <v>252</v>
      </c>
      <c r="D152" s="15"/>
      <c r="E152" s="15"/>
      <c r="F152" s="60" t="s">
        <v>203</v>
      </c>
      <c r="G152" s="15"/>
      <c r="H152" s="59" t="s">
        <v>263</v>
      </c>
      <c r="I152" s="59" t="s">
        <v>205</v>
      </c>
      <c r="J152" s="59" t="s">
        <v>254</v>
      </c>
      <c r="K152" s="55"/>
    </row>
    <row r="153" spans="2:11" customFormat="1" ht="15" customHeight="1" x14ac:dyDescent="0.2">
      <c r="B153" s="36"/>
      <c r="C153" s="59" t="s">
        <v>151</v>
      </c>
      <c r="D153" s="15"/>
      <c r="E153" s="15"/>
      <c r="F153" s="60" t="s">
        <v>203</v>
      </c>
      <c r="G153" s="15"/>
      <c r="H153" s="59" t="s">
        <v>264</v>
      </c>
      <c r="I153" s="59" t="s">
        <v>205</v>
      </c>
      <c r="J153" s="59" t="s">
        <v>254</v>
      </c>
      <c r="K153" s="55"/>
    </row>
    <row r="154" spans="2:11" customFormat="1" ht="15" customHeight="1" x14ac:dyDescent="0.2">
      <c r="B154" s="36"/>
      <c r="C154" s="59" t="s">
        <v>208</v>
      </c>
      <c r="D154" s="15"/>
      <c r="E154" s="15"/>
      <c r="F154" s="60" t="s">
        <v>209</v>
      </c>
      <c r="G154" s="15"/>
      <c r="H154" s="59" t="s">
        <v>243</v>
      </c>
      <c r="I154" s="59" t="s">
        <v>205</v>
      </c>
      <c r="J154" s="59">
        <v>50</v>
      </c>
      <c r="K154" s="55"/>
    </row>
    <row r="155" spans="2:11" customFormat="1" ht="15" customHeight="1" x14ac:dyDescent="0.2">
      <c r="B155" s="36"/>
      <c r="C155" s="59" t="s">
        <v>211</v>
      </c>
      <c r="D155" s="15"/>
      <c r="E155" s="15"/>
      <c r="F155" s="60" t="s">
        <v>203</v>
      </c>
      <c r="G155" s="15"/>
      <c r="H155" s="59" t="s">
        <v>243</v>
      </c>
      <c r="I155" s="59" t="s">
        <v>213</v>
      </c>
      <c r="J155" s="59"/>
      <c r="K155" s="55"/>
    </row>
    <row r="156" spans="2:11" customFormat="1" ht="15" customHeight="1" x14ac:dyDescent="0.2">
      <c r="B156" s="36"/>
      <c r="C156" s="59" t="s">
        <v>222</v>
      </c>
      <c r="D156" s="15"/>
      <c r="E156" s="15"/>
      <c r="F156" s="60" t="s">
        <v>209</v>
      </c>
      <c r="G156" s="15"/>
      <c r="H156" s="59" t="s">
        <v>243</v>
      </c>
      <c r="I156" s="59" t="s">
        <v>205</v>
      </c>
      <c r="J156" s="59">
        <v>50</v>
      </c>
      <c r="K156" s="55"/>
    </row>
    <row r="157" spans="2:11" customFormat="1" ht="15" customHeight="1" x14ac:dyDescent="0.2">
      <c r="B157" s="36"/>
      <c r="C157" s="59" t="s">
        <v>230</v>
      </c>
      <c r="D157" s="15"/>
      <c r="E157" s="15"/>
      <c r="F157" s="60" t="s">
        <v>209</v>
      </c>
      <c r="G157" s="15"/>
      <c r="H157" s="59" t="s">
        <v>243</v>
      </c>
      <c r="I157" s="59" t="s">
        <v>205</v>
      </c>
      <c r="J157" s="59">
        <v>50</v>
      </c>
      <c r="K157" s="55"/>
    </row>
    <row r="158" spans="2:11" customFormat="1" ht="15" customHeight="1" x14ac:dyDescent="0.2">
      <c r="B158" s="36"/>
      <c r="C158" s="59" t="s">
        <v>228</v>
      </c>
      <c r="D158" s="15"/>
      <c r="E158" s="15"/>
      <c r="F158" s="60" t="s">
        <v>209</v>
      </c>
      <c r="G158" s="15"/>
      <c r="H158" s="59" t="s">
        <v>243</v>
      </c>
      <c r="I158" s="59" t="s">
        <v>205</v>
      </c>
      <c r="J158" s="59">
        <v>50</v>
      </c>
      <c r="K158" s="55"/>
    </row>
    <row r="159" spans="2:11" customFormat="1" ht="15" customHeight="1" x14ac:dyDescent="0.2">
      <c r="B159" s="36"/>
      <c r="C159" s="59" t="s">
        <v>41</v>
      </c>
      <c r="D159" s="15"/>
      <c r="E159" s="15"/>
      <c r="F159" s="60" t="s">
        <v>203</v>
      </c>
      <c r="G159" s="15"/>
      <c r="H159" s="59" t="s">
        <v>265</v>
      </c>
      <c r="I159" s="59" t="s">
        <v>205</v>
      </c>
      <c r="J159" s="59" t="s">
        <v>266</v>
      </c>
      <c r="K159" s="55"/>
    </row>
    <row r="160" spans="2:11" customFormat="1" ht="15" customHeight="1" x14ac:dyDescent="0.2">
      <c r="B160" s="36"/>
      <c r="C160" s="59" t="s">
        <v>267</v>
      </c>
      <c r="D160" s="15"/>
      <c r="E160" s="15"/>
      <c r="F160" s="60" t="s">
        <v>203</v>
      </c>
      <c r="G160" s="15"/>
      <c r="H160" s="59" t="s">
        <v>268</v>
      </c>
      <c r="I160" s="59" t="s">
        <v>238</v>
      </c>
      <c r="J160" s="59"/>
      <c r="K160" s="55"/>
    </row>
    <row r="161" spans="2:11" customFormat="1" ht="15" customHeight="1" x14ac:dyDescent="0.2">
      <c r="B161" s="61"/>
      <c r="C161" s="42"/>
      <c r="D161" s="42"/>
      <c r="E161" s="42"/>
      <c r="F161" s="42"/>
      <c r="G161" s="42"/>
      <c r="H161" s="42"/>
      <c r="I161" s="42"/>
      <c r="J161" s="42"/>
      <c r="K161" s="62"/>
    </row>
    <row r="162" spans="2:11" customFormat="1" ht="18.75" customHeight="1" x14ac:dyDescent="0.2">
      <c r="B162" s="44"/>
      <c r="C162" s="33"/>
      <c r="D162" s="33"/>
      <c r="E162" s="33"/>
      <c r="F162" s="63"/>
      <c r="G162" s="33"/>
      <c r="H162" s="33"/>
      <c r="I162" s="33"/>
      <c r="J162" s="33"/>
      <c r="K162" s="44"/>
    </row>
    <row r="163" spans="2:11" customFormat="1" ht="18.75" customHeight="1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2:11" customFormat="1" ht="7.5" customHeight="1" x14ac:dyDescent="0.2">
      <c r="B164" s="3"/>
      <c r="C164" s="4"/>
      <c r="D164" s="4"/>
      <c r="E164" s="4"/>
      <c r="F164" s="4"/>
      <c r="G164" s="4"/>
      <c r="H164" s="4"/>
      <c r="I164" s="4"/>
      <c r="J164" s="4"/>
      <c r="K164" s="5"/>
    </row>
    <row r="165" spans="2:11" customFormat="1" ht="45" customHeight="1" x14ac:dyDescent="0.2">
      <c r="B165" s="6"/>
      <c r="C165" s="192" t="s">
        <v>269</v>
      </c>
      <c r="D165" s="192"/>
      <c r="E165" s="192"/>
      <c r="F165" s="192"/>
      <c r="G165" s="192"/>
      <c r="H165" s="192"/>
      <c r="I165" s="192"/>
      <c r="J165" s="192"/>
      <c r="K165" s="7"/>
    </row>
    <row r="166" spans="2:11" customFormat="1" ht="17.25" customHeight="1" x14ac:dyDescent="0.2">
      <c r="B166" s="6"/>
      <c r="C166" s="27" t="s">
        <v>197</v>
      </c>
      <c r="D166" s="27"/>
      <c r="E166" s="27"/>
      <c r="F166" s="27" t="s">
        <v>198</v>
      </c>
      <c r="G166" s="64"/>
      <c r="H166" s="65" t="s">
        <v>50</v>
      </c>
      <c r="I166" s="65" t="s">
        <v>48</v>
      </c>
      <c r="J166" s="27" t="s">
        <v>199</v>
      </c>
      <c r="K166" s="7"/>
    </row>
    <row r="167" spans="2:11" customFormat="1" ht="17.25" customHeight="1" x14ac:dyDescent="0.2">
      <c r="B167" s="9"/>
      <c r="C167" s="29" t="s">
        <v>200</v>
      </c>
      <c r="D167" s="29"/>
      <c r="E167" s="29"/>
      <c r="F167" s="30" t="s">
        <v>201</v>
      </c>
      <c r="G167" s="66"/>
      <c r="H167" s="67"/>
      <c r="I167" s="67"/>
      <c r="J167" s="29" t="s">
        <v>202</v>
      </c>
      <c r="K167" s="10"/>
    </row>
    <row r="168" spans="2:11" customFormat="1" ht="5.25" customHeight="1" x14ac:dyDescent="0.2">
      <c r="B168" s="36"/>
      <c r="C168" s="32"/>
      <c r="D168" s="32"/>
      <c r="E168" s="32"/>
      <c r="F168" s="32"/>
      <c r="G168" s="33"/>
      <c r="H168" s="32"/>
      <c r="I168" s="32"/>
      <c r="J168" s="32"/>
      <c r="K168" s="55"/>
    </row>
    <row r="169" spans="2:11" customFormat="1" ht="15" customHeight="1" x14ac:dyDescent="0.2">
      <c r="B169" s="36"/>
      <c r="C169" s="15" t="s">
        <v>206</v>
      </c>
      <c r="D169" s="15"/>
      <c r="E169" s="15"/>
      <c r="F169" s="35" t="s">
        <v>203</v>
      </c>
      <c r="G169" s="15"/>
      <c r="H169" s="15" t="s">
        <v>243</v>
      </c>
      <c r="I169" s="15" t="s">
        <v>205</v>
      </c>
      <c r="J169" s="15">
        <v>120</v>
      </c>
      <c r="K169" s="55"/>
    </row>
    <row r="170" spans="2:11" customFormat="1" ht="15" customHeight="1" x14ac:dyDescent="0.2">
      <c r="B170" s="36"/>
      <c r="C170" s="15" t="s">
        <v>252</v>
      </c>
      <c r="D170" s="15"/>
      <c r="E170" s="15"/>
      <c r="F170" s="35" t="s">
        <v>203</v>
      </c>
      <c r="G170" s="15"/>
      <c r="H170" s="15" t="s">
        <v>253</v>
      </c>
      <c r="I170" s="15" t="s">
        <v>205</v>
      </c>
      <c r="J170" s="15" t="s">
        <v>254</v>
      </c>
      <c r="K170" s="55"/>
    </row>
    <row r="171" spans="2:11" customFormat="1" ht="15" customHeight="1" x14ac:dyDescent="0.2">
      <c r="B171" s="36"/>
      <c r="C171" s="15" t="s">
        <v>151</v>
      </c>
      <c r="D171" s="15"/>
      <c r="E171" s="15"/>
      <c r="F171" s="35" t="s">
        <v>203</v>
      </c>
      <c r="G171" s="15"/>
      <c r="H171" s="15" t="s">
        <v>270</v>
      </c>
      <c r="I171" s="15" t="s">
        <v>205</v>
      </c>
      <c r="J171" s="15" t="s">
        <v>254</v>
      </c>
      <c r="K171" s="55"/>
    </row>
    <row r="172" spans="2:11" customFormat="1" ht="15" customHeight="1" x14ac:dyDescent="0.2">
      <c r="B172" s="36"/>
      <c r="C172" s="15" t="s">
        <v>208</v>
      </c>
      <c r="D172" s="15"/>
      <c r="E172" s="15"/>
      <c r="F172" s="35" t="s">
        <v>209</v>
      </c>
      <c r="G172" s="15"/>
      <c r="H172" s="15" t="s">
        <v>270</v>
      </c>
      <c r="I172" s="15" t="s">
        <v>205</v>
      </c>
      <c r="J172" s="15">
        <v>50</v>
      </c>
      <c r="K172" s="55"/>
    </row>
    <row r="173" spans="2:11" customFormat="1" ht="15" customHeight="1" x14ac:dyDescent="0.2">
      <c r="B173" s="36"/>
      <c r="C173" s="15" t="s">
        <v>211</v>
      </c>
      <c r="D173" s="15"/>
      <c r="E173" s="15"/>
      <c r="F173" s="35" t="s">
        <v>203</v>
      </c>
      <c r="G173" s="15"/>
      <c r="H173" s="15" t="s">
        <v>270</v>
      </c>
      <c r="I173" s="15" t="s">
        <v>213</v>
      </c>
      <c r="J173" s="15"/>
      <c r="K173" s="55"/>
    </row>
    <row r="174" spans="2:11" customFormat="1" ht="15" customHeight="1" x14ac:dyDescent="0.2">
      <c r="B174" s="36"/>
      <c r="C174" s="15" t="s">
        <v>222</v>
      </c>
      <c r="D174" s="15"/>
      <c r="E174" s="15"/>
      <c r="F174" s="35" t="s">
        <v>209</v>
      </c>
      <c r="G174" s="15"/>
      <c r="H174" s="15" t="s">
        <v>270</v>
      </c>
      <c r="I174" s="15" t="s">
        <v>205</v>
      </c>
      <c r="J174" s="15">
        <v>50</v>
      </c>
      <c r="K174" s="55"/>
    </row>
    <row r="175" spans="2:11" customFormat="1" ht="15" customHeight="1" x14ac:dyDescent="0.2">
      <c r="B175" s="36"/>
      <c r="C175" s="15" t="s">
        <v>230</v>
      </c>
      <c r="D175" s="15"/>
      <c r="E175" s="15"/>
      <c r="F175" s="35" t="s">
        <v>209</v>
      </c>
      <c r="G175" s="15"/>
      <c r="H175" s="15" t="s">
        <v>270</v>
      </c>
      <c r="I175" s="15" t="s">
        <v>205</v>
      </c>
      <c r="J175" s="15">
        <v>50</v>
      </c>
      <c r="K175" s="55"/>
    </row>
    <row r="176" spans="2:11" customFormat="1" ht="15" customHeight="1" x14ac:dyDescent="0.2">
      <c r="B176" s="36"/>
      <c r="C176" s="15" t="s">
        <v>228</v>
      </c>
      <c r="D176" s="15"/>
      <c r="E176" s="15"/>
      <c r="F176" s="35" t="s">
        <v>209</v>
      </c>
      <c r="G176" s="15"/>
      <c r="H176" s="15" t="s">
        <v>270</v>
      </c>
      <c r="I176" s="15" t="s">
        <v>205</v>
      </c>
      <c r="J176" s="15">
        <v>50</v>
      </c>
      <c r="K176" s="55"/>
    </row>
    <row r="177" spans="2:11" customFormat="1" ht="15" customHeight="1" x14ac:dyDescent="0.2">
      <c r="B177" s="36"/>
      <c r="C177" s="15" t="s">
        <v>47</v>
      </c>
      <c r="D177" s="15"/>
      <c r="E177" s="15"/>
      <c r="F177" s="35" t="s">
        <v>203</v>
      </c>
      <c r="G177" s="15"/>
      <c r="H177" s="15" t="s">
        <v>271</v>
      </c>
      <c r="I177" s="15" t="s">
        <v>272</v>
      </c>
      <c r="J177" s="15"/>
      <c r="K177" s="55"/>
    </row>
    <row r="178" spans="2:11" customFormat="1" ht="15" customHeight="1" x14ac:dyDescent="0.2">
      <c r="B178" s="36"/>
      <c r="C178" s="15" t="s">
        <v>48</v>
      </c>
      <c r="D178" s="15"/>
      <c r="E178" s="15"/>
      <c r="F178" s="35" t="s">
        <v>203</v>
      </c>
      <c r="G178" s="15"/>
      <c r="H178" s="15" t="s">
        <v>273</v>
      </c>
      <c r="I178" s="15" t="s">
        <v>274</v>
      </c>
      <c r="J178" s="15">
        <v>1</v>
      </c>
      <c r="K178" s="55"/>
    </row>
    <row r="179" spans="2:11" customFormat="1" ht="15" customHeight="1" x14ac:dyDescent="0.2">
      <c r="B179" s="36"/>
      <c r="C179" s="15" t="s">
        <v>49</v>
      </c>
      <c r="D179" s="15"/>
      <c r="E179" s="15"/>
      <c r="F179" s="35" t="s">
        <v>203</v>
      </c>
      <c r="G179" s="15"/>
      <c r="H179" s="15" t="s">
        <v>275</v>
      </c>
      <c r="I179" s="15" t="s">
        <v>205</v>
      </c>
      <c r="J179" s="15">
        <v>20</v>
      </c>
      <c r="K179" s="55"/>
    </row>
    <row r="180" spans="2:11" customFormat="1" ht="15" customHeight="1" x14ac:dyDescent="0.2">
      <c r="B180" s="36"/>
      <c r="C180" s="15" t="s">
        <v>50</v>
      </c>
      <c r="D180" s="15"/>
      <c r="E180" s="15"/>
      <c r="F180" s="35" t="s">
        <v>203</v>
      </c>
      <c r="G180" s="15"/>
      <c r="H180" s="15" t="s">
        <v>276</v>
      </c>
      <c r="I180" s="15" t="s">
        <v>205</v>
      </c>
      <c r="J180" s="15">
        <v>255</v>
      </c>
      <c r="K180" s="55"/>
    </row>
    <row r="181" spans="2:11" customFormat="1" ht="15" customHeight="1" x14ac:dyDescent="0.2">
      <c r="B181" s="36"/>
      <c r="C181" s="15" t="s">
        <v>51</v>
      </c>
      <c r="D181" s="15"/>
      <c r="E181" s="15"/>
      <c r="F181" s="35" t="s">
        <v>203</v>
      </c>
      <c r="G181" s="15"/>
      <c r="H181" s="15" t="s">
        <v>167</v>
      </c>
      <c r="I181" s="15" t="s">
        <v>205</v>
      </c>
      <c r="J181" s="15">
        <v>10</v>
      </c>
      <c r="K181" s="55"/>
    </row>
    <row r="182" spans="2:11" customFormat="1" ht="15" customHeight="1" x14ac:dyDescent="0.2">
      <c r="B182" s="36"/>
      <c r="C182" s="15" t="s">
        <v>52</v>
      </c>
      <c r="D182" s="15"/>
      <c r="E182" s="15"/>
      <c r="F182" s="35" t="s">
        <v>203</v>
      </c>
      <c r="G182" s="15"/>
      <c r="H182" s="15" t="s">
        <v>277</v>
      </c>
      <c r="I182" s="15" t="s">
        <v>238</v>
      </c>
      <c r="J182" s="15"/>
      <c r="K182" s="55"/>
    </row>
    <row r="183" spans="2:11" customFormat="1" ht="15" customHeight="1" x14ac:dyDescent="0.2">
      <c r="B183" s="36"/>
      <c r="C183" s="15" t="s">
        <v>278</v>
      </c>
      <c r="D183" s="15"/>
      <c r="E183" s="15"/>
      <c r="F183" s="35" t="s">
        <v>203</v>
      </c>
      <c r="G183" s="15"/>
      <c r="H183" s="15" t="s">
        <v>279</v>
      </c>
      <c r="I183" s="15" t="s">
        <v>238</v>
      </c>
      <c r="J183" s="15"/>
      <c r="K183" s="55"/>
    </row>
    <row r="184" spans="2:11" customFormat="1" ht="15" customHeight="1" x14ac:dyDescent="0.2">
      <c r="B184" s="36"/>
      <c r="C184" s="15" t="s">
        <v>267</v>
      </c>
      <c r="D184" s="15"/>
      <c r="E184" s="15"/>
      <c r="F184" s="35" t="s">
        <v>203</v>
      </c>
      <c r="G184" s="15"/>
      <c r="H184" s="15" t="s">
        <v>280</v>
      </c>
      <c r="I184" s="15" t="s">
        <v>238</v>
      </c>
      <c r="J184" s="15"/>
      <c r="K184" s="55"/>
    </row>
    <row r="185" spans="2:11" customFormat="1" ht="15" customHeight="1" x14ac:dyDescent="0.2">
      <c r="B185" s="36"/>
      <c r="C185" s="15" t="s">
        <v>54</v>
      </c>
      <c r="D185" s="15"/>
      <c r="E185" s="15"/>
      <c r="F185" s="35" t="s">
        <v>209</v>
      </c>
      <c r="G185" s="15"/>
      <c r="H185" s="15" t="s">
        <v>281</v>
      </c>
      <c r="I185" s="15" t="s">
        <v>205</v>
      </c>
      <c r="J185" s="15">
        <v>50</v>
      </c>
      <c r="K185" s="55"/>
    </row>
    <row r="186" spans="2:11" customFormat="1" ht="15" customHeight="1" x14ac:dyDescent="0.2">
      <c r="B186" s="36"/>
      <c r="C186" s="15" t="s">
        <v>282</v>
      </c>
      <c r="D186" s="15"/>
      <c r="E186" s="15"/>
      <c r="F186" s="35" t="s">
        <v>209</v>
      </c>
      <c r="G186" s="15"/>
      <c r="H186" s="15" t="s">
        <v>283</v>
      </c>
      <c r="I186" s="15" t="s">
        <v>284</v>
      </c>
      <c r="J186" s="15"/>
      <c r="K186" s="55"/>
    </row>
    <row r="187" spans="2:11" customFormat="1" ht="15" customHeight="1" x14ac:dyDescent="0.2">
      <c r="B187" s="36"/>
      <c r="C187" s="15" t="s">
        <v>285</v>
      </c>
      <c r="D187" s="15"/>
      <c r="E187" s="15"/>
      <c r="F187" s="35" t="s">
        <v>209</v>
      </c>
      <c r="G187" s="15"/>
      <c r="H187" s="15" t="s">
        <v>286</v>
      </c>
      <c r="I187" s="15" t="s">
        <v>284</v>
      </c>
      <c r="J187" s="15"/>
      <c r="K187" s="55"/>
    </row>
    <row r="188" spans="2:11" customFormat="1" ht="15" customHeight="1" x14ac:dyDescent="0.2">
      <c r="B188" s="36"/>
      <c r="C188" s="15" t="s">
        <v>287</v>
      </c>
      <c r="D188" s="15"/>
      <c r="E188" s="15"/>
      <c r="F188" s="35" t="s">
        <v>209</v>
      </c>
      <c r="G188" s="15"/>
      <c r="H188" s="15" t="s">
        <v>288</v>
      </c>
      <c r="I188" s="15" t="s">
        <v>284</v>
      </c>
      <c r="J188" s="15"/>
      <c r="K188" s="55"/>
    </row>
    <row r="189" spans="2:11" customFormat="1" ht="15" customHeight="1" x14ac:dyDescent="0.2">
      <c r="B189" s="36"/>
      <c r="C189" s="68" t="s">
        <v>289</v>
      </c>
      <c r="D189" s="15"/>
      <c r="E189" s="15"/>
      <c r="F189" s="35" t="s">
        <v>209</v>
      </c>
      <c r="G189" s="15"/>
      <c r="H189" s="15" t="s">
        <v>290</v>
      </c>
      <c r="I189" s="15" t="s">
        <v>291</v>
      </c>
      <c r="J189" s="69" t="s">
        <v>292</v>
      </c>
      <c r="K189" s="55"/>
    </row>
    <row r="190" spans="2:11" customFormat="1" ht="15" customHeight="1" x14ac:dyDescent="0.2">
      <c r="B190" s="36"/>
      <c r="C190" s="68" t="s">
        <v>31</v>
      </c>
      <c r="D190" s="15"/>
      <c r="E190" s="15"/>
      <c r="F190" s="35" t="s">
        <v>203</v>
      </c>
      <c r="G190" s="15"/>
      <c r="H190" s="12" t="s">
        <v>293</v>
      </c>
      <c r="I190" s="15" t="s">
        <v>294</v>
      </c>
      <c r="J190" s="15"/>
      <c r="K190" s="55"/>
    </row>
    <row r="191" spans="2:11" customFormat="1" ht="15" customHeight="1" x14ac:dyDescent="0.2">
      <c r="B191" s="36"/>
      <c r="C191" s="68" t="s">
        <v>295</v>
      </c>
      <c r="D191" s="15"/>
      <c r="E191" s="15"/>
      <c r="F191" s="35" t="s">
        <v>203</v>
      </c>
      <c r="G191" s="15"/>
      <c r="H191" s="15" t="s">
        <v>296</v>
      </c>
      <c r="I191" s="15" t="s">
        <v>238</v>
      </c>
      <c r="J191" s="15"/>
      <c r="K191" s="55"/>
    </row>
    <row r="192" spans="2:11" customFormat="1" ht="15" customHeight="1" x14ac:dyDescent="0.2">
      <c r="B192" s="36"/>
      <c r="C192" s="68" t="s">
        <v>297</v>
      </c>
      <c r="D192" s="15"/>
      <c r="E192" s="15"/>
      <c r="F192" s="35" t="s">
        <v>203</v>
      </c>
      <c r="G192" s="15"/>
      <c r="H192" s="15" t="s">
        <v>298</v>
      </c>
      <c r="I192" s="15" t="s">
        <v>238</v>
      </c>
      <c r="J192" s="15"/>
      <c r="K192" s="55"/>
    </row>
    <row r="193" spans="2:11" customFormat="1" ht="15" customHeight="1" x14ac:dyDescent="0.2">
      <c r="B193" s="36"/>
      <c r="C193" s="68" t="s">
        <v>299</v>
      </c>
      <c r="D193" s="15"/>
      <c r="E193" s="15"/>
      <c r="F193" s="35" t="s">
        <v>209</v>
      </c>
      <c r="G193" s="15"/>
      <c r="H193" s="15" t="s">
        <v>300</v>
      </c>
      <c r="I193" s="15" t="s">
        <v>238</v>
      </c>
      <c r="J193" s="15"/>
      <c r="K193" s="55"/>
    </row>
    <row r="194" spans="2:11" customFormat="1" ht="15" customHeight="1" x14ac:dyDescent="0.2">
      <c r="B194" s="61"/>
      <c r="C194" s="70"/>
      <c r="D194" s="42"/>
      <c r="E194" s="42"/>
      <c r="F194" s="42"/>
      <c r="G194" s="42"/>
      <c r="H194" s="42"/>
      <c r="I194" s="42"/>
      <c r="J194" s="42"/>
      <c r="K194" s="62"/>
    </row>
    <row r="195" spans="2:11" customFormat="1" ht="18.75" customHeight="1" x14ac:dyDescent="0.2">
      <c r="B195" s="44"/>
      <c r="C195" s="33"/>
      <c r="D195" s="33"/>
      <c r="E195" s="33"/>
      <c r="F195" s="63"/>
      <c r="G195" s="33"/>
      <c r="H195" s="33"/>
      <c r="I195" s="33"/>
      <c r="J195" s="33"/>
      <c r="K195" s="44"/>
    </row>
    <row r="196" spans="2:11" customFormat="1" ht="18.75" customHeight="1" x14ac:dyDescent="0.2">
      <c r="B196" s="44"/>
      <c r="C196" s="33"/>
      <c r="D196" s="33"/>
      <c r="E196" s="33"/>
      <c r="F196" s="63"/>
      <c r="G196" s="33"/>
      <c r="H196" s="33"/>
      <c r="I196" s="33"/>
      <c r="J196" s="33"/>
      <c r="K196" s="44"/>
    </row>
    <row r="197" spans="2:11" customFormat="1" ht="18.75" customHeight="1" x14ac:dyDescent="0.2"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2:11" customFormat="1" ht="13.5" x14ac:dyDescent="0.2">
      <c r="B198" s="3"/>
      <c r="C198" s="4"/>
      <c r="D198" s="4"/>
      <c r="E198" s="4"/>
      <c r="F198" s="4"/>
      <c r="G198" s="4"/>
      <c r="H198" s="4"/>
      <c r="I198" s="4"/>
      <c r="J198" s="4"/>
      <c r="K198" s="5"/>
    </row>
    <row r="199" spans="2:11" customFormat="1" ht="21" x14ac:dyDescent="0.2">
      <c r="B199" s="6"/>
      <c r="C199" s="192" t="s">
        <v>301</v>
      </c>
      <c r="D199" s="192"/>
      <c r="E199" s="192"/>
      <c r="F199" s="192"/>
      <c r="G199" s="192"/>
      <c r="H199" s="192"/>
      <c r="I199" s="192"/>
      <c r="J199" s="192"/>
      <c r="K199" s="7"/>
    </row>
    <row r="200" spans="2:11" customFormat="1" ht="25.5" customHeight="1" x14ac:dyDescent="0.3">
      <c r="B200" s="6"/>
      <c r="C200" s="71" t="s">
        <v>302</v>
      </c>
      <c r="D200" s="71"/>
      <c r="E200" s="71"/>
      <c r="F200" s="71" t="s">
        <v>303</v>
      </c>
      <c r="G200" s="72"/>
      <c r="H200" s="193" t="s">
        <v>304</v>
      </c>
      <c r="I200" s="193"/>
      <c r="J200" s="193"/>
      <c r="K200" s="7"/>
    </row>
    <row r="201" spans="2:11" customFormat="1" ht="5.25" customHeight="1" x14ac:dyDescent="0.2">
      <c r="B201" s="36"/>
      <c r="C201" s="32"/>
      <c r="D201" s="32"/>
      <c r="E201" s="32"/>
      <c r="F201" s="32"/>
      <c r="G201" s="33"/>
      <c r="H201" s="32"/>
      <c r="I201" s="32"/>
      <c r="J201" s="32"/>
      <c r="K201" s="55"/>
    </row>
    <row r="202" spans="2:11" customFormat="1" ht="15" customHeight="1" x14ac:dyDescent="0.2">
      <c r="B202" s="36"/>
      <c r="C202" s="15" t="s">
        <v>294</v>
      </c>
      <c r="D202" s="15"/>
      <c r="E202" s="15"/>
      <c r="F202" s="35" t="s">
        <v>32</v>
      </c>
      <c r="G202" s="15"/>
      <c r="H202" s="191" t="s">
        <v>305</v>
      </c>
      <c r="I202" s="191"/>
      <c r="J202" s="191"/>
      <c r="K202" s="55"/>
    </row>
    <row r="203" spans="2:11" customFormat="1" ht="15" customHeight="1" x14ac:dyDescent="0.2">
      <c r="B203" s="36"/>
      <c r="C203" s="15"/>
      <c r="D203" s="15"/>
      <c r="E203" s="15"/>
      <c r="F203" s="35" t="s">
        <v>33</v>
      </c>
      <c r="G203" s="15"/>
      <c r="H203" s="191" t="s">
        <v>306</v>
      </c>
      <c r="I203" s="191"/>
      <c r="J203" s="191"/>
      <c r="K203" s="55"/>
    </row>
    <row r="204" spans="2:11" customFormat="1" ht="15" customHeight="1" x14ac:dyDescent="0.2">
      <c r="B204" s="36"/>
      <c r="C204" s="15"/>
      <c r="D204" s="15"/>
      <c r="E204" s="15"/>
      <c r="F204" s="35" t="s">
        <v>36</v>
      </c>
      <c r="G204" s="15"/>
      <c r="H204" s="191" t="s">
        <v>307</v>
      </c>
      <c r="I204" s="191"/>
      <c r="J204" s="191"/>
      <c r="K204" s="55"/>
    </row>
    <row r="205" spans="2:11" customFormat="1" ht="15" customHeight="1" x14ac:dyDescent="0.2">
      <c r="B205" s="36"/>
      <c r="C205" s="15"/>
      <c r="D205" s="15"/>
      <c r="E205" s="15"/>
      <c r="F205" s="35" t="s">
        <v>34</v>
      </c>
      <c r="G205" s="15"/>
      <c r="H205" s="191" t="s">
        <v>308</v>
      </c>
      <c r="I205" s="191"/>
      <c r="J205" s="191"/>
      <c r="K205" s="55"/>
    </row>
    <row r="206" spans="2:11" customFormat="1" ht="15" customHeight="1" x14ac:dyDescent="0.2">
      <c r="B206" s="36"/>
      <c r="C206" s="15"/>
      <c r="D206" s="15"/>
      <c r="E206" s="15"/>
      <c r="F206" s="35" t="s">
        <v>35</v>
      </c>
      <c r="G206" s="15"/>
      <c r="H206" s="191" t="s">
        <v>309</v>
      </c>
      <c r="I206" s="191"/>
      <c r="J206" s="191"/>
      <c r="K206" s="55"/>
    </row>
    <row r="207" spans="2:11" customFormat="1" ht="15" customHeight="1" x14ac:dyDescent="0.2">
      <c r="B207" s="36"/>
      <c r="C207" s="15"/>
      <c r="D207" s="15"/>
      <c r="E207" s="15"/>
      <c r="F207" s="35"/>
      <c r="G207" s="15"/>
      <c r="H207" s="15"/>
      <c r="I207" s="15"/>
      <c r="J207" s="15"/>
      <c r="K207" s="55"/>
    </row>
    <row r="208" spans="2:11" customFormat="1" ht="15" customHeight="1" x14ac:dyDescent="0.2">
      <c r="B208" s="36"/>
      <c r="C208" s="15" t="s">
        <v>250</v>
      </c>
      <c r="D208" s="15"/>
      <c r="E208" s="15"/>
      <c r="F208" s="35" t="s">
        <v>143</v>
      </c>
      <c r="G208" s="15"/>
      <c r="H208" s="191" t="s">
        <v>310</v>
      </c>
      <c r="I208" s="191"/>
      <c r="J208" s="191"/>
      <c r="K208" s="55"/>
    </row>
    <row r="209" spans="2:11" customFormat="1" ht="15" customHeight="1" x14ac:dyDescent="0.2">
      <c r="B209" s="36"/>
      <c r="C209" s="15"/>
      <c r="D209" s="15"/>
      <c r="E209" s="15"/>
      <c r="F209" s="35" t="s">
        <v>147</v>
      </c>
      <c r="G209" s="15"/>
      <c r="H209" s="191" t="s">
        <v>148</v>
      </c>
      <c r="I209" s="191"/>
      <c r="J209" s="191"/>
      <c r="K209" s="55"/>
    </row>
    <row r="210" spans="2:11" customFormat="1" ht="15" customHeight="1" x14ac:dyDescent="0.2">
      <c r="B210" s="36"/>
      <c r="C210" s="15"/>
      <c r="D210" s="15"/>
      <c r="E210" s="15"/>
      <c r="F210" s="35" t="s">
        <v>145</v>
      </c>
      <c r="G210" s="15"/>
      <c r="H210" s="191" t="s">
        <v>311</v>
      </c>
      <c r="I210" s="191"/>
      <c r="J210" s="191"/>
      <c r="K210" s="55"/>
    </row>
    <row r="211" spans="2:11" customFormat="1" ht="15" customHeight="1" x14ac:dyDescent="0.2">
      <c r="B211" s="73"/>
      <c r="C211" s="15"/>
      <c r="D211" s="15"/>
      <c r="E211" s="15"/>
      <c r="F211" s="35" t="s">
        <v>149</v>
      </c>
      <c r="G211" s="68"/>
      <c r="H211" s="190" t="s">
        <v>150</v>
      </c>
      <c r="I211" s="190"/>
      <c r="J211" s="190"/>
      <c r="K211" s="74"/>
    </row>
    <row r="212" spans="2:11" customFormat="1" ht="15" customHeight="1" x14ac:dyDescent="0.2">
      <c r="B212" s="73"/>
      <c r="C212" s="15"/>
      <c r="D212" s="15"/>
      <c r="E212" s="15"/>
      <c r="F212" s="35" t="s">
        <v>63</v>
      </c>
      <c r="G212" s="68"/>
      <c r="H212" s="190" t="s">
        <v>312</v>
      </c>
      <c r="I212" s="190"/>
      <c r="J212" s="190"/>
      <c r="K212" s="74"/>
    </row>
    <row r="213" spans="2:11" customFormat="1" ht="15" customHeight="1" x14ac:dyDescent="0.2">
      <c r="B213" s="73"/>
      <c r="C213" s="15"/>
      <c r="D213" s="15"/>
      <c r="E213" s="15"/>
      <c r="F213" s="35"/>
      <c r="G213" s="68"/>
      <c r="H213" s="59"/>
      <c r="I213" s="59"/>
      <c r="J213" s="59"/>
      <c r="K213" s="74"/>
    </row>
    <row r="214" spans="2:11" customFormat="1" ht="15" customHeight="1" x14ac:dyDescent="0.2">
      <c r="B214" s="73"/>
      <c r="C214" s="15" t="s">
        <v>274</v>
      </c>
      <c r="D214" s="15"/>
      <c r="E214" s="15"/>
      <c r="F214" s="35">
        <v>1</v>
      </c>
      <c r="G214" s="68"/>
      <c r="H214" s="190" t="s">
        <v>313</v>
      </c>
      <c r="I214" s="190"/>
      <c r="J214" s="190"/>
      <c r="K214" s="74"/>
    </row>
    <row r="215" spans="2:11" customFormat="1" ht="15" customHeight="1" x14ac:dyDescent="0.2">
      <c r="B215" s="73"/>
      <c r="C215" s="15"/>
      <c r="D215" s="15"/>
      <c r="E215" s="15"/>
      <c r="F215" s="35">
        <v>2</v>
      </c>
      <c r="G215" s="68"/>
      <c r="H215" s="190" t="s">
        <v>314</v>
      </c>
      <c r="I215" s="190"/>
      <c r="J215" s="190"/>
      <c r="K215" s="74"/>
    </row>
    <row r="216" spans="2:11" customFormat="1" ht="15" customHeight="1" x14ac:dyDescent="0.2">
      <c r="B216" s="73"/>
      <c r="C216" s="15"/>
      <c r="D216" s="15"/>
      <c r="E216" s="15"/>
      <c r="F216" s="35">
        <v>3</v>
      </c>
      <c r="G216" s="68"/>
      <c r="H216" s="190" t="s">
        <v>315</v>
      </c>
      <c r="I216" s="190"/>
      <c r="J216" s="190"/>
      <c r="K216" s="74"/>
    </row>
    <row r="217" spans="2:11" customFormat="1" ht="15" customHeight="1" x14ac:dyDescent="0.2">
      <c r="B217" s="73"/>
      <c r="C217" s="15"/>
      <c r="D217" s="15"/>
      <c r="E217" s="15"/>
      <c r="F217" s="35">
        <v>4</v>
      </c>
      <c r="G217" s="68"/>
      <c r="H217" s="190" t="s">
        <v>316</v>
      </c>
      <c r="I217" s="190"/>
      <c r="J217" s="190"/>
      <c r="K217" s="74"/>
    </row>
    <row r="218" spans="2:11" customFormat="1" ht="12.75" customHeight="1" x14ac:dyDescent="0.2">
      <c r="B218" s="75"/>
      <c r="C218" s="76"/>
      <c r="D218" s="76"/>
      <c r="E218" s="76"/>
      <c r="F218" s="76"/>
      <c r="G218" s="76"/>
      <c r="H218" s="76"/>
      <c r="I218" s="76"/>
      <c r="J218" s="76"/>
      <c r="K218" s="77"/>
    </row>
  </sheetData>
  <sheetProtection algorithmName="SHA-512" hashValue="aZnkaFP5OhFUGvx11FK68cmS56cQB87BEz50RHMyUUpHXToqCgk84YgWbWwJvLoOuQeYSC0RbFWw1+dDNakK6A==" saltValue="Ps45nXYGQu6TPYi/gvQ4RQ==" spinCount="100000" sheet="1" objects="1" scenarios="1"/>
  <mergeCells count="77">
    <mergeCell ref="F19:J19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D34:J34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47:J47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61:J61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C147:J147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H211:J211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2:J212"/>
    <mergeCell ref="H214:J214"/>
    <mergeCell ref="H215:J215"/>
    <mergeCell ref="H216:J216"/>
    <mergeCell ref="H217:J2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 03 - Vybavení</vt:lpstr>
      <vt:lpstr>Pokyny pro vyplnění</vt:lpstr>
      <vt:lpstr>'SO 03 - Vybavení'!Oblast_tisku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Blovska Jitka</cp:lastModifiedBy>
  <cp:lastPrinted>2023-02-23T14:03:16Z</cp:lastPrinted>
  <dcterms:created xsi:type="dcterms:W3CDTF">2023-02-23T13:10:44Z</dcterms:created>
  <dcterms:modified xsi:type="dcterms:W3CDTF">2023-02-23T14:03:19Z</dcterms:modified>
</cp:coreProperties>
</file>