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.1.1. ARCHITEKTOMNI - B ..." sheetId="2" r:id="rId2"/>
    <sheet name="D.2. - KANALIZACE O - B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'D.1.1. ARCHITEKTOMNI - B ...'!$C$142:$K$228</definedName>
    <definedName name="_xlnm.Print_Area" localSheetId="1">'D.1.1. ARCHITEKTOMNI - B ...'!$C$4:$J$76,'D.1.1. ARCHITEKTOMNI - B ...'!$C$82:$J$124,'D.1.1. ARCHITEKTOMNI - B ...'!$C$130:$K$228</definedName>
    <definedName name="_xlnm.Print_Titles" localSheetId="1">'D.1.1. ARCHITEKTOMNI - B ...'!$142:$142</definedName>
    <definedName name="_xlnm._FilterDatabase" localSheetId="2" hidden="1">'D.2. - KANALIZACE O - B ...'!$C$139:$K$216</definedName>
    <definedName name="_xlnm.Print_Area" localSheetId="2">'D.2. - KANALIZACE O - B ...'!$C$4:$J$76,'D.2. - KANALIZACE O - B ...'!$C$82:$J$121,'D.2. - KANALIZACE O - B ...'!$C$127:$K$216</definedName>
    <definedName name="_xlnm.Print_Titles" localSheetId="2">'D.2. - KANALIZACE O - B ...'!$139:$139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16"/>
  <c r="BH216"/>
  <c r="BG216"/>
  <c r="BF216"/>
  <c r="T216"/>
  <c r="T215"/>
  <c r="R216"/>
  <c r="R215"/>
  <c r="P216"/>
  <c r="P215"/>
  <c r="BI214"/>
  <c r="BH214"/>
  <c r="BG214"/>
  <c r="BF214"/>
  <c r="T214"/>
  <c r="T213"/>
  <c r="R214"/>
  <c r="R213"/>
  <c r="P214"/>
  <c r="P213"/>
  <c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F134"/>
  <c r="E132"/>
  <c r="F89"/>
  <c r="E87"/>
  <c r="J24"/>
  <c r="E24"/>
  <c r="J137"/>
  <c r="J23"/>
  <c r="J21"/>
  <c r="E21"/>
  <c r="J136"/>
  <c r="J20"/>
  <c r="J18"/>
  <c r="E18"/>
  <c r="F137"/>
  <c r="J17"/>
  <c r="J15"/>
  <c r="E15"/>
  <c r="F91"/>
  <c r="J14"/>
  <c r="J12"/>
  <c r="J134"/>
  <c r="E7"/>
  <c r="E130"/>
  <c i="2" r="J37"/>
  <c r="J36"/>
  <c i="1" r="AY95"/>
  <c i="2" r="J35"/>
  <c i="1" r="AX95"/>
  <c i="2" r="BI228"/>
  <c r="BH228"/>
  <c r="BG228"/>
  <c r="BF228"/>
  <c r="T228"/>
  <c r="T227"/>
  <c r="R228"/>
  <c r="R227"/>
  <c r="P228"/>
  <c r="P227"/>
  <c r="BI226"/>
  <c r="BH226"/>
  <c r="BG226"/>
  <c r="BF226"/>
  <c r="T226"/>
  <c r="T225"/>
  <c r="R226"/>
  <c r="R225"/>
  <c r="P226"/>
  <c r="P225"/>
  <c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T207"/>
  <c r="R208"/>
  <c r="R207"/>
  <c r="P208"/>
  <c r="P207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T193"/>
  <c r="R194"/>
  <c r="R193"/>
  <c r="P194"/>
  <c r="P193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F137"/>
  <c r="E135"/>
  <c r="F89"/>
  <c r="E87"/>
  <c r="J24"/>
  <c r="E24"/>
  <c r="J140"/>
  <c r="J23"/>
  <c r="J21"/>
  <c r="E21"/>
  <c r="J91"/>
  <c r="J20"/>
  <c r="J18"/>
  <c r="E18"/>
  <c r="F92"/>
  <c r="J17"/>
  <c r="J15"/>
  <c r="E15"/>
  <c r="F91"/>
  <c r="J14"/>
  <c r="J12"/>
  <c r="J137"/>
  <c r="E7"/>
  <c r="E133"/>
  <c i="1" r="L90"/>
  <c r="AM90"/>
  <c r="AM89"/>
  <c r="L89"/>
  <c r="AM87"/>
  <c r="L87"/>
  <c r="L85"/>
  <c r="L84"/>
  <c i="2" r="J224"/>
  <c r="J218"/>
  <c r="J213"/>
  <c r="BK208"/>
  <c r="BK202"/>
  <c r="J197"/>
  <c r="J192"/>
  <c r="BK186"/>
  <c r="BK180"/>
  <c r="BK173"/>
  <c r="BK165"/>
  <c r="J156"/>
  <c r="BK151"/>
  <c r="J146"/>
  <c r="J222"/>
  <c r="BK218"/>
  <c r="BK213"/>
  <c r="J208"/>
  <c r="J202"/>
  <c r="BK192"/>
  <c r="J186"/>
  <c r="BK181"/>
  <c r="BK171"/>
  <c r="J163"/>
  <c r="BK153"/>
  <c r="BK148"/>
  <c r="BK197"/>
  <c r="J176"/>
  <c r="BK167"/>
  <c r="BK145"/>
  <c i="3" r="J209"/>
  <c r="BK193"/>
  <c r="J174"/>
  <c r="J162"/>
  <c r="BK156"/>
  <c r="J151"/>
  <c r="BK214"/>
  <c r="J202"/>
  <c r="J194"/>
  <c r="BK180"/>
  <c r="J171"/>
  <c r="J156"/>
  <c r="J208"/>
  <c r="BK201"/>
  <c r="BK178"/>
  <c r="J163"/>
  <c r="J153"/>
  <c r="BK147"/>
  <c r="BK142"/>
  <c r="J200"/>
  <c r="BK187"/>
  <c r="J180"/>
  <c r="J169"/>
  <c r="BK163"/>
  <c r="J152"/>
  <c i="2" r="J228"/>
  <c r="BK221"/>
  <c r="J215"/>
  <c r="BK211"/>
  <c r="BK206"/>
  <c r="BK201"/>
  <c r="BK196"/>
  <c r="J189"/>
  <c r="J183"/>
  <c r="BK174"/>
  <c r="J166"/>
  <c r="BK162"/>
  <c r="BK154"/>
  <c r="BK149"/>
  <c r="BK226"/>
  <c r="J221"/>
  <c r="BK215"/>
  <c r="BK212"/>
  <c r="J206"/>
  <c r="J201"/>
  <c r="J194"/>
  <c r="J187"/>
  <c r="J180"/>
  <c r="J169"/>
  <c r="J162"/>
  <c r="J158"/>
  <c r="BK150"/>
  <c r="J145"/>
  <c r="BK187"/>
  <c r="J173"/>
  <c r="BK166"/>
  <c i="3" r="BK212"/>
  <c r="BK203"/>
  <c r="J185"/>
  <c r="J176"/>
  <c r="J164"/>
  <c r="J157"/>
  <c r="BK152"/>
  <c r="BK208"/>
  <c r="BK196"/>
  <c r="J183"/>
  <c r="J177"/>
  <c r="BK168"/>
  <c r="BK144"/>
  <c r="J206"/>
  <c r="J196"/>
  <c r="J189"/>
  <c r="BK169"/>
  <c r="J154"/>
  <c r="J149"/>
  <c r="J143"/>
  <c r="J203"/>
  <c r="J191"/>
  <c r="J186"/>
  <c r="BK177"/>
  <c r="BK164"/>
  <c r="BK161"/>
  <c r="J146"/>
  <c i="2" r="BK228"/>
  <c r="BK222"/>
  <c r="J214"/>
  <c r="J210"/>
  <c r="J203"/>
  <c r="BK200"/>
  <c r="BK194"/>
  <c r="BK188"/>
  <c r="J178"/>
  <c r="BK170"/>
  <c r="BK163"/>
  <c r="BK158"/>
  <c r="J150"/>
  <c i="1" r="AS94"/>
  <c i="2" r="BK210"/>
  <c r="BK203"/>
  <c r="BK199"/>
  <c r="BK189"/>
  <c r="BK185"/>
  <c r="BK178"/>
  <c r="J164"/>
  <c r="BK156"/>
  <c r="J149"/>
  <c r="J200"/>
  <c r="J181"/>
  <c r="J170"/>
  <c r="J154"/>
  <c i="3" r="BK210"/>
  <c r="J201"/>
  <c r="BK183"/>
  <c r="BK167"/>
  <c r="BK159"/>
  <c r="BK154"/>
  <c r="J150"/>
  <c r="J210"/>
  <c r="BK200"/>
  <c r="J193"/>
  <c r="BK182"/>
  <c r="BK174"/>
  <c r="BK158"/>
  <c r="J214"/>
  <c r="BK194"/>
  <c r="J173"/>
  <c r="J161"/>
  <c r="BK150"/>
  <c r="BK146"/>
  <c r="J216"/>
  <c r="BK189"/>
  <c r="BK185"/>
  <c r="J178"/>
  <c r="J168"/>
  <c r="BK157"/>
  <c r="J142"/>
  <c i="2" r="J226"/>
  <c r="BK220"/>
  <c r="J212"/>
  <c r="J204"/>
  <c r="J199"/>
  <c r="BK190"/>
  <c r="J185"/>
  <c r="BK176"/>
  <c r="BK169"/>
  <c r="BK164"/>
  <c r="BK160"/>
  <c r="J153"/>
  <c r="J148"/>
  <c r="BK224"/>
  <c r="J220"/>
  <c r="BK214"/>
  <c r="J211"/>
  <c r="BK204"/>
  <c r="J196"/>
  <c r="J188"/>
  <c r="BK183"/>
  <c r="J174"/>
  <c r="J167"/>
  <c r="J160"/>
  <c r="J151"/>
  <c r="BK146"/>
  <c r="J190"/>
  <c r="J171"/>
  <c r="J165"/>
  <c i="3" r="BK216"/>
  <c r="BK206"/>
  <c r="BK186"/>
  <c r="BK166"/>
  <c r="J158"/>
  <c r="BK153"/>
  <c r="BK149"/>
  <c r="BK209"/>
  <c r="J198"/>
  <c r="J187"/>
  <c r="BK176"/>
  <c r="J166"/>
  <c r="J147"/>
  <c r="BK202"/>
  <c r="BK191"/>
  <c r="BK171"/>
  <c r="BK162"/>
  <c r="BK151"/>
  <c r="J144"/>
  <c r="J212"/>
  <c r="BK198"/>
  <c r="J182"/>
  <c r="BK173"/>
  <c r="J167"/>
  <c r="J159"/>
  <c r="BK143"/>
  <c i="2" l="1" r="R144"/>
  <c r="R147"/>
  <c r="R152"/>
  <c r="T161"/>
  <c r="T168"/>
  <c r="R172"/>
  <c r="P179"/>
  <c r="P184"/>
  <c r="BK195"/>
  <c r="J195"/>
  <c r="J113"/>
  <c r="BK198"/>
  <c r="J198"/>
  <c r="J114"/>
  <c r="T209"/>
  <c r="BK219"/>
  <c r="J219"/>
  <c r="J120"/>
  <c r="P144"/>
  <c r="P147"/>
  <c r="P152"/>
  <c r="P161"/>
  <c r="R168"/>
  <c r="P172"/>
  <c r="BK179"/>
  <c r="J179"/>
  <c r="J108"/>
  <c r="BK184"/>
  <c r="J184"/>
  <c r="J110"/>
  <c r="R195"/>
  <c r="P198"/>
  <c r="BK209"/>
  <c r="J209"/>
  <c r="J117"/>
  <c r="R219"/>
  <c r="R216"/>
  <c i="3" r="P141"/>
  <c r="BK145"/>
  <c r="J145"/>
  <c r="J98"/>
  <c r="R145"/>
  <c r="P148"/>
  <c r="BK155"/>
  <c r="J155"/>
  <c r="J100"/>
  <c r="T155"/>
  <c r="R160"/>
  <c r="P165"/>
  <c r="BK172"/>
  <c r="J172"/>
  <c r="J104"/>
  <c r="R172"/>
  <c r="P175"/>
  <c r="P181"/>
  <c r="BK184"/>
  <c r="J184"/>
  <c r="J108"/>
  <c r="R184"/>
  <c r="BK192"/>
  <c r="J192"/>
  <c r="J111"/>
  <c r="P192"/>
  <c r="BK199"/>
  <c r="J199"/>
  <c r="J114"/>
  <c i="2" r="T144"/>
  <c r="T147"/>
  <c r="T152"/>
  <c r="R161"/>
  <c r="P168"/>
  <c r="T172"/>
  <c r="R179"/>
  <c r="T184"/>
  <c r="T195"/>
  <c r="T198"/>
  <c r="P209"/>
  <c r="P219"/>
  <c r="P216"/>
  <c i="3" r="R141"/>
  <c r="P145"/>
  <c r="BK148"/>
  <c r="J148"/>
  <c r="J99"/>
  <c r="T148"/>
  <c r="R155"/>
  <c r="P160"/>
  <c r="BK165"/>
  <c r="J165"/>
  <c r="J102"/>
  <c r="R165"/>
  <c r="T172"/>
  <c r="T175"/>
  <c r="R181"/>
  <c r="P184"/>
  <c r="T192"/>
  <c r="R199"/>
  <c r="BK207"/>
  <c r="J207"/>
  <c r="J117"/>
  <c i="2" r="BK144"/>
  <c r="J144"/>
  <c r="J97"/>
  <c r="BK147"/>
  <c r="J147"/>
  <c r="J98"/>
  <c r="BK152"/>
  <c r="J152"/>
  <c r="J99"/>
  <c r="BK161"/>
  <c r="J161"/>
  <c r="J103"/>
  <c r="BK168"/>
  <c r="J168"/>
  <c r="J104"/>
  <c r="BK172"/>
  <c r="J172"/>
  <c r="J105"/>
  <c r="T179"/>
  <c r="R184"/>
  <c r="P195"/>
  <c r="R198"/>
  <c r="R209"/>
  <c r="T219"/>
  <c r="T216"/>
  <c i="3" r="BK141"/>
  <c r="J141"/>
  <c r="J97"/>
  <c r="T141"/>
  <c r="T145"/>
  <c r="R148"/>
  <c r="P155"/>
  <c r="BK160"/>
  <c r="J160"/>
  <c r="J101"/>
  <c r="T160"/>
  <c r="T165"/>
  <c r="P172"/>
  <c r="BK175"/>
  <c r="J175"/>
  <c r="J105"/>
  <c r="R175"/>
  <c r="BK181"/>
  <c r="J181"/>
  <c r="J107"/>
  <c r="T181"/>
  <c r="T184"/>
  <c r="R192"/>
  <c r="P199"/>
  <c r="T199"/>
  <c r="P207"/>
  <c r="P204"/>
  <c r="R207"/>
  <c r="R204"/>
  <c r="T207"/>
  <c r="T204"/>
  <c i="2" r="BK182"/>
  <c r="J182"/>
  <c r="J109"/>
  <c r="BK207"/>
  <c r="J207"/>
  <c r="J116"/>
  <c r="BK227"/>
  <c r="J227"/>
  <c r="J123"/>
  <c r="BK157"/>
  <c r="J157"/>
  <c r="J101"/>
  <c r="BK177"/>
  <c r="J177"/>
  <c r="J107"/>
  <c r="BK191"/>
  <c r="J191"/>
  <c r="J111"/>
  <c r="BK193"/>
  <c r="J193"/>
  <c r="J112"/>
  <c r="BK217"/>
  <c r="J217"/>
  <c r="J119"/>
  <c r="BK223"/>
  <c r="J223"/>
  <c r="J121"/>
  <c i="3" r="BK170"/>
  <c r="J170"/>
  <c r="J103"/>
  <c r="BK190"/>
  <c r="J190"/>
  <c r="J110"/>
  <c r="BK195"/>
  <c r="J195"/>
  <c r="J112"/>
  <c i="2" r="BK159"/>
  <c r="J159"/>
  <c r="J102"/>
  <c i="3" r="BK188"/>
  <c r="J188"/>
  <c r="J109"/>
  <c i="2" r="BK155"/>
  <c r="J155"/>
  <c r="J100"/>
  <c r="BK175"/>
  <c r="J175"/>
  <c r="J106"/>
  <c r="BK205"/>
  <c r="J205"/>
  <c r="J115"/>
  <c r="BK225"/>
  <c r="J225"/>
  <c r="J122"/>
  <c i="3" r="BK179"/>
  <c r="J179"/>
  <c r="J106"/>
  <c r="BK197"/>
  <c r="J197"/>
  <c r="J113"/>
  <c r="BK205"/>
  <c r="J205"/>
  <c r="J116"/>
  <c r="BK211"/>
  <c r="J211"/>
  <c r="J118"/>
  <c r="BK213"/>
  <c r="J213"/>
  <c r="J119"/>
  <c r="BK215"/>
  <c r="J215"/>
  <c r="J120"/>
  <c r="J89"/>
  <c r="F92"/>
  <c r="F136"/>
  <c r="BE146"/>
  <c r="BE147"/>
  <c r="BE149"/>
  <c r="BE150"/>
  <c r="BE152"/>
  <c r="BE154"/>
  <c r="BE171"/>
  <c r="BE174"/>
  <c r="BE191"/>
  <c r="BE193"/>
  <c r="BE196"/>
  <c r="BE201"/>
  <c r="BE202"/>
  <c r="BE206"/>
  <c r="BE208"/>
  <c r="BE209"/>
  <c r="BE214"/>
  <c r="BE216"/>
  <c r="J92"/>
  <c r="BE157"/>
  <c r="BE158"/>
  <c r="BE163"/>
  <c r="BE164"/>
  <c r="BE167"/>
  <c r="BE173"/>
  <c r="BE176"/>
  <c r="BE182"/>
  <c r="BE183"/>
  <c r="BE185"/>
  <c r="BE186"/>
  <c r="BE198"/>
  <c r="BE200"/>
  <c r="BE210"/>
  <c r="E85"/>
  <c r="J91"/>
  <c r="BE151"/>
  <c r="BE153"/>
  <c r="BE156"/>
  <c r="BE159"/>
  <c r="BE161"/>
  <c r="BE162"/>
  <c r="BE166"/>
  <c r="BE203"/>
  <c r="BE212"/>
  <c r="BE142"/>
  <c r="BE143"/>
  <c r="BE144"/>
  <c r="BE168"/>
  <c r="BE169"/>
  <c r="BE177"/>
  <c r="BE178"/>
  <c r="BE180"/>
  <c r="BE187"/>
  <c r="BE189"/>
  <c r="BE194"/>
  <c i="2" r="J139"/>
  <c r="BE151"/>
  <c r="BE154"/>
  <c r="BE183"/>
  <c r="BE194"/>
  <c r="BE199"/>
  <c r="BE201"/>
  <c r="J89"/>
  <c r="J92"/>
  <c r="F139"/>
  <c r="F140"/>
  <c r="BE145"/>
  <c r="BE146"/>
  <c r="BE156"/>
  <c r="BE158"/>
  <c r="BE162"/>
  <c r="BE166"/>
  <c r="BE167"/>
  <c r="BE170"/>
  <c r="BE173"/>
  <c r="BE174"/>
  <c r="BE176"/>
  <c r="BE178"/>
  <c r="BE180"/>
  <c r="BE186"/>
  <c r="BE188"/>
  <c r="BE190"/>
  <c r="BE197"/>
  <c r="BE203"/>
  <c r="BE204"/>
  <c r="BE212"/>
  <c r="BE213"/>
  <c r="BE214"/>
  <c r="BE221"/>
  <c r="BE224"/>
  <c r="E85"/>
  <c r="BE148"/>
  <c r="BE149"/>
  <c r="BE150"/>
  <c r="BE153"/>
  <c r="BE160"/>
  <c r="BE163"/>
  <c r="BE164"/>
  <c r="BE165"/>
  <c r="BE169"/>
  <c r="BE171"/>
  <c r="BE181"/>
  <c r="BE185"/>
  <c r="BE187"/>
  <c r="BE189"/>
  <c r="BE192"/>
  <c r="BE196"/>
  <c r="BE200"/>
  <c r="BE202"/>
  <c r="BE206"/>
  <c r="BE208"/>
  <c r="BE210"/>
  <c r="BE211"/>
  <c r="BE215"/>
  <c r="BE218"/>
  <c r="BE220"/>
  <c r="BE222"/>
  <c r="BE226"/>
  <c r="BE228"/>
  <c r="F37"/>
  <c i="1" r="BD95"/>
  <c i="3" r="J34"/>
  <c i="1" r="AW96"/>
  <c i="2" r="F36"/>
  <c i="1" r="BC95"/>
  <c i="3" r="F36"/>
  <c i="1" r="BC96"/>
  <c i="3" r="F34"/>
  <c i="1" r="BA96"/>
  <c i="2" r="F34"/>
  <c i="1" r="BA95"/>
  <c i="3" r="F37"/>
  <c i="1" r="BD96"/>
  <c i="2" r="J34"/>
  <c i="1" r="AW95"/>
  <c i="2" r="F35"/>
  <c i="1" r="BB95"/>
  <c i="3" r="F35"/>
  <c i="1" r="BB96"/>
  <c i="3" l="1" r="T140"/>
  <c r="R140"/>
  <c r="P140"/>
  <c i="1" r="AU96"/>
  <c i="2" r="P143"/>
  <c i="1" r="AU95"/>
  <c i="2" r="T143"/>
  <c r="R143"/>
  <c i="3" r="BK140"/>
  <c r="J140"/>
  <c r="J96"/>
  <c i="2" r="BK143"/>
  <c r="J143"/>
  <c r="J96"/>
  <c r="BK216"/>
  <c r="J216"/>
  <c r="J118"/>
  <c i="3" r="BK204"/>
  <c r="J204"/>
  <c r="J115"/>
  <c i="1" r="BC94"/>
  <c r="W32"/>
  <c r="BB94"/>
  <c r="W31"/>
  <c r="BA94"/>
  <c r="W30"/>
  <c i="3" r="J33"/>
  <c i="1" r="AV96"/>
  <c r="AT96"/>
  <c r="BD94"/>
  <c r="W33"/>
  <c i="2" r="J33"/>
  <c i="1" r="AV95"/>
  <c r="AT95"/>
  <c i="2" r="F33"/>
  <c i="1" r="AZ95"/>
  <c i="3" r="F33"/>
  <c i="1" r="AZ96"/>
  <c l="1" r="AU94"/>
  <c r="AZ94"/>
  <c r="W29"/>
  <c r="AY94"/>
  <c i="3" r="J30"/>
  <c i="1" r="AG96"/>
  <c i="2" r="J30"/>
  <c i="1" r="AG95"/>
  <c r="AW94"/>
  <c r="AK30"/>
  <c r="AX94"/>
  <c i="2" l="1" r="J39"/>
  <c i="3" r="J39"/>
  <c i="1" r="AN96"/>
  <c r="AN9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<sst xmlns="http://schemas.openxmlformats.org/spreadsheetml/2006/main">
  <si>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</si>
  <si>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</si>
  <si>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</si>
  <si>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</si>
  <si>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</si>
  <si>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{9dd8071b-a6ad-4b2a-95f9-8f995c65cf9b}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</si>
  <si>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</si>
  <si>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</si>
  <si>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</si>
  <si>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</si>
  <si>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</si>
  <si>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</si>
  <si>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</si>
  <si>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</si>
  <si>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21048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</si>
  <si>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</si>
  <si>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</si>
  <si>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Gorkého1614, Litvínov</t>
  </si>
  <si>
    <t>KSO:</t>
  </si>
  <si>
    <t>CC-CZ:</t>
  </si>
  <si>
    <t>Místo:</t>
  </si>
  <si>
    <t>Litvínov</t>
  </si>
  <si>
    <t>Datum:</t>
  </si>
  <si>
    <t>23. 1. 2023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</si>
  <si>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</si>
  <si>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</si>
  <si>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</si>
  <si>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</si>
  <si>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</si>
  <si>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</si>
  <si>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</si>
  <si>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CHEMINVEST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</si>
  <si>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</si>
  <si>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</si>
  <si>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</si>
  <si>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</si>
  <si>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</si>
  <si>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</si>
  <si>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</si>
  <si>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</si>
  <si>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</si>
  <si>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</si>
  <si>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</si>
  <si>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</si>
  <si>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</si>
  <si>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</si>
  <si>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</si>
  <si>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</si>
  <si>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</si>
  <si>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</si>
  <si>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</si>
  <si>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</si>
  <si>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</si>
  <si>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</si>
  <si>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</si>
  <si>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</si>
  <si>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</si>
  <si>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</si>
  <si>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</si>
  <si>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</si>
  <si>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</si>
  <si>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</si>
  <si>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</si>
  <si>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</si>
  <si>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</si>
  <si>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</si>
  <si>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</si>
  <si>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</si>
  <si>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</si>
  <si>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</si>
  <si>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</si>
  <si>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</si>
  <si>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</si>
  <si>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</si>
  <si>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</si>
  <si>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</si>
  <si>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</si>
  <si>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</si>
  <si>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</si>
  <si>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</si>
  <si>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</si>
  <si>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 ARCHITEKTOMNI</t>
  </si>
  <si>
    <t>B ...</t>
  </si>
  <si>
    <t>STA</t>
  </si>
  <si>
    <t>1</t>
  </si>
  <si>
    <t>{5e5ff3ed-1e22-4e6f-829d-e8c96336ff53}</t>
  </si>
  <si>
    <t>2</t>
  </si>
  <si>
    <t>D.2.</t>
  </si>
  <si>
    <t>KANALIZACE O - B ...</t>
  </si>
  <si>
    <t>{6bcb7817-132b-4fb2-8b4d-c0ba4291ac92}</t>
  </si>
  <si>
    <t>KRYCÍ LIST SOUPISU PRACÍ</t>
  </si>
  <si>
    <t>Objekt:</t>
  </si>
  <si>
    <t>D.1.1. ARCHITEKTOMNI - B ...</t>
  </si>
  <si>
    <t>REKAPITULACE ČLENĚNÍ SOUPISU PRACÍ</t>
  </si>
  <si>
    <t>Kód dílu - Popis</t>
  </si>
  <si>
    <t>Cena celkem [CZK]</t>
  </si>
  <si>
    <t>Náklady ze soupisu prací</t>
  </si>
  <si>
    <t>-1</t>
  </si>
  <si>
    <t>0 - Všeobecné konstrukce a práce</t>
  </si>
  <si>
    <t>1 - Zemní práce, oprava stěn</t>
  </si>
  <si>
    <t>11 - Přípravné a přidružené práce</t>
  </si>
  <si>
    <t>13 - Hloubené vykopávky</t>
  </si>
  <si>
    <t>17 - Konstrukce ze zemin</t>
  </si>
  <si>
    <t>18 - Povrchové úpravy terénu</t>
  </si>
  <si>
    <t>21 - Úprava podloží a základové spáry</t>
  </si>
  <si>
    <t>286 - Šachty</t>
  </si>
  <si>
    <t>32 - Zdi přehradní a opěrné</t>
  </si>
  <si>
    <t>34 - Stěny a příčky</t>
  </si>
  <si>
    <t>56 - Podkladní vrstvy komunikací, letišť a ploch</t>
  </si>
  <si>
    <t>59 - Kryty pozemních komunikací, letišť a ploch dlážděných (předlažby)</t>
  </si>
  <si>
    <t>61 - Úprava povrchů vnitřní</t>
  </si>
  <si>
    <t>711 - Izolace proti vodě</t>
  </si>
  <si>
    <t>721 - Vnitřní kanalizace</t>
  </si>
  <si>
    <t>767 - Konstrukce doplňkové stavební (zámečnické)</t>
  </si>
  <si>
    <t>91 - Doplňující konstrukce a práce na pozemních komunikacích a zpevněných plochách</t>
  </si>
  <si>
    <t>96 - Bourání konstrukcí</t>
  </si>
  <si>
    <t>97 - Prorážení otvorů a ostatní bourací práce</t>
  </si>
  <si>
    <t>H99 - Ostatní přesuny hmot</t>
  </si>
  <si>
    <t>S - Přesuny sutí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</si>
  <si>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</si>
  <si>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</si>
  <si>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</si>
  <si>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</si>
  <si>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</si>
  <si>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</si>
  <si>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</si>
  <si>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</si>
  <si>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</si>
  <si>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</si>
  <si>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</si>
  <si>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</si>
  <si>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</si>
  <si>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</si>
  <si>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</si>
  <si>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</si>
  <si>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</si>
  <si>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</si>
  <si>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</si>
  <si>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</si>
  <si>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</si>
  <si>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</si>
  <si>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001001109VD</t>
  </si>
  <si>
    <t>Odpojení a dočasná demontáž podzemní části jímání, zpětné zprovoznění, revize</t>
  </si>
  <si>
    <t>kompl</t>
  </si>
  <si>
    <t>4</t>
  </si>
  <si>
    <t>012221105VD</t>
  </si>
  <si>
    <t>Dokumentace skutečného provedení stavby</t>
  </si>
  <si>
    <t>Kč</t>
  </si>
  <si>
    <t>CS ÚRS 2021 02</t>
  </si>
  <si>
    <t>Zemní práce, oprava stěn</t>
  </si>
  <si>
    <t>3</t>
  </si>
  <si>
    <t>181311103</t>
  </si>
  <si>
    <t>Rozprostření zeminy tl vrstvy do 200 mm v rovině nebo ve svahu do 1:5 ručně</t>
  </si>
  <si>
    <t>m2</t>
  </si>
  <si>
    <t>-1648704702</t>
  </si>
  <si>
    <t>M</t>
  </si>
  <si>
    <t>10364101</t>
  </si>
  <si>
    <t xml:space="preserve">zemina pro terénní úpravy </t>
  </si>
  <si>
    <t>t</t>
  </si>
  <si>
    <t>8</t>
  </si>
  <si>
    <t>435620247</t>
  </si>
  <si>
    <t>5</t>
  </si>
  <si>
    <t>100001500R00</t>
  </si>
  <si>
    <t>Dočištění stěny</t>
  </si>
  <si>
    <t>6</t>
  </si>
  <si>
    <t>612445302R00</t>
  </si>
  <si>
    <t>Oprava podkladu, penetrace</t>
  </si>
  <si>
    <t>11</t>
  </si>
  <si>
    <t>Přípravné a přidružené práce</t>
  </si>
  <si>
    <t>7</t>
  </si>
  <si>
    <t>113106032RA0</t>
  </si>
  <si>
    <t>Odstranění zám.dlažby vč.podkladu,pl.nad 50m2</t>
  </si>
  <si>
    <t>10</t>
  </si>
  <si>
    <t>113201012RAC</t>
  </si>
  <si>
    <t>Vytrhání obrubníků chodníkových a parkových</t>
  </si>
  <si>
    <t>m</t>
  </si>
  <si>
    <t>12</t>
  </si>
  <si>
    <t>13</t>
  </si>
  <si>
    <t>Hloubené vykopávky</t>
  </si>
  <si>
    <t>9</t>
  </si>
  <si>
    <t>139600013RA0</t>
  </si>
  <si>
    <t>Ruční výkop</t>
  </si>
  <si>
    <t>m3</t>
  </si>
  <si>
    <t>14</t>
  </si>
  <si>
    <t>17</t>
  </si>
  <si>
    <t>Konstrukce ze zemin</t>
  </si>
  <si>
    <t>174101102R00</t>
  </si>
  <si>
    <t>Zásyp ruční se zhutněním</t>
  </si>
  <si>
    <t>16</t>
  </si>
  <si>
    <t>18</t>
  </si>
  <si>
    <t>Povrchové úpravy terénu</t>
  </si>
  <si>
    <t>181101111R00</t>
  </si>
  <si>
    <t>Úprava pláně se zhutněním - ručně</t>
  </si>
  <si>
    <t>-270393430</t>
  </si>
  <si>
    <t>Úprava podloží a základové spáry</t>
  </si>
  <si>
    <t>213151121R00</t>
  </si>
  <si>
    <t>Obalení drenážní vrstvy geotextílií</t>
  </si>
  <si>
    <t>20</t>
  </si>
  <si>
    <t>69366198</t>
  </si>
  <si>
    <t>Geotextilie FILTEK 300 g/m2 š. 200cm 100% PP</t>
  </si>
  <si>
    <t>22</t>
  </si>
  <si>
    <t>212312111R00</t>
  </si>
  <si>
    <t>Lože trativodu z betonu prostého</t>
  </si>
  <si>
    <t>24</t>
  </si>
  <si>
    <t>212532111R00</t>
  </si>
  <si>
    <t>Lože trativodu z kameniva hrub.drceného,16-22 mm</t>
  </si>
  <si>
    <t>26</t>
  </si>
  <si>
    <t>212753115R00</t>
  </si>
  <si>
    <t>Montáž ohebné dren. trubky do rýhy DN 125,bez lože</t>
  </si>
  <si>
    <t>28</t>
  </si>
  <si>
    <t>28611234</t>
  </si>
  <si>
    <t>Trubka PE drenážní flexibilní d 125 mm</t>
  </si>
  <si>
    <t>30</t>
  </si>
  <si>
    <t>286</t>
  </si>
  <si>
    <t>Šachty</t>
  </si>
  <si>
    <t>286559911VD</t>
  </si>
  <si>
    <t>Šachta Opti Drain drenážní kontrolní pr. 315mm, délka 1m, dodávka a montáž</t>
  </si>
  <si>
    <t>kus</t>
  </si>
  <si>
    <t>32</t>
  </si>
  <si>
    <t>19</t>
  </si>
  <si>
    <t>286559912VD</t>
  </si>
  <si>
    <t>Šachta Opti Drain drenážní kontrolní pr. 315mm, délka 2,4m, dodávka a montáž</t>
  </si>
  <si>
    <t>34</t>
  </si>
  <si>
    <t>286559913VD</t>
  </si>
  <si>
    <t>Šachta Opti Drain drenážní kontrolní pr. 315mm, délka 2,48m, dodávka a montáž</t>
  </si>
  <si>
    <t>36</t>
  </si>
  <si>
    <t>Zdi přehradní a opěrné</t>
  </si>
  <si>
    <t>328151111R00</t>
  </si>
  <si>
    <t>Montáž sklepního světlíku z plastu</t>
  </si>
  <si>
    <t>38</t>
  </si>
  <si>
    <t>611000192</t>
  </si>
  <si>
    <t>Světlík pochozí ACO Therm 125x130x60 cm,mřížk.</t>
  </si>
  <si>
    <t>40</t>
  </si>
  <si>
    <t>Stěny a příčky</t>
  </si>
  <si>
    <t>23</t>
  </si>
  <si>
    <t>349231811R00</t>
  </si>
  <si>
    <t>Přizdívka ostění</t>
  </si>
  <si>
    <t>42</t>
  </si>
  <si>
    <t>56</t>
  </si>
  <si>
    <t>Podkladní vrstvy komunikací, letišť a ploch</t>
  </si>
  <si>
    <t>564851111RT2</t>
  </si>
  <si>
    <t>Podklad ze štěrkodrti po zhutnění tloušťky 15 cm, štěrkodrť frakce 8-16 mm</t>
  </si>
  <si>
    <t>44</t>
  </si>
  <si>
    <t>59</t>
  </si>
  <si>
    <t>Kryty pozemních komunikací, letišť a ploch dlážděných (předlažby)</t>
  </si>
  <si>
    <t>25</t>
  </si>
  <si>
    <t>596215020R00</t>
  </si>
  <si>
    <t>Kladení zámkové dlažby tl. 6 cm do drtě tl. 3 cm</t>
  </si>
  <si>
    <t>46</t>
  </si>
  <si>
    <t>59245020</t>
  </si>
  <si>
    <t>Dlažba zámková tl. 6 cm přírodní</t>
  </si>
  <si>
    <t>48</t>
  </si>
  <si>
    <t>61</t>
  </si>
  <si>
    <t>Úprava povrchů vnitřní</t>
  </si>
  <si>
    <t>27</t>
  </si>
  <si>
    <t>612434245R00</t>
  </si>
  <si>
    <t>Omítkový sanační systém včetně difuzního nátěru</t>
  </si>
  <si>
    <t>50</t>
  </si>
  <si>
    <t>711</t>
  </si>
  <si>
    <t>Izolace proti vodě</t>
  </si>
  <si>
    <t>711140201R00</t>
  </si>
  <si>
    <t>Odstr.izolace proti vlhk.svis. pásy přitav.,1vrs</t>
  </si>
  <si>
    <t>52</t>
  </si>
  <si>
    <t>29</t>
  </si>
  <si>
    <t>711150029RAA</t>
  </si>
  <si>
    <t>Izolace proti vodě svislá přitavená, 2x</t>
  </si>
  <si>
    <t>54</t>
  </si>
  <si>
    <t>62833161</t>
  </si>
  <si>
    <t>Pás asfaltovaný těžký Sklobit PE G 200 S 40</t>
  </si>
  <si>
    <t>31</t>
  </si>
  <si>
    <t>711132311R00</t>
  </si>
  <si>
    <t>Prov. izolace nopovou fólií svisle, vč.uchyc.prvků</t>
  </si>
  <si>
    <t>58</t>
  </si>
  <si>
    <t>28323142</t>
  </si>
  <si>
    <t>Fólie nopová s nakašírovanou geotextílií</t>
  </si>
  <si>
    <t>60</t>
  </si>
  <si>
    <t>33</t>
  </si>
  <si>
    <t>283424101</t>
  </si>
  <si>
    <t>Lišta ukončovací dl. 2 m</t>
  </si>
  <si>
    <t>62</t>
  </si>
  <si>
    <t>721</t>
  </si>
  <si>
    <t>Vnitřní kanalizace</t>
  </si>
  <si>
    <t>721242112R00</t>
  </si>
  <si>
    <t>Lapač střešních splavenin HL600NHO D 110 až 125 mm</t>
  </si>
  <si>
    <t>64</t>
  </si>
  <si>
    <t>767</t>
  </si>
  <si>
    <t>Konstrukce doplňkové stavební (zámečnické)</t>
  </si>
  <si>
    <t>35</t>
  </si>
  <si>
    <t>767900035RA0</t>
  </si>
  <si>
    <t>Demontáž světlíků</t>
  </si>
  <si>
    <t>66</t>
  </si>
  <si>
    <t>91</t>
  </si>
  <si>
    <t>Doplňující konstrukce a práce na pozemních komunikacích a zpevněných plochách</t>
  </si>
  <si>
    <t>916561111R00</t>
  </si>
  <si>
    <t>Osazení obrubníků do lože z C 12/15 s opěrou</t>
  </si>
  <si>
    <t>68</t>
  </si>
  <si>
    <t>37</t>
  </si>
  <si>
    <t>59217525</t>
  </si>
  <si>
    <t>Obrubník 100x5x20 cm</t>
  </si>
  <si>
    <t>70</t>
  </si>
  <si>
    <t>96</t>
  </si>
  <si>
    <t>Bourání konstrukcí</t>
  </si>
  <si>
    <t>962042321R00</t>
  </si>
  <si>
    <t>Bourání zdiva nadzákladového z betonu prostého</t>
  </si>
  <si>
    <t>72</t>
  </si>
  <si>
    <t>39</t>
  </si>
  <si>
    <t>962022491R00</t>
  </si>
  <si>
    <t>Bourání zdiva nadzákladového kamenného</t>
  </si>
  <si>
    <t>74</t>
  </si>
  <si>
    <t>965042241R00</t>
  </si>
  <si>
    <t>Bourání mazanin betonových tl. nad 10 cm, nad 4 m2 včetně schodů</t>
  </si>
  <si>
    <t>76</t>
  </si>
  <si>
    <t>41</t>
  </si>
  <si>
    <t>961044111R00</t>
  </si>
  <si>
    <t xml:space="preserve">Bourání základů z betonu  prostého</t>
  </si>
  <si>
    <t>78</t>
  </si>
  <si>
    <t>965042241R00.1</t>
  </si>
  <si>
    <t>Bourání mazanin betonových tl. nad 10 cm, nad 4 m2 - žláb u zákl. spáry</t>
  </si>
  <si>
    <t>80</t>
  </si>
  <si>
    <t>43</t>
  </si>
  <si>
    <t>969021111R00</t>
  </si>
  <si>
    <t>Odstranění drenážního potrubí</t>
  </si>
  <si>
    <t>82</t>
  </si>
  <si>
    <t>97</t>
  </si>
  <si>
    <t>Prorážení otvorů a ostatní bourací práce</t>
  </si>
  <si>
    <t>978013191R00</t>
  </si>
  <si>
    <t>Otlučení omítek vnitřních stěn</t>
  </si>
  <si>
    <t>84</t>
  </si>
  <si>
    <t>H99</t>
  </si>
  <si>
    <t>Ostatní přesuny hmot</t>
  </si>
  <si>
    <t>45</t>
  </si>
  <si>
    <t>999281105R00</t>
  </si>
  <si>
    <t>Přesun hmot pro opravy a údržbu do výšky 6 m</t>
  </si>
  <si>
    <t>86</t>
  </si>
  <si>
    <t>S</t>
  </si>
  <si>
    <t>Přesuny sutí</t>
  </si>
  <si>
    <t>979087313R00</t>
  </si>
  <si>
    <t>Nakládání vybouraných trub na dopravní prostředek</t>
  </si>
  <si>
    <t>88</t>
  </si>
  <si>
    <t>47</t>
  </si>
  <si>
    <t>979084216R00</t>
  </si>
  <si>
    <t>Vodorovná doprava vybour. hmot po suchu do 5 km</t>
  </si>
  <si>
    <t>90</t>
  </si>
  <si>
    <t>979084219R00</t>
  </si>
  <si>
    <t>Příplatek k dopravě vybour.hmot za dalších 5 km</t>
  </si>
  <si>
    <t>92</t>
  </si>
  <si>
    <t>49</t>
  </si>
  <si>
    <t>979990101R00</t>
  </si>
  <si>
    <t>Poplatek za uložení směsi betonu a cihel skupina 170101 a 170102</t>
  </si>
  <si>
    <t>94</t>
  </si>
  <si>
    <t>979990121R00</t>
  </si>
  <si>
    <t>Poplatek za uložení suti - asfaltové pásy, skupina odpadu 170302</t>
  </si>
  <si>
    <t>51</t>
  </si>
  <si>
    <t>979999971R00</t>
  </si>
  <si>
    <t>Poplatek za směsný stavební odpad</t>
  </si>
  <si>
    <t>98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</si>
  <si>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</si>
  <si>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</si>
  <si>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</si>
  <si>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</si>
  <si>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</si>
  <si>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</si>
  <si>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%</t>
  </si>
  <si>
    <t>1024</t>
  </si>
  <si>
    <t>-1920824699</t>
  </si>
  <si>
    <t>VRN3</t>
  </si>
  <si>
    <t>Zařízení staveniště</t>
  </si>
  <si>
    <t>53</t>
  </si>
  <si>
    <t>030001000</t>
  </si>
  <si>
    <t>-222197301</t>
  </si>
  <si>
    <t>034103000</t>
  </si>
  <si>
    <t>Oplocení staveniště vč. mtž a dmtž plotového dílce, zadní vjezd</t>
  </si>
  <si>
    <t>-1597276405</t>
  </si>
  <si>
    <t>55</t>
  </si>
  <si>
    <t>034303000</t>
  </si>
  <si>
    <t>Dopravní značení na staveništi - dočasné DZ zadní vjezd - Zákazová značka</t>
  </si>
  <si>
    <t>845592740</t>
  </si>
  <si>
    <t>VRN4</t>
  </si>
  <si>
    <t>Inženýrská činnost</t>
  </si>
  <si>
    <t>045002000</t>
  </si>
  <si>
    <t>Koordinační přirážka</t>
  </si>
  <si>
    <t>-725382808</t>
  </si>
  <si>
    <t>VRN6</t>
  </si>
  <si>
    <t>Územní vlivy</t>
  </si>
  <si>
    <t>57</t>
  </si>
  <si>
    <t>060001000</t>
  </si>
  <si>
    <t>-1808958420</t>
  </si>
  <si>
    <t>VRN7</t>
  </si>
  <si>
    <t>Provozní vlivy</t>
  </si>
  <si>
    <t>070001000</t>
  </si>
  <si>
    <t>188716814</t>
  </si>
  <si>
    <t>D.2. - KANALIZACE O - B ...</t>
  </si>
  <si>
    <t>15 - Roubení</t>
  </si>
  <si>
    <t>16 - Přemístění výkopku</t>
  </si>
  <si>
    <t>27 - Základy</t>
  </si>
  <si>
    <t>45 - Podkladní a vedlejší konstrukce (kromě vozovek a železničního svršku)</t>
  </si>
  <si>
    <t>87 - Potrubí z trub plastických, skleněných a čedičových</t>
  </si>
  <si>
    <t>89 - Ostatní konstrukce a práce na trubním vedení</t>
  </si>
  <si>
    <t>894 - šachty kanalizační</t>
  </si>
  <si>
    <t>H27 - Vedení trubní dálková a přípojná</t>
  </si>
  <si>
    <t>M46 - Zemní práce při montážích</t>
  </si>
  <si>
    <t>001111111VD</t>
  </si>
  <si>
    <t>Vytýčení a vyznačení sítí včetně dozoru správců sítí</t>
  </si>
  <si>
    <t>001111134VD</t>
  </si>
  <si>
    <t>Zaměření skutečného provedení stavby</t>
  </si>
  <si>
    <t>119001421R00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</si>
  <si>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</si>
  <si>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115100001RA0</t>
  </si>
  <si>
    <t>Čerpání vody na výšku 10 m, do 500 l</t>
  </si>
  <si>
    <t>h</t>
  </si>
  <si>
    <t>132301210R00</t>
  </si>
  <si>
    <t>Hloubení rýh š.do 200 cm hor.4 do 50 m3, STROJNĚ</t>
  </si>
  <si>
    <t>132301211R00</t>
  </si>
  <si>
    <t>Hloubení rýh š.do 200 cm hor.4 do 100 m3 jednotlivě, STROJNĚ</t>
  </si>
  <si>
    <t>Ruční dokopání - předpoklad 10%</t>
  </si>
  <si>
    <t>132301219R00</t>
  </si>
  <si>
    <t>Přípl.za lepivost,hloubení rýh 200cm,hor.4,STROJNĚ</t>
  </si>
  <si>
    <t>131301201R00</t>
  </si>
  <si>
    <t>Hloubení zapažených jam v hor.4 do 100 m3</t>
  </si>
  <si>
    <t>131301209R00</t>
  </si>
  <si>
    <t>Příplatek za lepivost - hloubení zapaž.jam v hor.4</t>
  </si>
  <si>
    <t>Roubení</t>
  </si>
  <si>
    <t>151101102R00</t>
  </si>
  <si>
    <t>Zřízení pažení a rozepření stěn rýh pro podzemní vedení příložné pro jakoukoliv mezerovitost, hloubky přes 2 do 4 m</t>
  </si>
  <si>
    <t>151101112R00</t>
  </si>
  <si>
    <t>Odstranění pažení a rozepření stěn rýh pro podzemní vedení s uložením materiálu na vzdálenost do 3 m od kraje výkopu příložné, hloubky přes 2 do 4 m</t>
  </si>
  <si>
    <t>151101201R00</t>
  </si>
  <si>
    <t>Zřízení pažení stěn výkopu bez rozepření nebo vzepření příložné, hloubky do 4 m</t>
  </si>
  <si>
    <t>151101211R00</t>
  </si>
  <si>
    <t>Odstranění pažení stěn výkopu bez rozepření nebo vzepření s uložením pažin na vzdálenost do 3 m od okraje výkopu příložné, hloubky do 4 m</t>
  </si>
  <si>
    <t>Přemístění výkopku</t>
  </si>
  <si>
    <t>161101102R00</t>
  </si>
  <si>
    <t>Svislé přemístění výkopku z hor.1-4 do 4,0 m</t>
  </si>
  <si>
    <t>167101101R00</t>
  </si>
  <si>
    <t>Nakládání výkopku z hor.1-4 v množství do 100 m3</t>
  </si>
  <si>
    <t>162301102R00</t>
  </si>
  <si>
    <t>Vodorovné přemístění výkopku z hor.1-4 do 1000 m</t>
  </si>
  <si>
    <t>162701109R00</t>
  </si>
  <si>
    <t>Příplatek k vod. přemístění hor.1-4 za další 1 km</t>
  </si>
  <si>
    <t>175100020RAD</t>
  </si>
  <si>
    <t>Obsyp potrubí štěrkopískem</t>
  </si>
  <si>
    <t>174101101R00</t>
  </si>
  <si>
    <t>Zásyp sypaninou z jakékoliv horniny strojně s uložením výkopku ve vrstvách se zhutněním jam, šachet, rýh nebo kolem objektů v těchto vykopávkách</t>
  </si>
  <si>
    <t>171201201R00</t>
  </si>
  <si>
    <t>Uložení sypaniny na skládky nebo meziskládky bez hutnění s upravením uložené sypaniny do předepsaného tvaru</t>
  </si>
  <si>
    <t>199000002R00</t>
  </si>
  <si>
    <t>Poplatek za skládku zeminy</t>
  </si>
  <si>
    <t>212750010RAA</t>
  </si>
  <si>
    <t>Trativody z drenážních trubek</t>
  </si>
  <si>
    <t>Základy</t>
  </si>
  <si>
    <t>271571111R00</t>
  </si>
  <si>
    <t>Polštář základu ze štěrkopísku</t>
  </si>
  <si>
    <t>271313511R00</t>
  </si>
  <si>
    <t>Beton podkladní pod základové konstrukce, prostý</t>
  </si>
  <si>
    <t>348185111R00</t>
  </si>
  <si>
    <t>Zábradlí dřevěné dočasné, zřízení</t>
  </si>
  <si>
    <t>348185211R00</t>
  </si>
  <si>
    <t xml:space="preserve">Zábradlí mostní ze dřeva měkkého hoblovaného  výšky do 1,1 m, osová vzdálenost sloupků do 2 m dočasné s dvojmadlem odstranění</t>
  </si>
  <si>
    <t>968111108VD</t>
  </si>
  <si>
    <t>Demontáž žebříku</t>
  </si>
  <si>
    <t>Podkladní a vedlejší konstrukce (kromě vozovek a železničního svršku)</t>
  </si>
  <si>
    <t>451573111R00</t>
  </si>
  <si>
    <t>Lože pod potrubí, stoky a drobné objekty v otevřeném výkopu z písku a štěrkopísku do 63 mm</t>
  </si>
  <si>
    <t>721242804R00</t>
  </si>
  <si>
    <t xml:space="preserve">Demontáž lapačů střešních splavenin  DN 125</t>
  </si>
  <si>
    <t>87</t>
  </si>
  <si>
    <t>Potrubí z trub plastických, skleněných a čedičových</t>
  </si>
  <si>
    <t>871351111R00</t>
  </si>
  <si>
    <t>Montáž trubek z tvrdého PVC ve výkopu d 225 mm</t>
  </si>
  <si>
    <t>286147913</t>
  </si>
  <si>
    <t>Trubka kanalizační KG DN 150</t>
  </si>
  <si>
    <t>286147907</t>
  </si>
  <si>
    <t>Trubka kanalizační KG DN 125</t>
  </si>
  <si>
    <t>89</t>
  </si>
  <si>
    <t>Ostatní konstrukce a práce na trubním vedení</t>
  </si>
  <si>
    <t>892571111R00</t>
  </si>
  <si>
    <t>Zkouška těsnosti kanalizace DN do 200, vodou</t>
  </si>
  <si>
    <t>894</t>
  </si>
  <si>
    <t>šachty kanalizační</t>
  </si>
  <si>
    <t>894410003VD</t>
  </si>
  <si>
    <t>Šachta z bet. dílců vč. poklopu</t>
  </si>
  <si>
    <t>969021121R00</t>
  </si>
  <si>
    <t>Vybourání kanalizačního potrubí DN do 200 mm</t>
  </si>
  <si>
    <t>968111161VD</t>
  </si>
  <si>
    <t>Vybourání cihelné šachty</t>
  </si>
  <si>
    <t>H27</t>
  </si>
  <si>
    <t>Vedení trubní dálková a přípojná</t>
  </si>
  <si>
    <t>998276101R00</t>
  </si>
  <si>
    <t>Přesun hmot pro trubní vedení hloubené z trub z plastických hmot nebo sklolaminátových pro vodovody nebo kanalizace v otevřeném výkopu dopravní vzdálenost do 15 m</t>
  </si>
  <si>
    <t>M46</t>
  </si>
  <si>
    <t>Zemní práce při montážích</t>
  </si>
  <si>
    <t>460620006RT1</t>
  </si>
  <si>
    <t>Osetí povrchu trávou včetně dodávky osiva</t>
  </si>
  <si>
    <t>-1303406942</t>
  </si>
  <si>
    <t>972461013</t>
  </si>
  <si>
    <t>416357425</t>
  </si>
  <si>
    <t>-990079905</t>
  </si>
  <si>
    <t>-343765186</t>
  </si>
  <si>
    <t>1416436921</t>
  </si>
  <si>
    <t>708689273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</si>
</sst>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21048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MŠ Gorkého1614, Litvínov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Litvínov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23. 1. 2023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Litvínov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CHEMINVEST s.r.o.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50.2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'D.1.1. ARCHITEKTOMNI - B 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'D.1.1. ARCHITEKTOMNI - B ...'!P143</f>
        <v>0</v>
      </c>
      <c r="AV95" s="125">
        <f>'D.1.1. ARCHITEKTOMNI - B ...'!J33</f>
        <v>0</v>
      </c>
      <c r="AW95" s="125">
        <f>'D.1.1. ARCHITEKTOMNI - B ...'!J34</f>
        <v>0</v>
      </c>
      <c r="AX95" s="125">
        <f>'D.1.1. ARCHITEKTOMNI - B ...'!J35</f>
        <v>0</v>
      </c>
      <c r="AY95" s="125">
        <f>'D.1.1. ARCHITEKTOMNI - B ...'!J36</f>
        <v>0</v>
      </c>
      <c r="AZ95" s="125">
        <f>'D.1.1. ARCHITEKTOMNI - B ...'!F33</f>
        <v>0</v>
      </c>
      <c r="BA95" s="125">
        <f>'D.1.1. ARCHITEKTOMNI - B ...'!F34</f>
        <v>0</v>
      </c>
      <c r="BB95" s="125">
        <f>'D.1.1. ARCHITEKTOMNI - B ...'!F35</f>
        <v>0</v>
      </c>
      <c r="BC95" s="125">
        <f>'D.1.1. ARCHITEKTOMNI - B ...'!F36</f>
        <v>0</v>
      </c>
      <c r="BD95" s="127">
        <f>'D.1.1. ARCHITEKTOMNI - B 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16.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'D.2. - KANALIZACE O - B 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9">
        <v>0</v>
      </c>
      <c r="AT96" s="130">
        <f>ROUND(SUM(AV96:AW96),2)</f>
        <v>0</v>
      </c>
      <c r="AU96" s="131">
        <f>'D.2. - KANALIZACE O - B ...'!P140</f>
        <v>0</v>
      </c>
      <c r="AV96" s="130">
        <f>'D.2. - KANALIZACE O - B ...'!J33</f>
        <v>0</v>
      </c>
      <c r="AW96" s="130">
        <f>'D.2. - KANALIZACE O - B ...'!J34</f>
        <v>0</v>
      </c>
      <c r="AX96" s="130">
        <f>'D.2. - KANALIZACE O - B ...'!J35</f>
        <v>0</v>
      </c>
      <c r="AY96" s="130">
        <f>'D.2. - KANALIZACE O - B ...'!J36</f>
        <v>0</v>
      </c>
      <c r="AZ96" s="130">
        <f>'D.2. - KANALIZACE O - B ...'!F33</f>
        <v>0</v>
      </c>
      <c r="BA96" s="130">
        <f>'D.2. - KANALIZACE O - B ...'!F34</f>
        <v>0</v>
      </c>
      <c r="BB96" s="130">
        <f>'D.2. - KANALIZACE O - B ...'!F35</f>
        <v>0</v>
      </c>
      <c r="BC96" s="130">
        <f>'D.2. - KANALIZACE O - B ...'!F36</f>
        <v>0</v>
      </c>
      <c r="BD96" s="132">
        <f>'D.2. - KANALIZACE O - B ...'!F37</f>
        <v>0</v>
      </c>
      <c r="BE96" s="7"/>
      <c r="BT96" s="128" t="s">
        <v>84</v>
      </c>
      <c r="BV96" s="128" t="s">
        <v>78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77w7F/zU/VpdS5PZQATYbKpBWJL1xPXROye20D4ECOVeX4HkEn0GV/MXkNxN0NAIRExA8T3fFa8TeBaeSWPwzA==" hashValue="72LVjjaa53QRj8hEUCRs4K5tQ1fIT7m+uVykx35HX+WZHIoacpGRNDWO+6ylrnipTDxBPQ6Ty0v2O1kcALQ6A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.1.1. ARCHITEKTOMNI - B ...'!C2" display="/"/>
    <hyperlink ref="A96" location="'D.2. - KANALIZACE O - B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MŠ Gorkého1614, Litvínov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34</v>
      </c>
      <c r="G12" s="35"/>
      <c r="H12" s="35"/>
      <c r="I12" s="137" t="s">
        <v>22</v>
      </c>
      <c r="J12" s="141" t="str">
        <f>'Rekapitulace stavby'!AN8</f>
        <v>23. 1. 2023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Město Litvínov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>CHEMINVEST s.r.o.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ROUND(J143,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ROUND((SUM(BE143:BE228)),  2)</f>
        <v>0</v>
      </c>
      <c r="G33" s="35"/>
      <c r="H33" s="35"/>
      <c r="I33" s="152">
        <v>0.20999999999999999</v>
      </c>
      <c r="J33" s="151">
        <f>ROUND(((SUM(BE143:BE228))*I33),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ROUND((SUM(BF143:BF228)),  2)</f>
        <v>0</v>
      </c>
      <c r="G34" s="35"/>
      <c r="H34" s="35"/>
      <c r="I34" s="152">
        <v>0.14999999999999999</v>
      </c>
      <c r="J34" s="151">
        <f>ROUND(((SUM(BF143:BF228))*I34),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ROUND((SUM(BG143:BG228)),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ROUND((SUM(BH143:BH228)),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ROUND((SUM(BI143:BI228)),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MŠ Gorkého1614, Litvínov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D.1.1. ARCHITEKTOMNI - B 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23. 1. 2023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Litvínov</v>
      </c>
      <c r="G91" s="37"/>
      <c r="H91" s="37"/>
      <c r="I91" s="29" t="s">
        <v>30</v>
      </c>
      <c r="J91" s="33" t="str">
        <f>E21</f>
        <v>CHEMINVEST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J143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J144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99</v>
      </c>
      <c r="E98" s="179"/>
      <c r="F98" s="179"/>
      <c r="G98" s="179"/>
      <c r="H98" s="179"/>
      <c r="I98" s="179"/>
      <c r="J98" s="180">
        <f>J147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100</v>
      </c>
      <c r="E99" s="179"/>
      <c r="F99" s="179"/>
      <c r="G99" s="179"/>
      <c r="H99" s="179"/>
      <c r="I99" s="179"/>
      <c r="J99" s="180">
        <f>J152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101</v>
      </c>
      <c r="E100" s="179"/>
      <c r="F100" s="179"/>
      <c r="G100" s="179"/>
      <c r="H100" s="179"/>
      <c r="I100" s="179"/>
      <c r="J100" s="180">
        <f>J155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102</v>
      </c>
      <c r="E101" s="179"/>
      <c r="F101" s="179"/>
      <c r="G101" s="179"/>
      <c r="H101" s="179"/>
      <c r="I101" s="179"/>
      <c r="J101" s="180">
        <f>J157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103</v>
      </c>
      <c r="E102" s="179"/>
      <c r="F102" s="179"/>
      <c r="G102" s="179"/>
      <c r="H102" s="179"/>
      <c r="I102" s="179"/>
      <c r="J102" s="180">
        <f>J159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104</v>
      </c>
      <c r="E103" s="179"/>
      <c r="F103" s="179"/>
      <c r="G103" s="179"/>
      <c r="H103" s="179"/>
      <c r="I103" s="179"/>
      <c r="J103" s="180">
        <f>J161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105</v>
      </c>
      <c r="E104" s="179"/>
      <c r="F104" s="179"/>
      <c r="G104" s="179"/>
      <c r="H104" s="179"/>
      <c r="I104" s="179"/>
      <c r="J104" s="180">
        <f>J168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106</v>
      </c>
      <c r="E105" s="179"/>
      <c r="F105" s="179"/>
      <c r="G105" s="179"/>
      <c r="H105" s="179"/>
      <c r="I105" s="179"/>
      <c r="J105" s="180">
        <f>J172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6"/>
      <c r="C106" s="177"/>
      <c r="D106" s="178" t="s">
        <v>107</v>
      </c>
      <c r="E106" s="179"/>
      <c r="F106" s="179"/>
      <c r="G106" s="179"/>
      <c r="H106" s="179"/>
      <c r="I106" s="179"/>
      <c r="J106" s="180">
        <f>J175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6"/>
      <c r="C107" s="177"/>
      <c r="D107" s="178" t="s">
        <v>108</v>
      </c>
      <c r="E107" s="179"/>
      <c r="F107" s="179"/>
      <c r="G107" s="179"/>
      <c r="H107" s="179"/>
      <c r="I107" s="179"/>
      <c r="J107" s="180">
        <f>J177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6"/>
      <c r="C108" s="177"/>
      <c r="D108" s="178" t="s">
        <v>109</v>
      </c>
      <c r="E108" s="179"/>
      <c r="F108" s="179"/>
      <c r="G108" s="179"/>
      <c r="H108" s="179"/>
      <c r="I108" s="179"/>
      <c r="J108" s="180">
        <f>J179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6"/>
      <c r="C109" s="177"/>
      <c r="D109" s="178" t="s">
        <v>110</v>
      </c>
      <c r="E109" s="179"/>
      <c r="F109" s="179"/>
      <c r="G109" s="179"/>
      <c r="H109" s="179"/>
      <c r="I109" s="179"/>
      <c r="J109" s="180">
        <f>J182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6"/>
      <c r="C110" s="177"/>
      <c r="D110" s="178" t="s">
        <v>111</v>
      </c>
      <c r="E110" s="179"/>
      <c r="F110" s="179"/>
      <c r="G110" s="179"/>
      <c r="H110" s="179"/>
      <c r="I110" s="179"/>
      <c r="J110" s="180">
        <f>J184</f>
        <v>0</v>
      </c>
      <c r="K110" s="177"/>
      <c r="L110" s="18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6"/>
      <c r="C111" s="177"/>
      <c r="D111" s="178" t="s">
        <v>112</v>
      </c>
      <c r="E111" s="179"/>
      <c r="F111" s="179"/>
      <c r="G111" s="179"/>
      <c r="H111" s="179"/>
      <c r="I111" s="179"/>
      <c r="J111" s="180">
        <f>J191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6"/>
      <c r="C112" s="177"/>
      <c r="D112" s="178" t="s">
        <v>113</v>
      </c>
      <c r="E112" s="179"/>
      <c r="F112" s="179"/>
      <c r="G112" s="179"/>
      <c r="H112" s="179"/>
      <c r="I112" s="179"/>
      <c r="J112" s="180">
        <f>J193</f>
        <v>0</v>
      </c>
      <c r="K112" s="177"/>
      <c r="L112" s="18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6"/>
      <c r="C113" s="177"/>
      <c r="D113" s="178" t="s">
        <v>114</v>
      </c>
      <c r="E113" s="179"/>
      <c r="F113" s="179"/>
      <c r="G113" s="179"/>
      <c r="H113" s="179"/>
      <c r="I113" s="179"/>
      <c r="J113" s="180">
        <f>J195</f>
        <v>0</v>
      </c>
      <c r="K113" s="177"/>
      <c r="L113" s="18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6"/>
      <c r="C114" s="177"/>
      <c r="D114" s="178" t="s">
        <v>115</v>
      </c>
      <c r="E114" s="179"/>
      <c r="F114" s="179"/>
      <c r="G114" s="179"/>
      <c r="H114" s="179"/>
      <c r="I114" s="179"/>
      <c r="J114" s="180">
        <f>J198</f>
        <v>0</v>
      </c>
      <c r="K114" s="177"/>
      <c r="L114" s="18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6"/>
      <c r="C115" s="177"/>
      <c r="D115" s="178" t="s">
        <v>116</v>
      </c>
      <c r="E115" s="179"/>
      <c r="F115" s="179"/>
      <c r="G115" s="179"/>
      <c r="H115" s="179"/>
      <c r="I115" s="179"/>
      <c r="J115" s="180">
        <f>J205</f>
        <v>0</v>
      </c>
      <c r="K115" s="177"/>
      <c r="L115" s="18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76"/>
      <c r="C116" s="177"/>
      <c r="D116" s="178" t="s">
        <v>117</v>
      </c>
      <c r="E116" s="179"/>
      <c r="F116" s="179"/>
      <c r="G116" s="179"/>
      <c r="H116" s="179"/>
      <c r="I116" s="179"/>
      <c r="J116" s="180">
        <f>J207</f>
        <v>0</v>
      </c>
      <c r="K116" s="177"/>
      <c r="L116" s="181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76"/>
      <c r="C117" s="177"/>
      <c r="D117" s="178" t="s">
        <v>118</v>
      </c>
      <c r="E117" s="179"/>
      <c r="F117" s="179"/>
      <c r="G117" s="179"/>
      <c r="H117" s="179"/>
      <c r="I117" s="179"/>
      <c r="J117" s="180">
        <f>J209</f>
        <v>0</v>
      </c>
      <c r="K117" s="177"/>
      <c r="L117" s="18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76"/>
      <c r="C118" s="177"/>
      <c r="D118" s="178" t="s">
        <v>119</v>
      </c>
      <c r="E118" s="179"/>
      <c r="F118" s="179"/>
      <c r="G118" s="179"/>
      <c r="H118" s="179"/>
      <c r="I118" s="179"/>
      <c r="J118" s="180">
        <f>J216</f>
        <v>0</v>
      </c>
      <c r="K118" s="177"/>
      <c r="L118" s="181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82"/>
      <c r="C119" s="183"/>
      <c r="D119" s="184" t="s">
        <v>120</v>
      </c>
      <c r="E119" s="185"/>
      <c r="F119" s="185"/>
      <c r="G119" s="185"/>
      <c r="H119" s="185"/>
      <c r="I119" s="185"/>
      <c r="J119" s="186">
        <f>J217</f>
        <v>0</v>
      </c>
      <c r="K119" s="183"/>
      <c r="L119" s="18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2"/>
      <c r="C120" s="183"/>
      <c r="D120" s="184" t="s">
        <v>121</v>
      </c>
      <c r="E120" s="185"/>
      <c r="F120" s="185"/>
      <c r="G120" s="185"/>
      <c r="H120" s="185"/>
      <c r="I120" s="185"/>
      <c r="J120" s="186">
        <f>J219</f>
        <v>0</v>
      </c>
      <c r="K120" s="183"/>
      <c r="L120" s="18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2"/>
      <c r="C121" s="183"/>
      <c r="D121" s="184" t="s">
        <v>122</v>
      </c>
      <c r="E121" s="185"/>
      <c r="F121" s="185"/>
      <c r="G121" s="185"/>
      <c r="H121" s="185"/>
      <c r="I121" s="185"/>
      <c r="J121" s="186">
        <f>J223</f>
        <v>0</v>
      </c>
      <c r="K121" s="183"/>
      <c r="L121" s="18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2"/>
      <c r="C122" s="183"/>
      <c r="D122" s="184" t="s">
        <v>123</v>
      </c>
      <c r="E122" s="185"/>
      <c r="F122" s="185"/>
      <c r="G122" s="185"/>
      <c r="H122" s="185"/>
      <c r="I122" s="185"/>
      <c r="J122" s="186">
        <f>J225</f>
        <v>0</v>
      </c>
      <c r="K122" s="183"/>
      <c r="L122" s="18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2"/>
      <c r="C123" s="183"/>
      <c r="D123" s="184" t="s">
        <v>124</v>
      </c>
      <c r="E123" s="185"/>
      <c r="F123" s="185"/>
      <c r="G123" s="185"/>
      <c r="H123" s="185"/>
      <c r="I123" s="185"/>
      <c r="J123" s="186">
        <f>J227</f>
        <v>0</v>
      </c>
      <c r="K123" s="183"/>
      <c r="L123" s="18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9" s="2" customFormat="1" ht="6.96" customHeight="1">
      <c r="A129" s="35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24.96" customHeight="1">
      <c r="A130" s="35"/>
      <c r="B130" s="36"/>
      <c r="C130" s="20" t="s">
        <v>125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16</v>
      </c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171" t="str">
        <f>E7</f>
        <v>MŠ Gorkého1614, Litvínov</v>
      </c>
      <c r="F133" s="29"/>
      <c r="G133" s="29"/>
      <c r="H133" s="29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91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3" t="str">
        <f>E9</f>
        <v>D.1.1. ARCHITEKTOMNI - B ...</v>
      </c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F12</f>
        <v xml:space="preserve"> </v>
      </c>
      <c r="G137" s="37"/>
      <c r="H137" s="37"/>
      <c r="I137" s="29" t="s">
        <v>22</v>
      </c>
      <c r="J137" s="76" t="str">
        <f>IF(J12="","",J12)</f>
        <v>23. 1. 2023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24</v>
      </c>
      <c r="D139" s="37"/>
      <c r="E139" s="37"/>
      <c r="F139" s="24" t="str">
        <f>E15</f>
        <v>Město Litvínov</v>
      </c>
      <c r="G139" s="37"/>
      <c r="H139" s="37"/>
      <c r="I139" s="29" t="s">
        <v>30</v>
      </c>
      <c r="J139" s="33" t="str">
        <f>E21</f>
        <v>CHEMINVEST s.r.o.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28</v>
      </c>
      <c r="D140" s="37"/>
      <c r="E140" s="37"/>
      <c r="F140" s="24" t="str">
        <f>IF(E18="","",E18)</f>
        <v>Vyplň údaj</v>
      </c>
      <c r="G140" s="37"/>
      <c r="H140" s="37"/>
      <c r="I140" s="29" t="s">
        <v>33</v>
      </c>
      <c r="J140" s="33" t="str">
        <f>E24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188"/>
      <c r="B142" s="189"/>
      <c r="C142" s="190" t="s">
        <v>126</v>
      </c>
      <c r="D142" s="191" t="s">
        <v>61</v>
      </c>
      <c r="E142" s="191" t="s">
        <v>57</v>
      </c>
      <c r="F142" s="191" t="s">
        <v>58</v>
      </c>
      <c r="G142" s="191" t="s">
        <v>127</v>
      </c>
      <c r="H142" s="191" t="s">
        <v>128</v>
      </c>
      <c r="I142" s="191" t="s">
        <v>129</v>
      </c>
      <c r="J142" s="191" t="s">
        <v>95</v>
      </c>
      <c r="K142" s="192" t="s">
        <v>130</v>
      </c>
      <c r="L142" s="193"/>
      <c r="M142" s="97" t="s">
        <v>1</v>
      </c>
      <c r="N142" s="98" t="s">
        <v>40</v>
      </c>
      <c r="O142" s="98" t="s">
        <v>131</v>
      </c>
      <c r="P142" s="98" t="s">
        <v>132</v>
      </c>
      <c r="Q142" s="98" t="s">
        <v>133</v>
      </c>
      <c r="R142" s="98" t="s">
        <v>134</v>
      </c>
      <c r="S142" s="98" t="s">
        <v>135</v>
      </c>
      <c r="T142" s="99" t="s">
        <v>136</v>
      </c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</row>
    <row r="143" s="2" customFormat="1" ht="22.8" customHeight="1">
      <c r="A143" s="35"/>
      <c r="B143" s="36"/>
      <c r="C143" s="104" t="s">
        <v>137</v>
      </c>
      <c r="D143" s="37"/>
      <c r="E143" s="37"/>
      <c r="F143" s="37"/>
      <c r="G143" s="37"/>
      <c r="H143" s="37"/>
      <c r="I143" s="37"/>
      <c r="J143" s="194">
        <f>BK143</f>
        <v>0</v>
      </c>
      <c r="K143" s="37"/>
      <c r="L143" s="41"/>
      <c r="M143" s="100"/>
      <c r="N143" s="195"/>
      <c r="O143" s="101"/>
      <c r="P143" s="196">
        <f>P144+P147+P152+P155+P157+P159+P161+P168+P172+P175+P177+P179+P182+P184+P191+P193+P195+P198+P205+P207+P209+P216</f>
        <v>0</v>
      </c>
      <c r="Q143" s="101"/>
      <c r="R143" s="196">
        <f>R144+R147+R152+R155+R157+R159+R161+R168+R172+R175+R177+R179+R182+R184+R191+R193+R195+R198+R205+R207+R209+R216</f>
        <v>8.2744800000000005</v>
      </c>
      <c r="S143" s="101"/>
      <c r="T143" s="197">
        <f>T144+T147+T152+T155+T157+T159+T161+T168+T172+T175+T177+T179+T182+T184+T191+T193+T195+T198+T205+T207+T209+T216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75</v>
      </c>
      <c r="AU143" s="14" t="s">
        <v>97</v>
      </c>
      <c r="BK143" s="198">
        <f>BK144+BK147+BK152+BK155+BK157+BK159+BK161+BK168+BK172+BK175+BK177+BK179+BK182+BK184+BK191+BK193+BK195+BK198+BK205+BK207+BK209+BK216</f>
        <v>0</v>
      </c>
    </row>
    <row r="144" s="12" customFormat="1" ht="25.92" customHeight="1">
      <c r="A144" s="12"/>
      <c r="B144" s="199"/>
      <c r="C144" s="200"/>
      <c r="D144" s="201" t="s">
        <v>75</v>
      </c>
      <c r="E144" s="202" t="s">
        <v>76</v>
      </c>
      <c r="F144" s="202" t="s">
        <v>138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SUM(P145:P146)</f>
        <v>0</v>
      </c>
      <c r="Q144" s="207"/>
      <c r="R144" s="208">
        <f>SUM(R145:R146)</f>
        <v>0</v>
      </c>
      <c r="S144" s="207"/>
      <c r="T144" s="20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84</v>
      </c>
      <c r="AT144" s="211" t="s">
        <v>75</v>
      </c>
      <c r="AU144" s="211" t="s">
        <v>76</v>
      </c>
      <c r="AY144" s="210" t="s">
        <v>139</v>
      </c>
      <c r="BK144" s="212">
        <f>SUM(BK145:BK146)</f>
        <v>0</v>
      </c>
    </row>
    <row r="145" s="2" customFormat="1" ht="24.15" customHeight="1">
      <c r="A145" s="35"/>
      <c r="B145" s="36"/>
      <c r="C145" s="213" t="s">
        <v>84</v>
      </c>
      <c r="D145" s="213" t="s">
        <v>140</v>
      </c>
      <c r="E145" s="214" t="s">
        <v>141</v>
      </c>
      <c r="F145" s="215" t="s">
        <v>142</v>
      </c>
      <c r="G145" s="216" t="s">
        <v>143</v>
      </c>
      <c r="H145" s="217">
        <v>1</v>
      </c>
      <c r="I145" s="218"/>
      <c r="J145" s="219">
        <f>ROUND(I145*H145,2)</f>
        <v>0</v>
      </c>
      <c r="K145" s="215" t="s">
        <v>1</v>
      </c>
      <c r="L145" s="41"/>
      <c r="M145" s="220" t="s">
        <v>1</v>
      </c>
      <c r="N145" s="221" t="s">
        <v>41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144</v>
      </c>
      <c r="AT145" s="224" t="s">
        <v>140</v>
      </c>
      <c r="AU145" s="224" t="s">
        <v>84</v>
      </c>
      <c r="AY145" s="14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84</v>
      </c>
      <c r="BK145" s="225">
        <f>ROUND(I145*H145,2)</f>
        <v>0</v>
      </c>
      <c r="BL145" s="14" t="s">
        <v>144</v>
      </c>
      <c r="BM145" s="224" t="s">
        <v>86</v>
      </c>
    </row>
    <row r="146" s="2" customFormat="1" ht="16.5" customHeight="1">
      <c r="A146" s="35"/>
      <c r="B146" s="36"/>
      <c r="C146" s="213" t="s">
        <v>86</v>
      </c>
      <c r="D146" s="213" t="s">
        <v>140</v>
      </c>
      <c r="E146" s="214" t="s">
        <v>145</v>
      </c>
      <c r="F146" s="215" t="s">
        <v>146</v>
      </c>
      <c r="G146" s="216" t="s">
        <v>147</v>
      </c>
      <c r="H146" s="217">
        <v>1</v>
      </c>
      <c r="I146" s="218"/>
      <c r="J146" s="219">
        <f>ROUND(I146*H146,2)</f>
        <v>0</v>
      </c>
      <c r="K146" s="215" t="s">
        <v>148</v>
      </c>
      <c r="L146" s="41"/>
      <c r="M146" s="220" t="s">
        <v>1</v>
      </c>
      <c r="N146" s="221" t="s">
        <v>41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144</v>
      </c>
      <c r="AT146" s="224" t="s">
        <v>140</v>
      </c>
      <c r="AU146" s="224" t="s">
        <v>84</v>
      </c>
      <c r="AY146" s="14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84</v>
      </c>
      <c r="BK146" s="225">
        <f>ROUND(I146*H146,2)</f>
        <v>0</v>
      </c>
      <c r="BL146" s="14" t="s">
        <v>144</v>
      </c>
      <c r="BM146" s="224" t="s">
        <v>144</v>
      </c>
    </row>
    <row r="147" s="12" customFormat="1" ht="25.92" customHeight="1">
      <c r="A147" s="12"/>
      <c r="B147" s="199"/>
      <c r="C147" s="200"/>
      <c r="D147" s="201" t="s">
        <v>75</v>
      </c>
      <c r="E147" s="202" t="s">
        <v>84</v>
      </c>
      <c r="F147" s="202" t="s">
        <v>149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SUM(P148:P151)</f>
        <v>0</v>
      </c>
      <c r="Q147" s="207"/>
      <c r="R147" s="208">
        <f>SUM(R148:R151)</f>
        <v>8.25</v>
      </c>
      <c r="S147" s="207"/>
      <c r="T147" s="209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84</v>
      </c>
      <c r="AT147" s="211" t="s">
        <v>75</v>
      </c>
      <c r="AU147" s="211" t="s">
        <v>76</v>
      </c>
      <c r="AY147" s="210" t="s">
        <v>139</v>
      </c>
      <c r="BK147" s="212">
        <f>SUM(BK148:BK151)</f>
        <v>0</v>
      </c>
    </row>
    <row r="148" s="2" customFormat="1" ht="24.15" customHeight="1">
      <c r="A148" s="35"/>
      <c r="B148" s="36"/>
      <c r="C148" s="213" t="s">
        <v>150</v>
      </c>
      <c r="D148" s="213" t="s">
        <v>140</v>
      </c>
      <c r="E148" s="214" t="s">
        <v>151</v>
      </c>
      <c r="F148" s="215" t="s">
        <v>152</v>
      </c>
      <c r="G148" s="216" t="s">
        <v>153</v>
      </c>
      <c r="H148" s="217">
        <v>100</v>
      </c>
      <c r="I148" s="218"/>
      <c r="J148" s="219">
        <f>ROUND(I148*H148,2)</f>
        <v>0</v>
      </c>
      <c r="K148" s="215" t="s">
        <v>148</v>
      </c>
      <c r="L148" s="41"/>
      <c r="M148" s="220" t="s">
        <v>1</v>
      </c>
      <c r="N148" s="221" t="s">
        <v>41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144</v>
      </c>
      <c r="AT148" s="224" t="s">
        <v>140</v>
      </c>
      <c r="AU148" s="224" t="s">
        <v>84</v>
      </c>
      <c r="AY148" s="14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84</v>
      </c>
      <c r="BK148" s="225">
        <f>ROUND(I148*H148,2)</f>
        <v>0</v>
      </c>
      <c r="BL148" s="14" t="s">
        <v>144</v>
      </c>
      <c r="BM148" s="224" t="s">
        <v>154</v>
      </c>
    </row>
    <row r="149" s="2" customFormat="1" ht="16.5" customHeight="1">
      <c r="A149" s="35"/>
      <c r="B149" s="36"/>
      <c r="C149" s="226" t="s">
        <v>144</v>
      </c>
      <c r="D149" s="226" t="s">
        <v>155</v>
      </c>
      <c r="E149" s="227" t="s">
        <v>156</v>
      </c>
      <c r="F149" s="228" t="s">
        <v>157</v>
      </c>
      <c r="G149" s="229" t="s">
        <v>158</v>
      </c>
      <c r="H149" s="230">
        <v>8.25</v>
      </c>
      <c r="I149" s="231"/>
      <c r="J149" s="232">
        <f>ROUND(I149*H149,2)</f>
        <v>0</v>
      </c>
      <c r="K149" s="228" t="s">
        <v>148</v>
      </c>
      <c r="L149" s="233"/>
      <c r="M149" s="234" t="s">
        <v>1</v>
      </c>
      <c r="N149" s="235" t="s">
        <v>41</v>
      </c>
      <c r="O149" s="88"/>
      <c r="P149" s="222">
        <f>O149*H149</f>
        <v>0</v>
      </c>
      <c r="Q149" s="222">
        <v>1</v>
      </c>
      <c r="R149" s="222">
        <f>Q149*H149</f>
        <v>8.25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159</v>
      </c>
      <c r="AT149" s="224" t="s">
        <v>155</v>
      </c>
      <c r="AU149" s="224" t="s">
        <v>84</v>
      </c>
      <c r="AY149" s="14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84</v>
      </c>
      <c r="BK149" s="225">
        <f>ROUND(I149*H149,2)</f>
        <v>0</v>
      </c>
      <c r="BL149" s="14" t="s">
        <v>144</v>
      </c>
      <c r="BM149" s="224" t="s">
        <v>160</v>
      </c>
    </row>
    <row r="150" s="2" customFormat="1" ht="16.5" customHeight="1">
      <c r="A150" s="35"/>
      <c r="B150" s="36"/>
      <c r="C150" s="213" t="s">
        <v>161</v>
      </c>
      <c r="D150" s="213" t="s">
        <v>140</v>
      </c>
      <c r="E150" s="214" t="s">
        <v>162</v>
      </c>
      <c r="F150" s="215" t="s">
        <v>163</v>
      </c>
      <c r="G150" s="216" t="s">
        <v>153</v>
      </c>
      <c r="H150" s="217">
        <v>57.700000000000003</v>
      </c>
      <c r="I150" s="218"/>
      <c r="J150" s="219">
        <f>ROUND(I150*H150,2)</f>
        <v>0</v>
      </c>
      <c r="K150" s="215" t="s">
        <v>1</v>
      </c>
      <c r="L150" s="41"/>
      <c r="M150" s="220" t="s">
        <v>1</v>
      </c>
      <c r="N150" s="221" t="s">
        <v>41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144</v>
      </c>
      <c r="AT150" s="224" t="s">
        <v>140</v>
      </c>
      <c r="AU150" s="224" t="s">
        <v>84</v>
      </c>
      <c r="AY150" s="14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84</v>
      </c>
      <c r="BK150" s="225">
        <f>ROUND(I150*H150,2)</f>
        <v>0</v>
      </c>
      <c r="BL150" s="14" t="s">
        <v>144</v>
      </c>
      <c r="BM150" s="224" t="s">
        <v>164</v>
      </c>
    </row>
    <row r="151" s="2" customFormat="1" ht="16.5" customHeight="1">
      <c r="A151" s="35"/>
      <c r="B151" s="36"/>
      <c r="C151" s="213" t="s">
        <v>164</v>
      </c>
      <c r="D151" s="213" t="s">
        <v>140</v>
      </c>
      <c r="E151" s="214" t="s">
        <v>165</v>
      </c>
      <c r="F151" s="215" t="s">
        <v>166</v>
      </c>
      <c r="G151" s="216" t="s">
        <v>153</v>
      </c>
      <c r="H151" s="217">
        <v>57.700000000000003</v>
      </c>
      <c r="I151" s="218"/>
      <c r="J151" s="219">
        <f>ROUND(I151*H151,2)</f>
        <v>0</v>
      </c>
      <c r="K151" s="215" t="s">
        <v>1</v>
      </c>
      <c r="L151" s="41"/>
      <c r="M151" s="220" t="s">
        <v>1</v>
      </c>
      <c r="N151" s="221" t="s">
        <v>41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144</v>
      </c>
      <c r="AT151" s="224" t="s">
        <v>140</v>
      </c>
      <c r="AU151" s="224" t="s">
        <v>84</v>
      </c>
      <c r="AY151" s="14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84</v>
      </c>
      <c r="BK151" s="225">
        <f>ROUND(I151*H151,2)</f>
        <v>0</v>
      </c>
      <c r="BL151" s="14" t="s">
        <v>144</v>
      </c>
      <c r="BM151" s="224" t="s">
        <v>159</v>
      </c>
    </row>
    <row r="152" s="12" customFormat="1" ht="25.92" customHeight="1">
      <c r="A152" s="12"/>
      <c r="B152" s="199"/>
      <c r="C152" s="200"/>
      <c r="D152" s="201" t="s">
        <v>75</v>
      </c>
      <c r="E152" s="202" t="s">
        <v>167</v>
      </c>
      <c r="F152" s="202" t="s">
        <v>168</v>
      </c>
      <c r="G152" s="200"/>
      <c r="H152" s="200"/>
      <c r="I152" s="203"/>
      <c r="J152" s="204">
        <f>BK152</f>
        <v>0</v>
      </c>
      <c r="K152" s="200"/>
      <c r="L152" s="205"/>
      <c r="M152" s="206"/>
      <c r="N152" s="207"/>
      <c r="O152" s="207"/>
      <c r="P152" s="208">
        <f>SUM(P153:P154)</f>
        <v>0</v>
      </c>
      <c r="Q152" s="207"/>
      <c r="R152" s="208">
        <f>SUM(R153:R154)</f>
        <v>0</v>
      </c>
      <c r="S152" s="207"/>
      <c r="T152" s="209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84</v>
      </c>
      <c r="AT152" s="211" t="s">
        <v>75</v>
      </c>
      <c r="AU152" s="211" t="s">
        <v>76</v>
      </c>
      <c r="AY152" s="210" t="s">
        <v>139</v>
      </c>
      <c r="BK152" s="212">
        <f>SUM(BK153:BK154)</f>
        <v>0</v>
      </c>
    </row>
    <row r="153" s="2" customFormat="1" ht="16.5" customHeight="1">
      <c r="A153" s="35"/>
      <c r="B153" s="36"/>
      <c r="C153" s="213" t="s">
        <v>169</v>
      </c>
      <c r="D153" s="213" t="s">
        <v>140</v>
      </c>
      <c r="E153" s="214" t="s">
        <v>170</v>
      </c>
      <c r="F153" s="215" t="s">
        <v>171</v>
      </c>
      <c r="G153" s="216" t="s">
        <v>153</v>
      </c>
      <c r="H153" s="217">
        <v>178.19999999999999</v>
      </c>
      <c r="I153" s="218"/>
      <c r="J153" s="219">
        <f>ROUND(I153*H153,2)</f>
        <v>0</v>
      </c>
      <c r="K153" s="215" t="s">
        <v>1</v>
      </c>
      <c r="L153" s="41"/>
      <c r="M153" s="220" t="s">
        <v>1</v>
      </c>
      <c r="N153" s="221" t="s">
        <v>41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144</v>
      </c>
      <c r="AT153" s="224" t="s">
        <v>140</v>
      </c>
      <c r="AU153" s="224" t="s">
        <v>84</v>
      </c>
      <c r="AY153" s="14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84</v>
      </c>
      <c r="BK153" s="225">
        <f>ROUND(I153*H153,2)</f>
        <v>0</v>
      </c>
      <c r="BL153" s="14" t="s">
        <v>144</v>
      </c>
      <c r="BM153" s="224" t="s">
        <v>172</v>
      </c>
    </row>
    <row r="154" s="2" customFormat="1" ht="16.5" customHeight="1">
      <c r="A154" s="35"/>
      <c r="B154" s="36"/>
      <c r="C154" s="213" t="s">
        <v>159</v>
      </c>
      <c r="D154" s="213" t="s">
        <v>140</v>
      </c>
      <c r="E154" s="214" t="s">
        <v>173</v>
      </c>
      <c r="F154" s="215" t="s">
        <v>174</v>
      </c>
      <c r="G154" s="216" t="s">
        <v>175</v>
      </c>
      <c r="H154" s="217">
        <v>39</v>
      </c>
      <c r="I154" s="218"/>
      <c r="J154" s="219">
        <f>ROUND(I154*H154,2)</f>
        <v>0</v>
      </c>
      <c r="K154" s="215" t="s">
        <v>1</v>
      </c>
      <c r="L154" s="41"/>
      <c r="M154" s="220" t="s">
        <v>1</v>
      </c>
      <c r="N154" s="221" t="s">
        <v>41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144</v>
      </c>
      <c r="AT154" s="224" t="s">
        <v>140</v>
      </c>
      <c r="AU154" s="224" t="s">
        <v>84</v>
      </c>
      <c r="AY154" s="14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84</v>
      </c>
      <c r="BK154" s="225">
        <f>ROUND(I154*H154,2)</f>
        <v>0</v>
      </c>
      <c r="BL154" s="14" t="s">
        <v>144</v>
      </c>
      <c r="BM154" s="224" t="s">
        <v>176</v>
      </c>
    </row>
    <row r="155" s="12" customFormat="1" ht="25.92" customHeight="1">
      <c r="A155" s="12"/>
      <c r="B155" s="199"/>
      <c r="C155" s="200"/>
      <c r="D155" s="201" t="s">
        <v>75</v>
      </c>
      <c r="E155" s="202" t="s">
        <v>177</v>
      </c>
      <c r="F155" s="202" t="s">
        <v>178</v>
      </c>
      <c r="G155" s="200"/>
      <c r="H155" s="200"/>
      <c r="I155" s="203"/>
      <c r="J155" s="204">
        <f>BK155</f>
        <v>0</v>
      </c>
      <c r="K155" s="200"/>
      <c r="L155" s="205"/>
      <c r="M155" s="206"/>
      <c r="N155" s="207"/>
      <c r="O155" s="207"/>
      <c r="P155" s="208">
        <f>P156</f>
        <v>0</v>
      </c>
      <c r="Q155" s="207"/>
      <c r="R155" s="208">
        <f>R156</f>
        <v>0</v>
      </c>
      <c r="S155" s="207"/>
      <c r="T155" s="209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84</v>
      </c>
      <c r="AT155" s="211" t="s">
        <v>75</v>
      </c>
      <c r="AU155" s="211" t="s">
        <v>76</v>
      </c>
      <c r="AY155" s="210" t="s">
        <v>139</v>
      </c>
      <c r="BK155" s="212">
        <f>BK156</f>
        <v>0</v>
      </c>
    </row>
    <row r="156" s="2" customFormat="1" ht="16.5" customHeight="1">
      <c r="A156" s="35"/>
      <c r="B156" s="36"/>
      <c r="C156" s="213" t="s">
        <v>179</v>
      </c>
      <c r="D156" s="213" t="s">
        <v>140</v>
      </c>
      <c r="E156" s="214" t="s">
        <v>180</v>
      </c>
      <c r="F156" s="215" t="s">
        <v>181</v>
      </c>
      <c r="G156" s="216" t="s">
        <v>182</v>
      </c>
      <c r="H156" s="217">
        <v>132.59999999999999</v>
      </c>
      <c r="I156" s="218"/>
      <c r="J156" s="219">
        <f>ROUND(I156*H156,2)</f>
        <v>0</v>
      </c>
      <c r="K156" s="215" t="s">
        <v>1</v>
      </c>
      <c r="L156" s="41"/>
      <c r="M156" s="220" t="s">
        <v>1</v>
      </c>
      <c r="N156" s="221" t="s">
        <v>41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144</v>
      </c>
      <c r="AT156" s="224" t="s">
        <v>140</v>
      </c>
      <c r="AU156" s="224" t="s">
        <v>84</v>
      </c>
      <c r="AY156" s="14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84</v>
      </c>
      <c r="BK156" s="225">
        <f>ROUND(I156*H156,2)</f>
        <v>0</v>
      </c>
      <c r="BL156" s="14" t="s">
        <v>144</v>
      </c>
      <c r="BM156" s="224" t="s">
        <v>183</v>
      </c>
    </row>
    <row r="157" s="12" customFormat="1" ht="25.92" customHeight="1">
      <c r="A157" s="12"/>
      <c r="B157" s="199"/>
      <c r="C157" s="200"/>
      <c r="D157" s="201" t="s">
        <v>75</v>
      </c>
      <c r="E157" s="202" t="s">
        <v>184</v>
      </c>
      <c r="F157" s="202" t="s">
        <v>185</v>
      </c>
      <c r="G157" s="200"/>
      <c r="H157" s="200"/>
      <c r="I157" s="203"/>
      <c r="J157" s="204">
        <f>BK157</f>
        <v>0</v>
      </c>
      <c r="K157" s="200"/>
      <c r="L157" s="205"/>
      <c r="M157" s="206"/>
      <c r="N157" s="207"/>
      <c r="O157" s="207"/>
      <c r="P157" s="208">
        <f>P158</f>
        <v>0</v>
      </c>
      <c r="Q157" s="207"/>
      <c r="R157" s="208">
        <f>R158</f>
        <v>0</v>
      </c>
      <c r="S157" s="207"/>
      <c r="T157" s="209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84</v>
      </c>
      <c r="AT157" s="211" t="s">
        <v>75</v>
      </c>
      <c r="AU157" s="211" t="s">
        <v>76</v>
      </c>
      <c r="AY157" s="210" t="s">
        <v>139</v>
      </c>
      <c r="BK157" s="212">
        <f>BK158</f>
        <v>0</v>
      </c>
    </row>
    <row r="158" s="2" customFormat="1" ht="16.5" customHeight="1">
      <c r="A158" s="35"/>
      <c r="B158" s="36"/>
      <c r="C158" s="213" t="s">
        <v>172</v>
      </c>
      <c r="D158" s="213" t="s">
        <v>140</v>
      </c>
      <c r="E158" s="214" t="s">
        <v>186</v>
      </c>
      <c r="F158" s="215" t="s">
        <v>187</v>
      </c>
      <c r="G158" s="216" t="s">
        <v>182</v>
      </c>
      <c r="H158" s="217">
        <v>132.59999999999999</v>
      </c>
      <c r="I158" s="218"/>
      <c r="J158" s="219">
        <f>ROUND(I158*H158,2)</f>
        <v>0</v>
      </c>
      <c r="K158" s="215" t="s">
        <v>148</v>
      </c>
      <c r="L158" s="41"/>
      <c r="M158" s="220" t="s">
        <v>1</v>
      </c>
      <c r="N158" s="221" t="s">
        <v>41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144</v>
      </c>
      <c r="AT158" s="224" t="s">
        <v>140</v>
      </c>
      <c r="AU158" s="224" t="s">
        <v>84</v>
      </c>
      <c r="AY158" s="14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84</v>
      </c>
      <c r="BK158" s="225">
        <f>ROUND(I158*H158,2)</f>
        <v>0</v>
      </c>
      <c r="BL158" s="14" t="s">
        <v>144</v>
      </c>
      <c r="BM158" s="224" t="s">
        <v>188</v>
      </c>
    </row>
    <row r="159" s="12" customFormat="1" ht="25.92" customHeight="1">
      <c r="A159" s="12"/>
      <c r="B159" s="199"/>
      <c r="C159" s="200"/>
      <c r="D159" s="201" t="s">
        <v>75</v>
      </c>
      <c r="E159" s="202" t="s">
        <v>189</v>
      </c>
      <c r="F159" s="202" t="s">
        <v>190</v>
      </c>
      <c r="G159" s="200"/>
      <c r="H159" s="200"/>
      <c r="I159" s="203"/>
      <c r="J159" s="204">
        <f>BK159</f>
        <v>0</v>
      </c>
      <c r="K159" s="200"/>
      <c r="L159" s="205"/>
      <c r="M159" s="206"/>
      <c r="N159" s="207"/>
      <c r="O159" s="207"/>
      <c r="P159" s="208">
        <f>P160</f>
        <v>0</v>
      </c>
      <c r="Q159" s="207"/>
      <c r="R159" s="208">
        <f>R160</f>
        <v>0</v>
      </c>
      <c r="S159" s="207"/>
      <c r="T159" s="20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84</v>
      </c>
      <c r="AT159" s="211" t="s">
        <v>75</v>
      </c>
      <c r="AU159" s="211" t="s">
        <v>76</v>
      </c>
      <c r="AY159" s="210" t="s">
        <v>139</v>
      </c>
      <c r="BK159" s="212">
        <f>BK160</f>
        <v>0</v>
      </c>
    </row>
    <row r="160" s="2" customFormat="1" ht="16.5" customHeight="1">
      <c r="A160" s="35"/>
      <c r="B160" s="36"/>
      <c r="C160" s="213" t="s">
        <v>167</v>
      </c>
      <c r="D160" s="213" t="s">
        <v>140</v>
      </c>
      <c r="E160" s="214" t="s">
        <v>191</v>
      </c>
      <c r="F160" s="215" t="s">
        <v>192</v>
      </c>
      <c r="G160" s="216" t="s">
        <v>153</v>
      </c>
      <c r="H160" s="217">
        <v>90</v>
      </c>
      <c r="I160" s="218"/>
      <c r="J160" s="219">
        <f>ROUND(I160*H160,2)</f>
        <v>0</v>
      </c>
      <c r="K160" s="215" t="s">
        <v>1</v>
      </c>
      <c r="L160" s="41"/>
      <c r="M160" s="220" t="s">
        <v>1</v>
      </c>
      <c r="N160" s="221" t="s">
        <v>41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144</v>
      </c>
      <c r="AT160" s="224" t="s">
        <v>140</v>
      </c>
      <c r="AU160" s="224" t="s">
        <v>84</v>
      </c>
      <c r="AY160" s="14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84</v>
      </c>
      <c r="BK160" s="225">
        <f>ROUND(I160*H160,2)</f>
        <v>0</v>
      </c>
      <c r="BL160" s="14" t="s">
        <v>144</v>
      </c>
      <c r="BM160" s="224" t="s">
        <v>193</v>
      </c>
    </row>
    <row r="161" s="12" customFormat="1" ht="25.92" customHeight="1">
      <c r="A161" s="12"/>
      <c r="B161" s="199"/>
      <c r="C161" s="200"/>
      <c r="D161" s="201" t="s">
        <v>75</v>
      </c>
      <c r="E161" s="202" t="s">
        <v>7</v>
      </c>
      <c r="F161" s="202" t="s">
        <v>194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SUM(P162:P167)</f>
        <v>0</v>
      </c>
      <c r="Q161" s="207"/>
      <c r="R161" s="208">
        <f>SUM(R162:R167)</f>
        <v>0.024479999999999995</v>
      </c>
      <c r="S161" s="207"/>
      <c r="T161" s="209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84</v>
      </c>
      <c r="AT161" s="211" t="s">
        <v>75</v>
      </c>
      <c r="AU161" s="211" t="s">
        <v>76</v>
      </c>
      <c r="AY161" s="210" t="s">
        <v>139</v>
      </c>
      <c r="BK161" s="212">
        <f>SUM(BK162:BK167)</f>
        <v>0</v>
      </c>
    </row>
    <row r="162" s="2" customFormat="1" ht="16.5" customHeight="1">
      <c r="A162" s="35"/>
      <c r="B162" s="36"/>
      <c r="C162" s="213" t="s">
        <v>176</v>
      </c>
      <c r="D162" s="213" t="s">
        <v>140</v>
      </c>
      <c r="E162" s="214" t="s">
        <v>195</v>
      </c>
      <c r="F162" s="215" t="s">
        <v>196</v>
      </c>
      <c r="G162" s="216" t="s">
        <v>153</v>
      </c>
      <c r="H162" s="217">
        <v>68</v>
      </c>
      <c r="I162" s="218"/>
      <c r="J162" s="219">
        <f>ROUND(I162*H162,2)</f>
        <v>0</v>
      </c>
      <c r="K162" s="215" t="s">
        <v>1</v>
      </c>
      <c r="L162" s="41"/>
      <c r="M162" s="220" t="s">
        <v>1</v>
      </c>
      <c r="N162" s="221" t="s">
        <v>41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144</v>
      </c>
      <c r="AT162" s="224" t="s">
        <v>140</v>
      </c>
      <c r="AU162" s="224" t="s">
        <v>84</v>
      </c>
      <c r="AY162" s="14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84</v>
      </c>
      <c r="BK162" s="225">
        <f>ROUND(I162*H162,2)</f>
        <v>0</v>
      </c>
      <c r="BL162" s="14" t="s">
        <v>144</v>
      </c>
      <c r="BM162" s="224" t="s">
        <v>197</v>
      </c>
    </row>
    <row r="163" s="2" customFormat="1" ht="21.75" customHeight="1">
      <c r="A163" s="35"/>
      <c r="B163" s="36"/>
      <c r="C163" s="213" t="s">
        <v>177</v>
      </c>
      <c r="D163" s="213" t="s">
        <v>140</v>
      </c>
      <c r="E163" s="214" t="s">
        <v>198</v>
      </c>
      <c r="F163" s="215" t="s">
        <v>199</v>
      </c>
      <c r="G163" s="216" t="s">
        <v>153</v>
      </c>
      <c r="H163" s="217">
        <v>81.599999999999994</v>
      </c>
      <c r="I163" s="218"/>
      <c r="J163" s="219">
        <f>ROUND(I163*H163,2)</f>
        <v>0</v>
      </c>
      <c r="K163" s="215" t="s">
        <v>1</v>
      </c>
      <c r="L163" s="41"/>
      <c r="M163" s="220" t="s">
        <v>1</v>
      </c>
      <c r="N163" s="221" t="s">
        <v>41</v>
      </c>
      <c r="O163" s="88"/>
      <c r="P163" s="222">
        <f>O163*H163</f>
        <v>0</v>
      </c>
      <c r="Q163" s="222">
        <v>0.00029999999999999997</v>
      </c>
      <c r="R163" s="222">
        <f>Q163*H163</f>
        <v>0.024479999999999995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144</v>
      </c>
      <c r="AT163" s="224" t="s">
        <v>140</v>
      </c>
      <c r="AU163" s="224" t="s">
        <v>84</v>
      </c>
      <c r="AY163" s="14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84</v>
      </c>
      <c r="BK163" s="225">
        <f>ROUND(I163*H163,2)</f>
        <v>0</v>
      </c>
      <c r="BL163" s="14" t="s">
        <v>144</v>
      </c>
      <c r="BM163" s="224" t="s">
        <v>200</v>
      </c>
    </row>
    <row r="164" s="2" customFormat="1" ht="16.5" customHeight="1">
      <c r="A164" s="35"/>
      <c r="B164" s="36"/>
      <c r="C164" s="213" t="s">
        <v>183</v>
      </c>
      <c r="D164" s="213" t="s">
        <v>140</v>
      </c>
      <c r="E164" s="214" t="s">
        <v>201</v>
      </c>
      <c r="F164" s="215" t="s">
        <v>202</v>
      </c>
      <c r="G164" s="216" t="s">
        <v>182</v>
      </c>
      <c r="H164" s="217">
        <v>2.5499999999999998</v>
      </c>
      <c r="I164" s="218"/>
      <c r="J164" s="219">
        <f>ROUND(I164*H164,2)</f>
        <v>0</v>
      </c>
      <c r="K164" s="215" t="s">
        <v>148</v>
      </c>
      <c r="L164" s="41"/>
      <c r="M164" s="220" t="s">
        <v>1</v>
      </c>
      <c r="N164" s="221" t="s">
        <v>41</v>
      </c>
      <c r="O164" s="88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144</v>
      </c>
      <c r="AT164" s="224" t="s">
        <v>140</v>
      </c>
      <c r="AU164" s="224" t="s">
        <v>84</v>
      </c>
      <c r="AY164" s="14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84</v>
      </c>
      <c r="BK164" s="225">
        <f>ROUND(I164*H164,2)</f>
        <v>0</v>
      </c>
      <c r="BL164" s="14" t="s">
        <v>144</v>
      </c>
      <c r="BM164" s="224" t="s">
        <v>203</v>
      </c>
    </row>
    <row r="165" s="2" customFormat="1" ht="21.75" customHeight="1">
      <c r="A165" s="35"/>
      <c r="B165" s="36"/>
      <c r="C165" s="213" t="s">
        <v>8</v>
      </c>
      <c r="D165" s="213" t="s">
        <v>140</v>
      </c>
      <c r="E165" s="214" t="s">
        <v>204</v>
      </c>
      <c r="F165" s="215" t="s">
        <v>205</v>
      </c>
      <c r="G165" s="216" t="s">
        <v>182</v>
      </c>
      <c r="H165" s="217">
        <v>8.5</v>
      </c>
      <c r="I165" s="218"/>
      <c r="J165" s="219">
        <f>ROUND(I165*H165,2)</f>
        <v>0</v>
      </c>
      <c r="K165" s="215" t="s">
        <v>148</v>
      </c>
      <c r="L165" s="41"/>
      <c r="M165" s="220" t="s">
        <v>1</v>
      </c>
      <c r="N165" s="221" t="s">
        <v>41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144</v>
      </c>
      <c r="AT165" s="224" t="s">
        <v>140</v>
      </c>
      <c r="AU165" s="224" t="s">
        <v>84</v>
      </c>
      <c r="AY165" s="14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84</v>
      </c>
      <c r="BK165" s="225">
        <f>ROUND(I165*H165,2)</f>
        <v>0</v>
      </c>
      <c r="BL165" s="14" t="s">
        <v>144</v>
      </c>
      <c r="BM165" s="224" t="s">
        <v>206</v>
      </c>
    </row>
    <row r="166" s="2" customFormat="1" ht="21.75" customHeight="1">
      <c r="A166" s="35"/>
      <c r="B166" s="36"/>
      <c r="C166" s="213" t="s">
        <v>188</v>
      </c>
      <c r="D166" s="213" t="s">
        <v>140</v>
      </c>
      <c r="E166" s="214" t="s">
        <v>207</v>
      </c>
      <c r="F166" s="215" t="s">
        <v>208</v>
      </c>
      <c r="G166" s="216" t="s">
        <v>175</v>
      </c>
      <c r="H166" s="217">
        <v>34</v>
      </c>
      <c r="I166" s="218"/>
      <c r="J166" s="219">
        <f>ROUND(I166*H166,2)</f>
        <v>0</v>
      </c>
      <c r="K166" s="215" t="s">
        <v>1</v>
      </c>
      <c r="L166" s="41"/>
      <c r="M166" s="220" t="s">
        <v>1</v>
      </c>
      <c r="N166" s="221" t="s">
        <v>41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144</v>
      </c>
      <c r="AT166" s="224" t="s">
        <v>140</v>
      </c>
      <c r="AU166" s="224" t="s">
        <v>84</v>
      </c>
      <c r="AY166" s="14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84</v>
      </c>
      <c r="BK166" s="225">
        <f>ROUND(I166*H166,2)</f>
        <v>0</v>
      </c>
      <c r="BL166" s="14" t="s">
        <v>144</v>
      </c>
      <c r="BM166" s="224" t="s">
        <v>209</v>
      </c>
    </row>
    <row r="167" s="2" customFormat="1" ht="16.5" customHeight="1">
      <c r="A167" s="35"/>
      <c r="B167" s="36"/>
      <c r="C167" s="213" t="s">
        <v>184</v>
      </c>
      <c r="D167" s="213" t="s">
        <v>140</v>
      </c>
      <c r="E167" s="214" t="s">
        <v>210</v>
      </c>
      <c r="F167" s="215" t="s">
        <v>211</v>
      </c>
      <c r="G167" s="216" t="s">
        <v>175</v>
      </c>
      <c r="H167" s="217">
        <v>37.399999999999999</v>
      </c>
      <c r="I167" s="218"/>
      <c r="J167" s="219">
        <f>ROUND(I167*H167,2)</f>
        <v>0</v>
      </c>
      <c r="K167" s="215" t="s">
        <v>1</v>
      </c>
      <c r="L167" s="41"/>
      <c r="M167" s="220" t="s">
        <v>1</v>
      </c>
      <c r="N167" s="221" t="s">
        <v>41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144</v>
      </c>
      <c r="AT167" s="224" t="s">
        <v>140</v>
      </c>
      <c r="AU167" s="224" t="s">
        <v>84</v>
      </c>
      <c r="AY167" s="14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84</v>
      </c>
      <c r="BK167" s="225">
        <f>ROUND(I167*H167,2)</f>
        <v>0</v>
      </c>
      <c r="BL167" s="14" t="s">
        <v>144</v>
      </c>
      <c r="BM167" s="224" t="s">
        <v>212</v>
      </c>
    </row>
    <row r="168" s="12" customFormat="1" ht="25.92" customHeight="1">
      <c r="A168" s="12"/>
      <c r="B168" s="199"/>
      <c r="C168" s="200"/>
      <c r="D168" s="201" t="s">
        <v>75</v>
      </c>
      <c r="E168" s="202" t="s">
        <v>213</v>
      </c>
      <c r="F168" s="202" t="s">
        <v>214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SUM(P169:P171)</f>
        <v>0</v>
      </c>
      <c r="Q168" s="207"/>
      <c r="R168" s="208">
        <f>SUM(R169:R171)</f>
        <v>0</v>
      </c>
      <c r="S168" s="207"/>
      <c r="T168" s="209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84</v>
      </c>
      <c r="AT168" s="211" t="s">
        <v>75</v>
      </c>
      <c r="AU168" s="211" t="s">
        <v>76</v>
      </c>
      <c r="AY168" s="210" t="s">
        <v>139</v>
      </c>
      <c r="BK168" s="212">
        <f>SUM(BK169:BK171)</f>
        <v>0</v>
      </c>
    </row>
    <row r="169" s="2" customFormat="1" ht="24.15" customHeight="1">
      <c r="A169" s="35"/>
      <c r="B169" s="36"/>
      <c r="C169" s="213" t="s">
        <v>189</v>
      </c>
      <c r="D169" s="213" t="s">
        <v>140</v>
      </c>
      <c r="E169" s="214" t="s">
        <v>215</v>
      </c>
      <c r="F169" s="215" t="s">
        <v>216</v>
      </c>
      <c r="G169" s="216" t="s">
        <v>217</v>
      </c>
      <c r="H169" s="217">
        <v>2</v>
      </c>
      <c r="I169" s="218"/>
      <c r="J169" s="219">
        <f>ROUND(I169*H169,2)</f>
        <v>0</v>
      </c>
      <c r="K169" s="215" t="s">
        <v>1</v>
      </c>
      <c r="L169" s="41"/>
      <c r="M169" s="220" t="s">
        <v>1</v>
      </c>
      <c r="N169" s="221" t="s">
        <v>41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144</v>
      </c>
      <c r="AT169" s="224" t="s">
        <v>140</v>
      </c>
      <c r="AU169" s="224" t="s">
        <v>84</v>
      </c>
      <c r="AY169" s="14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84</v>
      </c>
      <c r="BK169" s="225">
        <f>ROUND(I169*H169,2)</f>
        <v>0</v>
      </c>
      <c r="BL169" s="14" t="s">
        <v>144</v>
      </c>
      <c r="BM169" s="224" t="s">
        <v>218</v>
      </c>
    </row>
    <row r="170" s="2" customFormat="1" ht="24.15" customHeight="1">
      <c r="A170" s="35"/>
      <c r="B170" s="36"/>
      <c r="C170" s="213" t="s">
        <v>219</v>
      </c>
      <c r="D170" s="213" t="s">
        <v>140</v>
      </c>
      <c r="E170" s="214" t="s">
        <v>220</v>
      </c>
      <c r="F170" s="215" t="s">
        <v>221</v>
      </c>
      <c r="G170" s="216" t="s">
        <v>217</v>
      </c>
      <c r="H170" s="217">
        <v>1</v>
      </c>
      <c r="I170" s="218"/>
      <c r="J170" s="219">
        <f>ROUND(I170*H170,2)</f>
        <v>0</v>
      </c>
      <c r="K170" s="215" t="s">
        <v>1</v>
      </c>
      <c r="L170" s="41"/>
      <c r="M170" s="220" t="s">
        <v>1</v>
      </c>
      <c r="N170" s="221" t="s">
        <v>41</v>
      </c>
      <c r="O170" s="88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144</v>
      </c>
      <c r="AT170" s="224" t="s">
        <v>140</v>
      </c>
      <c r="AU170" s="224" t="s">
        <v>84</v>
      </c>
      <c r="AY170" s="14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84</v>
      </c>
      <c r="BK170" s="225">
        <f>ROUND(I170*H170,2)</f>
        <v>0</v>
      </c>
      <c r="BL170" s="14" t="s">
        <v>144</v>
      </c>
      <c r="BM170" s="224" t="s">
        <v>222</v>
      </c>
    </row>
    <row r="171" s="2" customFormat="1" ht="24.15" customHeight="1">
      <c r="A171" s="35"/>
      <c r="B171" s="36"/>
      <c r="C171" s="213" t="s">
        <v>197</v>
      </c>
      <c r="D171" s="213" t="s">
        <v>140</v>
      </c>
      <c r="E171" s="214" t="s">
        <v>223</v>
      </c>
      <c r="F171" s="215" t="s">
        <v>224</v>
      </c>
      <c r="G171" s="216" t="s">
        <v>217</v>
      </c>
      <c r="H171" s="217">
        <v>1</v>
      </c>
      <c r="I171" s="218"/>
      <c r="J171" s="219">
        <f>ROUND(I171*H171,2)</f>
        <v>0</v>
      </c>
      <c r="K171" s="215" t="s">
        <v>1</v>
      </c>
      <c r="L171" s="41"/>
      <c r="M171" s="220" t="s">
        <v>1</v>
      </c>
      <c r="N171" s="221" t="s">
        <v>41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144</v>
      </c>
      <c r="AT171" s="224" t="s">
        <v>140</v>
      </c>
      <c r="AU171" s="224" t="s">
        <v>84</v>
      </c>
      <c r="AY171" s="14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84</v>
      </c>
      <c r="BK171" s="225">
        <f>ROUND(I171*H171,2)</f>
        <v>0</v>
      </c>
      <c r="BL171" s="14" t="s">
        <v>144</v>
      </c>
      <c r="BM171" s="224" t="s">
        <v>225</v>
      </c>
    </row>
    <row r="172" s="12" customFormat="1" ht="25.92" customHeight="1">
      <c r="A172" s="12"/>
      <c r="B172" s="199"/>
      <c r="C172" s="200"/>
      <c r="D172" s="201" t="s">
        <v>75</v>
      </c>
      <c r="E172" s="202" t="s">
        <v>218</v>
      </c>
      <c r="F172" s="202" t="s">
        <v>226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SUM(P173:P174)</f>
        <v>0</v>
      </c>
      <c r="Q172" s="207"/>
      <c r="R172" s="208">
        <f>SUM(R173:R174)</f>
        <v>0</v>
      </c>
      <c r="S172" s="207"/>
      <c r="T172" s="20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84</v>
      </c>
      <c r="AT172" s="211" t="s">
        <v>75</v>
      </c>
      <c r="AU172" s="211" t="s">
        <v>76</v>
      </c>
      <c r="AY172" s="210" t="s">
        <v>139</v>
      </c>
      <c r="BK172" s="212">
        <f>SUM(BK173:BK174)</f>
        <v>0</v>
      </c>
    </row>
    <row r="173" s="2" customFormat="1" ht="16.5" customHeight="1">
      <c r="A173" s="35"/>
      <c r="B173" s="36"/>
      <c r="C173" s="213" t="s">
        <v>7</v>
      </c>
      <c r="D173" s="213" t="s">
        <v>140</v>
      </c>
      <c r="E173" s="214" t="s">
        <v>227</v>
      </c>
      <c r="F173" s="215" t="s">
        <v>228</v>
      </c>
      <c r="G173" s="216" t="s">
        <v>217</v>
      </c>
      <c r="H173" s="217">
        <v>4</v>
      </c>
      <c r="I173" s="218"/>
      <c r="J173" s="219">
        <f>ROUND(I173*H173,2)</f>
        <v>0</v>
      </c>
      <c r="K173" s="215" t="s">
        <v>1</v>
      </c>
      <c r="L173" s="41"/>
      <c r="M173" s="220" t="s">
        <v>1</v>
      </c>
      <c r="N173" s="221" t="s">
        <v>41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144</v>
      </c>
      <c r="AT173" s="224" t="s">
        <v>140</v>
      </c>
      <c r="AU173" s="224" t="s">
        <v>84</v>
      </c>
      <c r="AY173" s="14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84</v>
      </c>
      <c r="BK173" s="225">
        <f>ROUND(I173*H173,2)</f>
        <v>0</v>
      </c>
      <c r="BL173" s="14" t="s">
        <v>144</v>
      </c>
      <c r="BM173" s="224" t="s">
        <v>229</v>
      </c>
    </row>
    <row r="174" s="2" customFormat="1" ht="21.75" customHeight="1">
      <c r="A174" s="35"/>
      <c r="B174" s="36"/>
      <c r="C174" s="213" t="s">
        <v>200</v>
      </c>
      <c r="D174" s="213" t="s">
        <v>140</v>
      </c>
      <c r="E174" s="214" t="s">
        <v>230</v>
      </c>
      <c r="F174" s="215" t="s">
        <v>231</v>
      </c>
      <c r="G174" s="216" t="s">
        <v>217</v>
      </c>
      <c r="H174" s="217">
        <v>4</v>
      </c>
      <c r="I174" s="218"/>
      <c r="J174" s="219">
        <f>ROUND(I174*H174,2)</f>
        <v>0</v>
      </c>
      <c r="K174" s="215" t="s">
        <v>1</v>
      </c>
      <c r="L174" s="41"/>
      <c r="M174" s="220" t="s">
        <v>1</v>
      </c>
      <c r="N174" s="221" t="s">
        <v>41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144</v>
      </c>
      <c r="AT174" s="224" t="s">
        <v>140</v>
      </c>
      <c r="AU174" s="224" t="s">
        <v>84</v>
      </c>
      <c r="AY174" s="14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84</v>
      </c>
      <c r="BK174" s="225">
        <f>ROUND(I174*H174,2)</f>
        <v>0</v>
      </c>
      <c r="BL174" s="14" t="s">
        <v>144</v>
      </c>
      <c r="BM174" s="224" t="s">
        <v>232</v>
      </c>
    </row>
    <row r="175" s="12" customFormat="1" ht="25.92" customHeight="1">
      <c r="A175" s="12"/>
      <c r="B175" s="199"/>
      <c r="C175" s="200"/>
      <c r="D175" s="201" t="s">
        <v>75</v>
      </c>
      <c r="E175" s="202" t="s">
        <v>222</v>
      </c>
      <c r="F175" s="202" t="s">
        <v>233</v>
      </c>
      <c r="G175" s="200"/>
      <c r="H175" s="200"/>
      <c r="I175" s="203"/>
      <c r="J175" s="204">
        <f>BK175</f>
        <v>0</v>
      </c>
      <c r="K175" s="200"/>
      <c r="L175" s="205"/>
      <c r="M175" s="206"/>
      <c r="N175" s="207"/>
      <c r="O175" s="207"/>
      <c r="P175" s="208">
        <f>P176</f>
        <v>0</v>
      </c>
      <c r="Q175" s="207"/>
      <c r="R175" s="208">
        <f>R176</f>
        <v>0</v>
      </c>
      <c r="S175" s="207"/>
      <c r="T175" s="209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84</v>
      </c>
      <c r="AT175" s="211" t="s">
        <v>75</v>
      </c>
      <c r="AU175" s="211" t="s">
        <v>76</v>
      </c>
      <c r="AY175" s="210" t="s">
        <v>139</v>
      </c>
      <c r="BK175" s="212">
        <f>BK176</f>
        <v>0</v>
      </c>
    </row>
    <row r="176" s="2" customFormat="1" ht="16.5" customHeight="1">
      <c r="A176" s="35"/>
      <c r="B176" s="36"/>
      <c r="C176" s="213" t="s">
        <v>234</v>
      </c>
      <c r="D176" s="213" t="s">
        <v>140</v>
      </c>
      <c r="E176" s="214" t="s">
        <v>235</v>
      </c>
      <c r="F176" s="215" t="s">
        <v>236</v>
      </c>
      <c r="G176" s="216" t="s">
        <v>153</v>
      </c>
      <c r="H176" s="217">
        <v>1.3919999999999999</v>
      </c>
      <c r="I176" s="218"/>
      <c r="J176" s="219">
        <f>ROUND(I176*H176,2)</f>
        <v>0</v>
      </c>
      <c r="K176" s="215" t="s">
        <v>148</v>
      </c>
      <c r="L176" s="41"/>
      <c r="M176" s="220" t="s">
        <v>1</v>
      </c>
      <c r="N176" s="221" t="s">
        <v>41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144</v>
      </c>
      <c r="AT176" s="224" t="s">
        <v>140</v>
      </c>
      <c r="AU176" s="224" t="s">
        <v>84</v>
      </c>
      <c r="AY176" s="14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84</v>
      </c>
      <c r="BK176" s="225">
        <f>ROUND(I176*H176,2)</f>
        <v>0</v>
      </c>
      <c r="BL176" s="14" t="s">
        <v>144</v>
      </c>
      <c r="BM176" s="224" t="s">
        <v>237</v>
      </c>
    </row>
    <row r="177" s="12" customFormat="1" ht="25.92" customHeight="1">
      <c r="A177" s="12"/>
      <c r="B177" s="199"/>
      <c r="C177" s="200"/>
      <c r="D177" s="201" t="s">
        <v>75</v>
      </c>
      <c r="E177" s="202" t="s">
        <v>238</v>
      </c>
      <c r="F177" s="202" t="s">
        <v>239</v>
      </c>
      <c r="G177" s="200"/>
      <c r="H177" s="200"/>
      <c r="I177" s="203"/>
      <c r="J177" s="204">
        <f>BK177</f>
        <v>0</v>
      </c>
      <c r="K177" s="200"/>
      <c r="L177" s="205"/>
      <c r="M177" s="206"/>
      <c r="N177" s="207"/>
      <c r="O177" s="207"/>
      <c r="P177" s="208">
        <f>P178</f>
        <v>0</v>
      </c>
      <c r="Q177" s="207"/>
      <c r="R177" s="208">
        <f>R178</f>
        <v>0</v>
      </c>
      <c r="S177" s="207"/>
      <c r="T177" s="20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84</v>
      </c>
      <c r="AT177" s="211" t="s">
        <v>75</v>
      </c>
      <c r="AU177" s="211" t="s">
        <v>76</v>
      </c>
      <c r="AY177" s="210" t="s">
        <v>139</v>
      </c>
      <c r="BK177" s="212">
        <f>BK178</f>
        <v>0</v>
      </c>
    </row>
    <row r="178" s="2" customFormat="1" ht="24.15" customHeight="1">
      <c r="A178" s="35"/>
      <c r="B178" s="36"/>
      <c r="C178" s="213" t="s">
        <v>203</v>
      </c>
      <c r="D178" s="213" t="s">
        <v>140</v>
      </c>
      <c r="E178" s="214" t="s">
        <v>240</v>
      </c>
      <c r="F178" s="215" t="s">
        <v>241</v>
      </c>
      <c r="G178" s="216" t="s">
        <v>153</v>
      </c>
      <c r="H178" s="217">
        <v>90</v>
      </c>
      <c r="I178" s="218"/>
      <c r="J178" s="219">
        <f>ROUND(I178*H178,2)</f>
        <v>0</v>
      </c>
      <c r="K178" s="215" t="s">
        <v>148</v>
      </c>
      <c r="L178" s="41"/>
      <c r="M178" s="220" t="s">
        <v>1</v>
      </c>
      <c r="N178" s="221" t="s">
        <v>41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144</v>
      </c>
      <c r="AT178" s="224" t="s">
        <v>140</v>
      </c>
      <c r="AU178" s="224" t="s">
        <v>84</v>
      </c>
      <c r="AY178" s="14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84</v>
      </c>
      <c r="BK178" s="225">
        <f>ROUND(I178*H178,2)</f>
        <v>0</v>
      </c>
      <c r="BL178" s="14" t="s">
        <v>144</v>
      </c>
      <c r="BM178" s="224" t="s">
        <v>242</v>
      </c>
    </row>
    <row r="179" s="12" customFormat="1" ht="25.92" customHeight="1">
      <c r="A179" s="12"/>
      <c r="B179" s="199"/>
      <c r="C179" s="200"/>
      <c r="D179" s="201" t="s">
        <v>75</v>
      </c>
      <c r="E179" s="202" t="s">
        <v>243</v>
      </c>
      <c r="F179" s="202" t="s">
        <v>244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SUM(P180:P181)</f>
        <v>0</v>
      </c>
      <c r="Q179" s="207"/>
      <c r="R179" s="208">
        <f>SUM(R180:R181)</f>
        <v>0</v>
      </c>
      <c r="S179" s="207"/>
      <c r="T179" s="20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84</v>
      </c>
      <c r="AT179" s="211" t="s">
        <v>75</v>
      </c>
      <c r="AU179" s="211" t="s">
        <v>76</v>
      </c>
      <c r="AY179" s="210" t="s">
        <v>139</v>
      </c>
      <c r="BK179" s="212">
        <f>SUM(BK180:BK181)</f>
        <v>0</v>
      </c>
    </row>
    <row r="180" s="2" customFormat="1" ht="21.75" customHeight="1">
      <c r="A180" s="35"/>
      <c r="B180" s="36"/>
      <c r="C180" s="213" t="s">
        <v>245</v>
      </c>
      <c r="D180" s="213" t="s">
        <v>140</v>
      </c>
      <c r="E180" s="214" t="s">
        <v>246</v>
      </c>
      <c r="F180" s="215" t="s">
        <v>247</v>
      </c>
      <c r="G180" s="216" t="s">
        <v>153</v>
      </c>
      <c r="H180" s="217">
        <v>190</v>
      </c>
      <c r="I180" s="218"/>
      <c r="J180" s="219">
        <f>ROUND(I180*H180,2)</f>
        <v>0</v>
      </c>
      <c r="K180" s="215" t="s">
        <v>1</v>
      </c>
      <c r="L180" s="41"/>
      <c r="M180" s="220" t="s">
        <v>1</v>
      </c>
      <c r="N180" s="221" t="s">
        <v>41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144</v>
      </c>
      <c r="AT180" s="224" t="s">
        <v>140</v>
      </c>
      <c r="AU180" s="224" t="s">
        <v>84</v>
      </c>
      <c r="AY180" s="14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84</v>
      </c>
      <c r="BK180" s="225">
        <f>ROUND(I180*H180,2)</f>
        <v>0</v>
      </c>
      <c r="BL180" s="14" t="s">
        <v>144</v>
      </c>
      <c r="BM180" s="224" t="s">
        <v>248</v>
      </c>
    </row>
    <row r="181" s="2" customFormat="1" ht="16.5" customHeight="1">
      <c r="A181" s="35"/>
      <c r="B181" s="36"/>
      <c r="C181" s="213" t="s">
        <v>206</v>
      </c>
      <c r="D181" s="213" t="s">
        <v>140</v>
      </c>
      <c r="E181" s="214" t="s">
        <v>249</v>
      </c>
      <c r="F181" s="215" t="s">
        <v>250</v>
      </c>
      <c r="G181" s="216" t="s">
        <v>153</v>
      </c>
      <c r="H181" s="217">
        <v>201.40000000000001</v>
      </c>
      <c r="I181" s="218"/>
      <c r="J181" s="219">
        <f>ROUND(I181*H181,2)</f>
        <v>0</v>
      </c>
      <c r="K181" s="215" t="s">
        <v>1</v>
      </c>
      <c r="L181" s="41"/>
      <c r="M181" s="220" t="s">
        <v>1</v>
      </c>
      <c r="N181" s="221" t="s">
        <v>41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144</v>
      </c>
      <c r="AT181" s="224" t="s">
        <v>140</v>
      </c>
      <c r="AU181" s="224" t="s">
        <v>84</v>
      </c>
      <c r="AY181" s="14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84</v>
      </c>
      <c r="BK181" s="225">
        <f>ROUND(I181*H181,2)</f>
        <v>0</v>
      </c>
      <c r="BL181" s="14" t="s">
        <v>144</v>
      </c>
      <c r="BM181" s="224" t="s">
        <v>251</v>
      </c>
    </row>
    <row r="182" s="12" customFormat="1" ht="25.92" customHeight="1">
      <c r="A182" s="12"/>
      <c r="B182" s="199"/>
      <c r="C182" s="200"/>
      <c r="D182" s="201" t="s">
        <v>75</v>
      </c>
      <c r="E182" s="202" t="s">
        <v>252</v>
      </c>
      <c r="F182" s="202" t="s">
        <v>253</v>
      </c>
      <c r="G182" s="200"/>
      <c r="H182" s="200"/>
      <c r="I182" s="203"/>
      <c r="J182" s="204">
        <f>BK182</f>
        <v>0</v>
      </c>
      <c r="K182" s="200"/>
      <c r="L182" s="205"/>
      <c r="M182" s="206"/>
      <c r="N182" s="207"/>
      <c r="O182" s="207"/>
      <c r="P182" s="208">
        <f>P183</f>
        <v>0</v>
      </c>
      <c r="Q182" s="207"/>
      <c r="R182" s="208">
        <f>R183</f>
        <v>0</v>
      </c>
      <c r="S182" s="207"/>
      <c r="T182" s="20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84</v>
      </c>
      <c r="AT182" s="211" t="s">
        <v>75</v>
      </c>
      <c r="AU182" s="211" t="s">
        <v>76</v>
      </c>
      <c r="AY182" s="210" t="s">
        <v>139</v>
      </c>
      <c r="BK182" s="212">
        <f>BK183</f>
        <v>0</v>
      </c>
    </row>
    <row r="183" s="2" customFormat="1" ht="16.5" customHeight="1">
      <c r="A183" s="35"/>
      <c r="B183" s="36"/>
      <c r="C183" s="213" t="s">
        <v>254</v>
      </c>
      <c r="D183" s="213" t="s">
        <v>140</v>
      </c>
      <c r="E183" s="214" t="s">
        <v>255</v>
      </c>
      <c r="F183" s="215" t="s">
        <v>256</v>
      </c>
      <c r="G183" s="216" t="s">
        <v>153</v>
      </c>
      <c r="H183" s="217">
        <v>14</v>
      </c>
      <c r="I183" s="218"/>
      <c r="J183" s="219">
        <f>ROUND(I183*H183,2)</f>
        <v>0</v>
      </c>
      <c r="K183" s="215" t="s">
        <v>1</v>
      </c>
      <c r="L183" s="41"/>
      <c r="M183" s="220" t="s">
        <v>1</v>
      </c>
      <c r="N183" s="221" t="s">
        <v>41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144</v>
      </c>
      <c r="AT183" s="224" t="s">
        <v>140</v>
      </c>
      <c r="AU183" s="224" t="s">
        <v>84</v>
      </c>
      <c r="AY183" s="14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84</v>
      </c>
      <c r="BK183" s="225">
        <f>ROUND(I183*H183,2)</f>
        <v>0</v>
      </c>
      <c r="BL183" s="14" t="s">
        <v>144</v>
      </c>
      <c r="BM183" s="224" t="s">
        <v>257</v>
      </c>
    </row>
    <row r="184" s="12" customFormat="1" ht="25.92" customHeight="1">
      <c r="A184" s="12"/>
      <c r="B184" s="199"/>
      <c r="C184" s="200"/>
      <c r="D184" s="201" t="s">
        <v>75</v>
      </c>
      <c r="E184" s="202" t="s">
        <v>258</v>
      </c>
      <c r="F184" s="202" t="s">
        <v>259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SUM(P185:P190)</f>
        <v>0</v>
      </c>
      <c r="Q184" s="207"/>
      <c r="R184" s="208">
        <f>SUM(R185:R190)</f>
        <v>0</v>
      </c>
      <c r="S184" s="207"/>
      <c r="T184" s="209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86</v>
      </c>
      <c r="AT184" s="211" t="s">
        <v>75</v>
      </c>
      <c r="AU184" s="211" t="s">
        <v>76</v>
      </c>
      <c r="AY184" s="210" t="s">
        <v>139</v>
      </c>
      <c r="BK184" s="212">
        <f>SUM(BK185:BK190)</f>
        <v>0</v>
      </c>
    </row>
    <row r="185" s="2" customFormat="1" ht="16.5" customHeight="1">
      <c r="A185" s="35"/>
      <c r="B185" s="36"/>
      <c r="C185" s="213" t="s">
        <v>209</v>
      </c>
      <c r="D185" s="213" t="s">
        <v>140</v>
      </c>
      <c r="E185" s="214" t="s">
        <v>260</v>
      </c>
      <c r="F185" s="215" t="s">
        <v>261</v>
      </c>
      <c r="G185" s="216" t="s">
        <v>153</v>
      </c>
      <c r="H185" s="217">
        <v>36.329999999999998</v>
      </c>
      <c r="I185" s="218"/>
      <c r="J185" s="219">
        <f>ROUND(I185*H185,2)</f>
        <v>0</v>
      </c>
      <c r="K185" s="215" t="s">
        <v>1</v>
      </c>
      <c r="L185" s="41"/>
      <c r="M185" s="220" t="s">
        <v>1</v>
      </c>
      <c r="N185" s="221" t="s">
        <v>41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188</v>
      </c>
      <c r="AT185" s="224" t="s">
        <v>140</v>
      </c>
      <c r="AU185" s="224" t="s">
        <v>84</v>
      </c>
      <c r="AY185" s="14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84</v>
      </c>
      <c r="BK185" s="225">
        <f>ROUND(I185*H185,2)</f>
        <v>0</v>
      </c>
      <c r="BL185" s="14" t="s">
        <v>188</v>
      </c>
      <c r="BM185" s="224" t="s">
        <v>262</v>
      </c>
    </row>
    <row r="186" s="2" customFormat="1" ht="16.5" customHeight="1">
      <c r="A186" s="35"/>
      <c r="B186" s="36"/>
      <c r="C186" s="213" t="s">
        <v>263</v>
      </c>
      <c r="D186" s="213" t="s">
        <v>140</v>
      </c>
      <c r="E186" s="214" t="s">
        <v>264</v>
      </c>
      <c r="F186" s="215" t="s">
        <v>265</v>
      </c>
      <c r="G186" s="216" t="s">
        <v>153</v>
      </c>
      <c r="H186" s="217">
        <v>57.700000000000003</v>
      </c>
      <c r="I186" s="218"/>
      <c r="J186" s="219">
        <f>ROUND(I186*H186,2)</f>
        <v>0</v>
      </c>
      <c r="K186" s="215" t="s">
        <v>1</v>
      </c>
      <c r="L186" s="41"/>
      <c r="M186" s="220" t="s">
        <v>1</v>
      </c>
      <c r="N186" s="221" t="s">
        <v>41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188</v>
      </c>
      <c r="AT186" s="224" t="s">
        <v>140</v>
      </c>
      <c r="AU186" s="224" t="s">
        <v>84</v>
      </c>
      <c r="AY186" s="14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84</v>
      </c>
      <c r="BK186" s="225">
        <f>ROUND(I186*H186,2)</f>
        <v>0</v>
      </c>
      <c r="BL186" s="14" t="s">
        <v>188</v>
      </c>
      <c r="BM186" s="224" t="s">
        <v>266</v>
      </c>
    </row>
    <row r="187" s="2" customFormat="1" ht="16.5" customHeight="1">
      <c r="A187" s="35"/>
      <c r="B187" s="36"/>
      <c r="C187" s="213" t="s">
        <v>212</v>
      </c>
      <c r="D187" s="213" t="s">
        <v>140</v>
      </c>
      <c r="E187" s="214" t="s">
        <v>267</v>
      </c>
      <c r="F187" s="215" t="s">
        <v>268</v>
      </c>
      <c r="G187" s="216" t="s">
        <v>153</v>
      </c>
      <c r="H187" s="217">
        <v>126.94</v>
      </c>
      <c r="I187" s="218"/>
      <c r="J187" s="219">
        <f>ROUND(I187*H187,2)</f>
        <v>0</v>
      </c>
      <c r="K187" s="215" t="s">
        <v>1</v>
      </c>
      <c r="L187" s="41"/>
      <c r="M187" s="220" t="s">
        <v>1</v>
      </c>
      <c r="N187" s="221" t="s">
        <v>41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188</v>
      </c>
      <c r="AT187" s="224" t="s">
        <v>140</v>
      </c>
      <c r="AU187" s="224" t="s">
        <v>84</v>
      </c>
      <c r="AY187" s="14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84</v>
      </c>
      <c r="BK187" s="225">
        <f>ROUND(I187*H187,2)</f>
        <v>0</v>
      </c>
      <c r="BL187" s="14" t="s">
        <v>188</v>
      </c>
      <c r="BM187" s="224" t="s">
        <v>238</v>
      </c>
    </row>
    <row r="188" s="2" customFormat="1" ht="16.5" customHeight="1">
      <c r="A188" s="35"/>
      <c r="B188" s="36"/>
      <c r="C188" s="213" t="s">
        <v>269</v>
      </c>
      <c r="D188" s="213" t="s">
        <v>140</v>
      </c>
      <c r="E188" s="214" t="s">
        <v>270</v>
      </c>
      <c r="F188" s="215" t="s">
        <v>271</v>
      </c>
      <c r="G188" s="216" t="s">
        <v>153</v>
      </c>
      <c r="H188" s="217">
        <v>62.890000000000001</v>
      </c>
      <c r="I188" s="218"/>
      <c r="J188" s="219">
        <f>ROUND(I188*H188,2)</f>
        <v>0</v>
      </c>
      <c r="K188" s="215" t="s">
        <v>1</v>
      </c>
      <c r="L188" s="41"/>
      <c r="M188" s="220" t="s">
        <v>1</v>
      </c>
      <c r="N188" s="221" t="s">
        <v>41</v>
      </c>
      <c r="O188" s="88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188</v>
      </c>
      <c r="AT188" s="224" t="s">
        <v>140</v>
      </c>
      <c r="AU188" s="224" t="s">
        <v>84</v>
      </c>
      <c r="AY188" s="14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84</v>
      </c>
      <c r="BK188" s="225">
        <f>ROUND(I188*H188,2)</f>
        <v>0</v>
      </c>
      <c r="BL188" s="14" t="s">
        <v>188</v>
      </c>
      <c r="BM188" s="224" t="s">
        <v>272</v>
      </c>
    </row>
    <row r="189" s="2" customFormat="1" ht="16.5" customHeight="1">
      <c r="A189" s="35"/>
      <c r="B189" s="36"/>
      <c r="C189" s="213" t="s">
        <v>218</v>
      </c>
      <c r="D189" s="213" t="s">
        <v>140</v>
      </c>
      <c r="E189" s="214" t="s">
        <v>273</v>
      </c>
      <c r="F189" s="215" t="s">
        <v>274</v>
      </c>
      <c r="G189" s="216" t="s">
        <v>153</v>
      </c>
      <c r="H189" s="217">
        <v>69.179000000000002</v>
      </c>
      <c r="I189" s="218"/>
      <c r="J189" s="219">
        <f>ROUND(I189*H189,2)</f>
        <v>0</v>
      </c>
      <c r="K189" s="215" t="s">
        <v>1</v>
      </c>
      <c r="L189" s="41"/>
      <c r="M189" s="220" t="s">
        <v>1</v>
      </c>
      <c r="N189" s="221" t="s">
        <v>41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188</v>
      </c>
      <c r="AT189" s="224" t="s">
        <v>140</v>
      </c>
      <c r="AU189" s="224" t="s">
        <v>84</v>
      </c>
      <c r="AY189" s="14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84</v>
      </c>
      <c r="BK189" s="225">
        <f>ROUND(I189*H189,2)</f>
        <v>0</v>
      </c>
      <c r="BL189" s="14" t="s">
        <v>188</v>
      </c>
      <c r="BM189" s="224" t="s">
        <v>275</v>
      </c>
    </row>
    <row r="190" s="2" customFormat="1" ht="16.5" customHeight="1">
      <c r="A190" s="35"/>
      <c r="B190" s="36"/>
      <c r="C190" s="213" t="s">
        <v>276</v>
      </c>
      <c r="D190" s="213" t="s">
        <v>140</v>
      </c>
      <c r="E190" s="214" t="s">
        <v>277</v>
      </c>
      <c r="F190" s="215" t="s">
        <v>278</v>
      </c>
      <c r="G190" s="216" t="s">
        <v>217</v>
      </c>
      <c r="H190" s="217">
        <v>18</v>
      </c>
      <c r="I190" s="218"/>
      <c r="J190" s="219">
        <f>ROUND(I190*H190,2)</f>
        <v>0</v>
      </c>
      <c r="K190" s="215" t="s">
        <v>1</v>
      </c>
      <c r="L190" s="41"/>
      <c r="M190" s="220" t="s">
        <v>1</v>
      </c>
      <c r="N190" s="221" t="s">
        <v>41</v>
      </c>
      <c r="O190" s="88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188</v>
      </c>
      <c r="AT190" s="224" t="s">
        <v>140</v>
      </c>
      <c r="AU190" s="224" t="s">
        <v>84</v>
      </c>
      <c r="AY190" s="14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84</v>
      </c>
      <c r="BK190" s="225">
        <f>ROUND(I190*H190,2)</f>
        <v>0</v>
      </c>
      <c r="BL190" s="14" t="s">
        <v>188</v>
      </c>
      <c r="BM190" s="224" t="s">
        <v>279</v>
      </c>
    </row>
    <row r="191" s="12" customFormat="1" ht="25.92" customHeight="1">
      <c r="A191" s="12"/>
      <c r="B191" s="199"/>
      <c r="C191" s="200"/>
      <c r="D191" s="201" t="s">
        <v>75</v>
      </c>
      <c r="E191" s="202" t="s">
        <v>280</v>
      </c>
      <c r="F191" s="202" t="s">
        <v>281</v>
      </c>
      <c r="G191" s="200"/>
      <c r="H191" s="200"/>
      <c r="I191" s="203"/>
      <c r="J191" s="204">
        <f>BK191</f>
        <v>0</v>
      </c>
      <c r="K191" s="200"/>
      <c r="L191" s="205"/>
      <c r="M191" s="206"/>
      <c r="N191" s="207"/>
      <c r="O191" s="207"/>
      <c r="P191" s="208">
        <f>P192</f>
        <v>0</v>
      </c>
      <c r="Q191" s="207"/>
      <c r="R191" s="208">
        <f>R192</f>
        <v>0</v>
      </c>
      <c r="S191" s="207"/>
      <c r="T191" s="20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86</v>
      </c>
      <c r="AT191" s="211" t="s">
        <v>75</v>
      </c>
      <c r="AU191" s="211" t="s">
        <v>76</v>
      </c>
      <c r="AY191" s="210" t="s">
        <v>139</v>
      </c>
      <c r="BK191" s="212">
        <f>BK192</f>
        <v>0</v>
      </c>
    </row>
    <row r="192" s="2" customFormat="1" ht="24.15" customHeight="1">
      <c r="A192" s="35"/>
      <c r="B192" s="36"/>
      <c r="C192" s="213" t="s">
        <v>222</v>
      </c>
      <c r="D192" s="213" t="s">
        <v>140</v>
      </c>
      <c r="E192" s="214" t="s">
        <v>282</v>
      </c>
      <c r="F192" s="215" t="s">
        <v>283</v>
      </c>
      <c r="G192" s="216" t="s">
        <v>217</v>
      </c>
      <c r="H192" s="217">
        <v>2</v>
      </c>
      <c r="I192" s="218"/>
      <c r="J192" s="219">
        <f>ROUND(I192*H192,2)</f>
        <v>0</v>
      </c>
      <c r="K192" s="215" t="s">
        <v>1</v>
      </c>
      <c r="L192" s="41"/>
      <c r="M192" s="220" t="s">
        <v>1</v>
      </c>
      <c r="N192" s="221" t="s">
        <v>41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188</v>
      </c>
      <c r="AT192" s="224" t="s">
        <v>140</v>
      </c>
      <c r="AU192" s="224" t="s">
        <v>84</v>
      </c>
      <c r="AY192" s="14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84</v>
      </c>
      <c r="BK192" s="225">
        <f>ROUND(I192*H192,2)</f>
        <v>0</v>
      </c>
      <c r="BL192" s="14" t="s">
        <v>188</v>
      </c>
      <c r="BM192" s="224" t="s">
        <v>284</v>
      </c>
    </row>
    <row r="193" s="12" customFormat="1" ht="25.92" customHeight="1">
      <c r="A193" s="12"/>
      <c r="B193" s="199"/>
      <c r="C193" s="200"/>
      <c r="D193" s="201" t="s">
        <v>75</v>
      </c>
      <c r="E193" s="202" t="s">
        <v>285</v>
      </c>
      <c r="F193" s="202" t="s">
        <v>286</v>
      </c>
      <c r="G193" s="200"/>
      <c r="H193" s="200"/>
      <c r="I193" s="203"/>
      <c r="J193" s="204">
        <f>BK193</f>
        <v>0</v>
      </c>
      <c r="K193" s="200"/>
      <c r="L193" s="205"/>
      <c r="M193" s="206"/>
      <c r="N193" s="207"/>
      <c r="O193" s="207"/>
      <c r="P193" s="208">
        <f>P194</f>
        <v>0</v>
      </c>
      <c r="Q193" s="207"/>
      <c r="R193" s="208">
        <f>R194</f>
        <v>0</v>
      </c>
      <c r="S193" s="207"/>
      <c r="T193" s="209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86</v>
      </c>
      <c r="AT193" s="211" t="s">
        <v>75</v>
      </c>
      <c r="AU193" s="211" t="s">
        <v>76</v>
      </c>
      <c r="AY193" s="210" t="s">
        <v>139</v>
      </c>
      <c r="BK193" s="212">
        <f>BK194</f>
        <v>0</v>
      </c>
    </row>
    <row r="194" s="2" customFormat="1" ht="16.5" customHeight="1">
      <c r="A194" s="35"/>
      <c r="B194" s="36"/>
      <c r="C194" s="213" t="s">
        <v>287</v>
      </c>
      <c r="D194" s="213" t="s">
        <v>140</v>
      </c>
      <c r="E194" s="214" t="s">
        <v>288</v>
      </c>
      <c r="F194" s="215" t="s">
        <v>289</v>
      </c>
      <c r="G194" s="216" t="s">
        <v>153</v>
      </c>
      <c r="H194" s="217">
        <v>5.04</v>
      </c>
      <c r="I194" s="218"/>
      <c r="J194" s="219">
        <f>ROUND(I194*H194,2)</f>
        <v>0</v>
      </c>
      <c r="K194" s="215" t="s">
        <v>1</v>
      </c>
      <c r="L194" s="41"/>
      <c r="M194" s="220" t="s">
        <v>1</v>
      </c>
      <c r="N194" s="221" t="s">
        <v>41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188</v>
      </c>
      <c r="AT194" s="224" t="s">
        <v>140</v>
      </c>
      <c r="AU194" s="224" t="s">
        <v>84</v>
      </c>
      <c r="AY194" s="14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84</v>
      </c>
      <c r="BK194" s="225">
        <f>ROUND(I194*H194,2)</f>
        <v>0</v>
      </c>
      <c r="BL194" s="14" t="s">
        <v>188</v>
      </c>
      <c r="BM194" s="224" t="s">
        <v>290</v>
      </c>
    </row>
    <row r="195" s="12" customFormat="1" ht="25.92" customHeight="1">
      <c r="A195" s="12"/>
      <c r="B195" s="199"/>
      <c r="C195" s="200"/>
      <c r="D195" s="201" t="s">
        <v>75</v>
      </c>
      <c r="E195" s="202" t="s">
        <v>291</v>
      </c>
      <c r="F195" s="202" t="s">
        <v>292</v>
      </c>
      <c r="G195" s="200"/>
      <c r="H195" s="200"/>
      <c r="I195" s="203"/>
      <c r="J195" s="204">
        <f>BK195</f>
        <v>0</v>
      </c>
      <c r="K195" s="200"/>
      <c r="L195" s="205"/>
      <c r="M195" s="206"/>
      <c r="N195" s="207"/>
      <c r="O195" s="207"/>
      <c r="P195" s="208">
        <f>SUM(P196:P197)</f>
        <v>0</v>
      </c>
      <c r="Q195" s="207"/>
      <c r="R195" s="208">
        <f>SUM(R196:R197)</f>
        <v>0</v>
      </c>
      <c r="S195" s="207"/>
      <c r="T195" s="209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84</v>
      </c>
      <c r="AT195" s="211" t="s">
        <v>75</v>
      </c>
      <c r="AU195" s="211" t="s">
        <v>76</v>
      </c>
      <c r="AY195" s="210" t="s">
        <v>139</v>
      </c>
      <c r="BK195" s="212">
        <f>SUM(BK196:BK197)</f>
        <v>0</v>
      </c>
    </row>
    <row r="196" s="2" customFormat="1" ht="16.5" customHeight="1">
      <c r="A196" s="35"/>
      <c r="B196" s="36"/>
      <c r="C196" s="213" t="s">
        <v>225</v>
      </c>
      <c r="D196" s="213" t="s">
        <v>140</v>
      </c>
      <c r="E196" s="214" t="s">
        <v>293</v>
      </c>
      <c r="F196" s="215" t="s">
        <v>294</v>
      </c>
      <c r="G196" s="216" t="s">
        <v>175</v>
      </c>
      <c r="H196" s="217">
        <v>44</v>
      </c>
      <c r="I196" s="218"/>
      <c r="J196" s="219">
        <f>ROUND(I196*H196,2)</f>
        <v>0</v>
      </c>
      <c r="K196" s="215" t="s">
        <v>1</v>
      </c>
      <c r="L196" s="41"/>
      <c r="M196" s="220" t="s">
        <v>1</v>
      </c>
      <c r="N196" s="221" t="s">
        <v>41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144</v>
      </c>
      <c r="AT196" s="224" t="s">
        <v>140</v>
      </c>
      <c r="AU196" s="224" t="s">
        <v>84</v>
      </c>
      <c r="AY196" s="14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84</v>
      </c>
      <c r="BK196" s="225">
        <f>ROUND(I196*H196,2)</f>
        <v>0</v>
      </c>
      <c r="BL196" s="14" t="s">
        <v>144</v>
      </c>
      <c r="BM196" s="224" t="s">
        <v>295</v>
      </c>
    </row>
    <row r="197" s="2" customFormat="1" ht="16.5" customHeight="1">
      <c r="A197" s="35"/>
      <c r="B197" s="36"/>
      <c r="C197" s="213" t="s">
        <v>296</v>
      </c>
      <c r="D197" s="213" t="s">
        <v>140</v>
      </c>
      <c r="E197" s="214" t="s">
        <v>297</v>
      </c>
      <c r="F197" s="215" t="s">
        <v>298</v>
      </c>
      <c r="G197" s="216" t="s">
        <v>217</v>
      </c>
      <c r="H197" s="217">
        <v>47</v>
      </c>
      <c r="I197" s="218"/>
      <c r="J197" s="219">
        <f>ROUND(I197*H197,2)</f>
        <v>0</v>
      </c>
      <c r="K197" s="215" t="s">
        <v>1</v>
      </c>
      <c r="L197" s="41"/>
      <c r="M197" s="220" t="s">
        <v>1</v>
      </c>
      <c r="N197" s="221" t="s">
        <v>41</v>
      </c>
      <c r="O197" s="88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144</v>
      </c>
      <c r="AT197" s="224" t="s">
        <v>140</v>
      </c>
      <c r="AU197" s="224" t="s">
        <v>84</v>
      </c>
      <c r="AY197" s="14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84</v>
      </c>
      <c r="BK197" s="225">
        <f>ROUND(I197*H197,2)</f>
        <v>0</v>
      </c>
      <c r="BL197" s="14" t="s">
        <v>144</v>
      </c>
      <c r="BM197" s="224" t="s">
        <v>299</v>
      </c>
    </row>
    <row r="198" s="12" customFormat="1" ht="25.92" customHeight="1">
      <c r="A198" s="12"/>
      <c r="B198" s="199"/>
      <c r="C198" s="200"/>
      <c r="D198" s="201" t="s">
        <v>75</v>
      </c>
      <c r="E198" s="202" t="s">
        <v>300</v>
      </c>
      <c r="F198" s="202" t="s">
        <v>301</v>
      </c>
      <c r="G198" s="200"/>
      <c r="H198" s="200"/>
      <c r="I198" s="203"/>
      <c r="J198" s="204">
        <f>BK198</f>
        <v>0</v>
      </c>
      <c r="K198" s="200"/>
      <c r="L198" s="205"/>
      <c r="M198" s="206"/>
      <c r="N198" s="207"/>
      <c r="O198" s="207"/>
      <c r="P198" s="208">
        <f>SUM(P199:P204)</f>
        <v>0</v>
      </c>
      <c r="Q198" s="207"/>
      <c r="R198" s="208">
        <f>SUM(R199:R204)</f>
        <v>0</v>
      </c>
      <c r="S198" s="207"/>
      <c r="T198" s="209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84</v>
      </c>
      <c r="AT198" s="211" t="s">
        <v>75</v>
      </c>
      <c r="AU198" s="211" t="s">
        <v>76</v>
      </c>
      <c r="AY198" s="210" t="s">
        <v>139</v>
      </c>
      <c r="BK198" s="212">
        <f>SUM(BK199:BK204)</f>
        <v>0</v>
      </c>
    </row>
    <row r="199" s="2" customFormat="1" ht="16.5" customHeight="1">
      <c r="A199" s="35"/>
      <c r="B199" s="36"/>
      <c r="C199" s="213" t="s">
        <v>229</v>
      </c>
      <c r="D199" s="213" t="s">
        <v>140</v>
      </c>
      <c r="E199" s="214" t="s">
        <v>302</v>
      </c>
      <c r="F199" s="215" t="s">
        <v>303</v>
      </c>
      <c r="G199" s="216" t="s">
        <v>182</v>
      </c>
      <c r="H199" s="217">
        <v>1.2250000000000001</v>
      </c>
      <c r="I199" s="218"/>
      <c r="J199" s="219">
        <f>ROUND(I199*H199,2)</f>
        <v>0</v>
      </c>
      <c r="K199" s="215" t="s">
        <v>148</v>
      </c>
      <c r="L199" s="41"/>
      <c r="M199" s="220" t="s">
        <v>1</v>
      </c>
      <c r="N199" s="221" t="s">
        <v>41</v>
      </c>
      <c r="O199" s="88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144</v>
      </c>
      <c r="AT199" s="224" t="s">
        <v>140</v>
      </c>
      <c r="AU199" s="224" t="s">
        <v>84</v>
      </c>
      <c r="AY199" s="14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84</v>
      </c>
      <c r="BK199" s="225">
        <f>ROUND(I199*H199,2)</f>
        <v>0</v>
      </c>
      <c r="BL199" s="14" t="s">
        <v>144</v>
      </c>
      <c r="BM199" s="224" t="s">
        <v>304</v>
      </c>
    </row>
    <row r="200" s="2" customFormat="1" ht="16.5" customHeight="1">
      <c r="A200" s="35"/>
      <c r="B200" s="36"/>
      <c r="C200" s="213" t="s">
        <v>305</v>
      </c>
      <c r="D200" s="213" t="s">
        <v>140</v>
      </c>
      <c r="E200" s="214" t="s">
        <v>306</v>
      </c>
      <c r="F200" s="215" t="s">
        <v>307</v>
      </c>
      <c r="G200" s="216" t="s">
        <v>182</v>
      </c>
      <c r="H200" s="217">
        <v>1.47</v>
      </c>
      <c r="I200" s="218"/>
      <c r="J200" s="219">
        <f>ROUND(I200*H200,2)</f>
        <v>0</v>
      </c>
      <c r="K200" s="215" t="s">
        <v>148</v>
      </c>
      <c r="L200" s="41"/>
      <c r="M200" s="220" t="s">
        <v>1</v>
      </c>
      <c r="N200" s="221" t="s">
        <v>41</v>
      </c>
      <c r="O200" s="88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144</v>
      </c>
      <c r="AT200" s="224" t="s">
        <v>140</v>
      </c>
      <c r="AU200" s="224" t="s">
        <v>84</v>
      </c>
      <c r="AY200" s="14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84</v>
      </c>
      <c r="BK200" s="225">
        <f>ROUND(I200*H200,2)</f>
        <v>0</v>
      </c>
      <c r="BL200" s="14" t="s">
        <v>144</v>
      </c>
      <c r="BM200" s="224" t="s">
        <v>308</v>
      </c>
    </row>
    <row r="201" s="2" customFormat="1" ht="24.15" customHeight="1">
      <c r="A201" s="35"/>
      <c r="B201" s="36"/>
      <c r="C201" s="213" t="s">
        <v>232</v>
      </c>
      <c r="D201" s="213" t="s">
        <v>140</v>
      </c>
      <c r="E201" s="214" t="s">
        <v>309</v>
      </c>
      <c r="F201" s="215" t="s">
        <v>310</v>
      </c>
      <c r="G201" s="216" t="s">
        <v>182</v>
      </c>
      <c r="H201" s="217">
        <v>3.7909999999999999</v>
      </c>
      <c r="I201" s="218"/>
      <c r="J201" s="219">
        <f>ROUND(I201*H201,2)</f>
        <v>0</v>
      </c>
      <c r="K201" s="215" t="s">
        <v>148</v>
      </c>
      <c r="L201" s="41"/>
      <c r="M201" s="220" t="s">
        <v>1</v>
      </c>
      <c r="N201" s="221" t="s">
        <v>41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144</v>
      </c>
      <c r="AT201" s="224" t="s">
        <v>140</v>
      </c>
      <c r="AU201" s="224" t="s">
        <v>84</v>
      </c>
      <c r="AY201" s="14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84</v>
      </c>
      <c r="BK201" s="225">
        <f>ROUND(I201*H201,2)</f>
        <v>0</v>
      </c>
      <c r="BL201" s="14" t="s">
        <v>144</v>
      </c>
      <c r="BM201" s="224" t="s">
        <v>311</v>
      </c>
    </row>
    <row r="202" s="2" customFormat="1" ht="16.5" customHeight="1">
      <c r="A202" s="35"/>
      <c r="B202" s="36"/>
      <c r="C202" s="213" t="s">
        <v>312</v>
      </c>
      <c r="D202" s="213" t="s">
        <v>140</v>
      </c>
      <c r="E202" s="214" t="s">
        <v>313</v>
      </c>
      <c r="F202" s="215" t="s">
        <v>314</v>
      </c>
      <c r="G202" s="216" t="s">
        <v>182</v>
      </c>
      <c r="H202" s="217">
        <v>2.9399999999999999</v>
      </c>
      <c r="I202" s="218"/>
      <c r="J202" s="219">
        <f>ROUND(I202*H202,2)</f>
        <v>0</v>
      </c>
      <c r="K202" s="215" t="s">
        <v>148</v>
      </c>
      <c r="L202" s="41"/>
      <c r="M202" s="220" t="s">
        <v>1</v>
      </c>
      <c r="N202" s="221" t="s">
        <v>41</v>
      </c>
      <c r="O202" s="88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144</v>
      </c>
      <c r="AT202" s="224" t="s">
        <v>140</v>
      </c>
      <c r="AU202" s="224" t="s">
        <v>84</v>
      </c>
      <c r="AY202" s="14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84</v>
      </c>
      <c r="BK202" s="225">
        <f>ROUND(I202*H202,2)</f>
        <v>0</v>
      </c>
      <c r="BL202" s="14" t="s">
        <v>144</v>
      </c>
      <c r="BM202" s="224" t="s">
        <v>315</v>
      </c>
    </row>
    <row r="203" s="2" customFormat="1" ht="24.15" customHeight="1">
      <c r="A203" s="35"/>
      <c r="B203" s="36"/>
      <c r="C203" s="213" t="s">
        <v>237</v>
      </c>
      <c r="D203" s="213" t="s">
        <v>140</v>
      </c>
      <c r="E203" s="214" t="s">
        <v>316</v>
      </c>
      <c r="F203" s="215" t="s">
        <v>317</v>
      </c>
      <c r="G203" s="216" t="s">
        <v>182</v>
      </c>
      <c r="H203" s="217">
        <v>3.3999999999999999</v>
      </c>
      <c r="I203" s="218"/>
      <c r="J203" s="219">
        <f>ROUND(I203*H203,2)</f>
        <v>0</v>
      </c>
      <c r="K203" s="215" t="s">
        <v>148</v>
      </c>
      <c r="L203" s="41"/>
      <c r="M203" s="220" t="s">
        <v>1</v>
      </c>
      <c r="N203" s="221" t="s">
        <v>41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144</v>
      </c>
      <c r="AT203" s="224" t="s">
        <v>140</v>
      </c>
      <c r="AU203" s="224" t="s">
        <v>84</v>
      </c>
      <c r="AY203" s="14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84</v>
      </c>
      <c r="BK203" s="225">
        <f>ROUND(I203*H203,2)</f>
        <v>0</v>
      </c>
      <c r="BL203" s="14" t="s">
        <v>144</v>
      </c>
      <c r="BM203" s="224" t="s">
        <v>318</v>
      </c>
    </row>
    <row r="204" s="2" customFormat="1" ht="16.5" customHeight="1">
      <c r="A204" s="35"/>
      <c r="B204" s="36"/>
      <c r="C204" s="213" t="s">
        <v>319</v>
      </c>
      <c r="D204" s="213" t="s">
        <v>140</v>
      </c>
      <c r="E204" s="214" t="s">
        <v>320</v>
      </c>
      <c r="F204" s="215" t="s">
        <v>321</v>
      </c>
      <c r="G204" s="216" t="s">
        <v>175</v>
      </c>
      <c r="H204" s="217">
        <v>17.300000000000001</v>
      </c>
      <c r="I204" s="218"/>
      <c r="J204" s="219">
        <f>ROUND(I204*H204,2)</f>
        <v>0</v>
      </c>
      <c r="K204" s="215" t="s">
        <v>1</v>
      </c>
      <c r="L204" s="41"/>
      <c r="M204" s="220" t="s">
        <v>1</v>
      </c>
      <c r="N204" s="221" t="s">
        <v>41</v>
      </c>
      <c r="O204" s="88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144</v>
      </c>
      <c r="AT204" s="224" t="s">
        <v>140</v>
      </c>
      <c r="AU204" s="224" t="s">
        <v>84</v>
      </c>
      <c r="AY204" s="14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84</v>
      </c>
      <c r="BK204" s="225">
        <f>ROUND(I204*H204,2)</f>
        <v>0</v>
      </c>
      <c r="BL204" s="14" t="s">
        <v>144</v>
      </c>
      <c r="BM204" s="224" t="s">
        <v>322</v>
      </c>
    </row>
    <row r="205" s="12" customFormat="1" ht="25.92" customHeight="1">
      <c r="A205" s="12"/>
      <c r="B205" s="199"/>
      <c r="C205" s="200"/>
      <c r="D205" s="201" t="s">
        <v>75</v>
      </c>
      <c r="E205" s="202" t="s">
        <v>323</v>
      </c>
      <c r="F205" s="202" t="s">
        <v>324</v>
      </c>
      <c r="G205" s="200"/>
      <c r="H205" s="200"/>
      <c r="I205" s="203"/>
      <c r="J205" s="204">
        <f>BK205</f>
        <v>0</v>
      </c>
      <c r="K205" s="200"/>
      <c r="L205" s="205"/>
      <c r="M205" s="206"/>
      <c r="N205" s="207"/>
      <c r="O205" s="207"/>
      <c r="P205" s="208">
        <f>P206</f>
        <v>0</v>
      </c>
      <c r="Q205" s="207"/>
      <c r="R205" s="208">
        <f>R206</f>
        <v>0</v>
      </c>
      <c r="S205" s="207"/>
      <c r="T205" s="209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84</v>
      </c>
      <c r="AT205" s="211" t="s">
        <v>75</v>
      </c>
      <c r="AU205" s="211" t="s">
        <v>76</v>
      </c>
      <c r="AY205" s="210" t="s">
        <v>139</v>
      </c>
      <c r="BK205" s="212">
        <f>BK206</f>
        <v>0</v>
      </c>
    </row>
    <row r="206" s="2" customFormat="1" ht="16.5" customHeight="1">
      <c r="A206" s="35"/>
      <c r="B206" s="36"/>
      <c r="C206" s="213" t="s">
        <v>242</v>
      </c>
      <c r="D206" s="213" t="s">
        <v>140</v>
      </c>
      <c r="E206" s="214" t="s">
        <v>325</v>
      </c>
      <c r="F206" s="215" t="s">
        <v>326</v>
      </c>
      <c r="G206" s="216" t="s">
        <v>153</v>
      </c>
      <c r="H206" s="217">
        <v>14</v>
      </c>
      <c r="I206" s="218"/>
      <c r="J206" s="219">
        <f>ROUND(I206*H206,2)</f>
        <v>0</v>
      </c>
      <c r="K206" s="215" t="s">
        <v>148</v>
      </c>
      <c r="L206" s="41"/>
      <c r="M206" s="220" t="s">
        <v>1</v>
      </c>
      <c r="N206" s="221" t="s">
        <v>41</v>
      </c>
      <c r="O206" s="88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144</v>
      </c>
      <c r="AT206" s="224" t="s">
        <v>140</v>
      </c>
      <c r="AU206" s="224" t="s">
        <v>84</v>
      </c>
      <c r="AY206" s="14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84</v>
      </c>
      <c r="BK206" s="225">
        <f>ROUND(I206*H206,2)</f>
        <v>0</v>
      </c>
      <c r="BL206" s="14" t="s">
        <v>144</v>
      </c>
      <c r="BM206" s="224" t="s">
        <v>327</v>
      </c>
    </row>
    <row r="207" s="12" customFormat="1" ht="25.92" customHeight="1">
      <c r="A207" s="12"/>
      <c r="B207" s="199"/>
      <c r="C207" s="200"/>
      <c r="D207" s="201" t="s">
        <v>75</v>
      </c>
      <c r="E207" s="202" t="s">
        <v>328</v>
      </c>
      <c r="F207" s="202" t="s">
        <v>329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P208</f>
        <v>0</v>
      </c>
      <c r="Q207" s="207"/>
      <c r="R207" s="208">
        <f>R208</f>
        <v>0</v>
      </c>
      <c r="S207" s="207"/>
      <c r="T207" s="209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84</v>
      </c>
      <c r="AT207" s="211" t="s">
        <v>75</v>
      </c>
      <c r="AU207" s="211" t="s">
        <v>76</v>
      </c>
      <c r="AY207" s="210" t="s">
        <v>139</v>
      </c>
      <c r="BK207" s="212">
        <f>BK208</f>
        <v>0</v>
      </c>
    </row>
    <row r="208" s="2" customFormat="1" ht="21.75" customHeight="1">
      <c r="A208" s="35"/>
      <c r="B208" s="36"/>
      <c r="C208" s="213" t="s">
        <v>330</v>
      </c>
      <c r="D208" s="213" t="s">
        <v>140</v>
      </c>
      <c r="E208" s="214" t="s">
        <v>331</v>
      </c>
      <c r="F208" s="215" t="s">
        <v>332</v>
      </c>
      <c r="G208" s="216" t="s">
        <v>158</v>
      </c>
      <c r="H208" s="217">
        <v>205.71600000000001</v>
      </c>
      <c r="I208" s="218"/>
      <c r="J208" s="219">
        <f>ROUND(I208*H208,2)</f>
        <v>0</v>
      </c>
      <c r="K208" s="215" t="s">
        <v>1</v>
      </c>
      <c r="L208" s="41"/>
      <c r="M208" s="220" t="s">
        <v>1</v>
      </c>
      <c r="N208" s="221" t="s">
        <v>41</v>
      </c>
      <c r="O208" s="88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144</v>
      </c>
      <c r="AT208" s="224" t="s">
        <v>140</v>
      </c>
      <c r="AU208" s="224" t="s">
        <v>84</v>
      </c>
      <c r="AY208" s="14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84</v>
      </c>
      <c r="BK208" s="225">
        <f>ROUND(I208*H208,2)</f>
        <v>0</v>
      </c>
      <c r="BL208" s="14" t="s">
        <v>144</v>
      </c>
      <c r="BM208" s="224" t="s">
        <v>333</v>
      </c>
    </row>
    <row r="209" s="12" customFormat="1" ht="25.92" customHeight="1">
      <c r="A209" s="12"/>
      <c r="B209" s="199"/>
      <c r="C209" s="200"/>
      <c r="D209" s="201" t="s">
        <v>75</v>
      </c>
      <c r="E209" s="202" t="s">
        <v>334</v>
      </c>
      <c r="F209" s="202" t="s">
        <v>335</v>
      </c>
      <c r="G209" s="200"/>
      <c r="H209" s="200"/>
      <c r="I209" s="203"/>
      <c r="J209" s="204">
        <f>BK209</f>
        <v>0</v>
      </c>
      <c r="K209" s="200"/>
      <c r="L209" s="205"/>
      <c r="M209" s="206"/>
      <c r="N209" s="207"/>
      <c r="O209" s="207"/>
      <c r="P209" s="208">
        <f>SUM(P210:P215)</f>
        <v>0</v>
      </c>
      <c r="Q209" s="207"/>
      <c r="R209" s="208">
        <f>SUM(R210:R215)</f>
        <v>0</v>
      </c>
      <c r="S209" s="207"/>
      <c r="T209" s="209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84</v>
      </c>
      <c r="AT209" s="211" t="s">
        <v>75</v>
      </c>
      <c r="AU209" s="211" t="s">
        <v>76</v>
      </c>
      <c r="AY209" s="210" t="s">
        <v>139</v>
      </c>
      <c r="BK209" s="212">
        <f>SUM(BK210:BK215)</f>
        <v>0</v>
      </c>
    </row>
    <row r="210" s="2" customFormat="1" ht="21.75" customHeight="1">
      <c r="A210" s="35"/>
      <c r="B210" s="36"/>
      <c r="C210" s="213" t="s">
        <v>248</v>
      </c>
      <c r="D210" s="213" t="s">
        <v>140</v>
      </c>
      <c r="E210" s="214" t="s">
        <v>336</v>
      </c>
      <c r="F210" s="215" t="s">
        <v>337</v>
      </c>
      <c r="G210" s="216" t="s">
        <v>158</v>
      </c>
      <c r="H210" s="217">
        <v>84.412999999999997</v>
      </c>
      <c r="I210" s="218"/>
      <c r="J210" s="219">
        <f>ROUND(I210*H210,2)</f>
        <v>0</v>
      </c>
      <c r="K210" s="215" t="s">
        <v>1</v>
      </c>
      <c r="L210" s="41"/>
      <c r="M210" s="220" t="s">
        <v>1</v>
      </c>
      <c r="N210" s="221" t="s">
        <v>41</v>
      </c>
      <c r="O210" s="88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144</v>
      </c>
      <c r="AT210" s="224" t="s">
        <v>140</v>
      </c>
      <c r="AU210" s="224" t="s">
        <v>84</v>
      </c>
      <c r="AY210" s="14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84</v>
      </c>
      <c r="BK210" s="225">
        <f>ROUND(I210*H210,2)</f>
        <v>0</v>
      </c>
      <c r="BL210" s="14" t="s">
        <v>144</v>
      </c>
      <c r="BM210" s="224" t="s">
        <v>338</v>
      </c>
    </row>
    <row r="211" s="2" customFormat="1" ht="21.75" customHeight="1">
      <c r="A211" s="35"/>
      <c r="B211" s="36"/>
      <c r="C211" s="213" t="s">
        <v>339</v>
      </c>
      <c r="D211" s="213" t="s">
        <v>140</v>
      </c>
      <c r="E211" s="214" t="s">
        <v>340</v>
      </c>
      <c r="F211" s="215" t="s">
        <v>341</v>
      </c>
      <c r="G211" s="216" t="s">
        <v>158</v>
      </c>
      <c r="H211" s="217">
        <v>84.412999999999997</v>
      </c>
      <c r="I211" s="218"/>
      <c r="J211" s="219">
        <f>ROUND(I211*H211,2)</f>
        <v>0</v>
      </c>
      <c r="K211" s="215" t="s">
        <v>1</v>
      </c>
      <c r="L211" s="41"/>
      <c r="M211" s="220" t="s">
        <v>1</v>
      </c>
      <c r="N211" s="221" t="s">
        <v>41</v>
      </c>
      <c r="O211" s="88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144</v>
      </c>
      <c r="AT211" s="224" t="s">
        <v>140</v>
      </c>
      <c r="AU211" s="224" t="s">
        <v>84</v>
      </c>
      <c r="AY211" s="14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84</v>
      </c>
      <c r="BK211" s="225">
        <f>ROUND(I211*H211,2)</f>
        <v>0</v>
      </c>
      <c r="BL211" s="14" t="s">
        <v>144</v>
      </c>
      <c r="BM211" s="224" t="s">
        <v>342</v>
      </c>
    </row>
    <row r="212" s="2" customFormat="1" ht="21.75" customHeight="1">
      <c r="A212" s="35"/>
      <c r="B212" s="36"/>
      <c r="C212" s="213" t="s">
        <v>251</v>
      </c>
      <c r="D212" s="213" t="s">
        <v>140</v>
      </c>
      <c r="E212" s="214" t="s">
        <v>343</v>
      </c>
      <c r="F212" s="215" t="s">
        <v>344</v>
      </c>
      <c r="G212" s="216" t="s">
        <v>158</v>
      </c>
      <c r="H212" s="217">
        <v>253.239</v>
      </c>
      <c r="I212" s="218"/>
      <c r="J212" s="219">
        <f>ROUND(I212*H212,2)</f>
        <v>0</v>
      </c>
      <c r="K212" s="215" t="s">
        <v>1</v>
      </c>
      <c r="L212" s="41"/>
      <c r="M212" s="220" t="s">
        <v>1</v>
      </c>
      <c r="N212" s="221" t="s">
        <v>41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144</v>
      </c>
      <c r="AT212" s="224" t="s">
        <v>140</v>
      </c>
      <c r="AU212" s="224" t="s">
        <v>84</v>
      </c>
      <c r="AY212" s="14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84</v>
      </c>
      <c r="BK212" s="225">
        <f>ROUND(I212*H212,2)</f>
        <v>0</v>
      </c>
      <c r="BL212" s="14" t="s">
        <v>144</v>
      </c>
      <c r="BM212" s="224" t="s">
        <v>345</v>
      </c>
    </row>
    <row r="213" s="2" customFormat="1" ht="24.15" customHeight="1">
      <c r="A213" s="35"/>
      <c r="B213" s="36"/>
      <c r="C213" s="213" t="s">
        <v>346</v>
      </c>
      <c r="D213" s="213" t="s">
        <v>140</v>
      </c>
      <c r="E213" s="214" t="s">
        <v>347</v>
      </c>
      <c r="F213" s="215" t="s">
        <v>348</v>
      </c>
      <c r="G213" s="216" t="s">
        <v>158</v>
      </c>
      <c r="H213" s="217">
        <v>84.016999999999996</v>
      </c>
      <c r="I213" s="218"/>
      <c r="J213" s="219">
        <f>ROUND(I213*H213,2)</f>
        <v>0</v>
      </c>
      <c r="K213" s="215" t="s">
        <v>1</v>
      </c>
      <c r="L213" s="41"/>
      <c r="M213" s="220" t="s">
        <v>1</v>
      </c>
      <c r="N213" s="221" t="s">
        <v>41</v>
      </c>
      <c r="O213" s="88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144</v>
      </c>
      <c r="AT213" s="224" t="s">
        <v>140</v>
      </c>
      <c r="AU213" s="224" t="s">
        <v>84</v>
      </c>
      <c r="AY213" s="14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84</v>
      </c>
      <c r="BK213" s="225">
        <f>ROUND(I213*H213,2)</f>
        <v>0</v>
      </c>
      <c r="BL213" s="14" t="s">
        <v>144</v>
      </c>
      <c r="BM213" s="224" t="s">
        <v>349</v>
      </c>
    </row>
    <row r="214" s="2" customFormat="1" ht="24.15" customHeight="1">
      <c r="A214" s="35"/>
      <c r="B214" s="36"/>
      <c r="C214" s="213" t="s">
        <v>257</v>
      </c>
      <c r="D214" s="213" t="s">
        <v>140</v>
      </c>
      <c r="E214" s="214" t="s">
        <v>350</v>
      </c>
      <c r="F214" s="215" t="s">
        <v>351</v>
      </c>
      <c r="G214" s="216" t="s">
        <v>158</v>
      </c>
      <c r="H214" s="217">
        <v>0.16300000000000001</v>
      </c>
      <c r="I214" s="218"/>
      <c r="J214" s="219">
        <f>ROUND(I214*H214,2)</f>
        <v>0</v>
      </c>
      <c r="K214" s="215" t="s">
        <v>1</v>
      </c>
      <c r="L214" s="41"/>
      <c r="M214" s="220" t="s">
        <v>1</v>
      </c>
      <c r="N214" s="221" t="s">
        <v>41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144</v>
      </c>
      <c r="AT214" s="224" t="s">
        <v>140</v>
      </c>
      <c r="AU214" s="224" t="s">
        <v>84</v>
      </c>
      <c r="AY214" s="14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84</v>
      </c>
      <c r="BK214" s="225">
        <f>ROUND(I214*H214,2)</f>
        <v>0</v>
      </c>
      <c r="BL214" s="14" t="s">
        <v>144</v>
      </c>
      <c r="BM214" s="224" t="s">
        <v>300</v>
      </c>
    </row>
    <row r="215" s="2" customFormat="1" ht="16.5" customHeight="1">
      <c r="A215" s="35"/>
      <c r="B215" s="36"/>
      <c r="C215" s="213" t="s">
        <v>352</v>
      </c>
      <c r="D215" s="213" t="s">
        <v>140</v>
      </c>
      <c r="E215" s="214" t="s">
        <v>353</v>
      </c>
      <c r="F215" s="215" t="s">
        <v>354</v>
      </c>
      <c r="G215" s="216" t="s">
        <v>158</v>
      </c>
      <c r="H215" s="217">
        <v>0.23300000000000001</v>
      </c>
      <c r="I215" s="218"/>
      <c r="J215" s="219">
        <f>ROUND(I215*H215,2)</f>
        <v>0</v>
      </c>
      <c r="K215" s="215" t="s">
        <v>1</v>
      </c>
      <c r="L215" s="41"/>
      <c r="M215" s="220" t="s">
        <v>1</v>
      </c>
      <c r="N215" s="221" t="s">
        <v>41</v>
      </c>
      <c r="O215" s="88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144</v>
      </c>
      <c r="AT215" s="224" t="s">
        <v>140</v>
      </c>
      <c r="AU215" s="224" t="s">
        <v>84</v>
      </c>
      <c r="AY215" s="14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84</v>
      </c>
      <c r="BK215" s="225">
        <f>ROUND(I215*H215,2)</f>
        <v>0</v>
      </c>
      <c r="BL215" s="14" t="s">
        <v>144</v>
      </c>
      <c r="BM215" s="224" t="s">
        <v>355</v>
      </c>
    </row>
    <row r="216" s="12" customFormat="1" ht="25.92" customHeight="1">
      <c r="A216" s="12"/>
      <c r="B216" s="199"/>
      <c r="C216" s="200"/>
      <c r="D216" s="201" t="s">
        <v>75</v>
      </c>
      <c r="E216" s="202" t="s">
        <v>356</v>
      </c>
      <c r="F216" s="202" t="s">
        <v>357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P217+P219+P223+P225+P227</f>
        <v>0</v>
      </c>
      <c r="Q216" s="207"/>
      <c r="R216" s="208">
        <f>R217+R219+R223+R225+R227</f>
        <v>0</v>
      </c>
      <c r="S216" s="207"/>
      <c r="T216" s="209">
        <f>T217+T219+T223+T225+T227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161</v>
      </c>
      <c r="AT216" s="211" t="s">
        <v>75</v>
      </c>
      <c r="AU216" s="211" t="s">
        <v>76</v>
      </c>
      <c r="AY216" s="210" t="s">
        <v>139</v>
      </c>
      <c r="BK216" s="212">
        <f>BK217+BK219+BK223+BK225+BK227</f>
        <v>0</v>
      </c>
    </row>
    <row r="217" s="12" customFormat="1" ht="22.8" customHeight="1">
      <c r="A217" s="12"/>
      <c r="B217" s="199"/>
      <c r="C217" s="200"/>
      <c r="D217" s="201" t="s">
        <v>75</v>
      </c>
      <c r="E217" s="236" t="s">
        <v>358</v>
      </c>
      <c r="F217" s="236" t="s">
        <v>359</v>
      </c>
      <c r="G217" s="200"/>
      <c r="H217" s="200"/>
      <c r="I217" s="203"/>
      <c r="J217" s="237">
        <f>BK217</f>
        <v>0</v>
      </c>
      <c r="K217" s="200"/>
      <c r="L217" s="205"/>
      <c r="M217" s="206"/>
      <c r="N217" s="207"/>
      <c r="O217" s="207"/>
      <c r="P217" s="208">
        <f>P218</f>
        <v>0</v>
      </c>
      <c r="Q217" s="207"/>
      <c r="R217" s="208">
        <f>R218</f>
        <v>0</v>
      </c>
      <c r="S217" s="207"/>
      <c r="T217" s="209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161</v>
      </c>
      <c r="AT217" s="211" t="s">
        <v>75</v>
      </c>
      <c r="AU217" s="211" t="s">
        <v>84</v>
      </c>
      <c r="AY217" s="210" t="s">
        <v>139</v>
      </c>
      <c r="BK217" s="212">
        <f>BK218</f>
        <v>0</v>
      </c>
    </row>
    <row r="218" s="2" customFormat="1" ht="16.5" customHeight="1">
      <c r="A218" s="35"/>
      <c r="B218" s="36"/>
      <c r="C218" s="213" t="s">
        <v>262</v>
      </c>
      <c r="D218" s="213" t="s">
        <v>140</v>
      </c>
      <c r="E218" s="214" t="s">
        <v>360</v>
      </c>
      <c r="F218" s="215" t="s">
        <v>361</v>
      </c>
      <c r="G218" s="216" t="s">
        <v>362</v>
      </c>
      <c r="H218" s="238"/>
      <c r="I218" s="218"/>
      <c r="J218" s="219">
        <f>ROUND(I218*H218,2)</f>
        <v>0</v>
      </c>
      <c r="K218" s="215" t="s">
        <v>148</v>
      </c>
      <c r="L218" s="41"/>
      <c r="M218" s="220" t="s">
        <v>1</v>
      </c>
      <c r="N218" s="221" t="s">
        <v>41</v>
      </c>
      <c r="O218" s="88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4" t="s">
        <v>363</v>
      </c>
      <c r="AT218" s="224" t="s">
        <v>140</v>
      </c>
      <c r="AU218" s="224" t="s">
        <v>86</v>
      </c>
      <c r="AY218" s="14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4" t="s">
        <v>84</v>
      </c>
      <c r="BK218" s="225">
        <f>ROUND(I218*H218,2)</f>
        <v>0</v>
      </c>
      <c r="BL218" s="14" t="s">
        <v>363</v>
      </c>
      <c r="BM218" s="224" t="s">
        <v>364</v>
      </c>
    </row>
    <row r="219" s="12" customFormat="1" ht="22.8" customHeight="1">
      <c r="A219" s="12"/>
      <c r="B219" s="199"/>
      <c r="C219" s="200"/>
      <c r="D219" s="201" t="s">
        <v>75</v>
      </c>
      <c r="E219" s="236" t="s">
        <v>365</v>
      </c>
      <c r="F219" s="236" t="s">
        <v>366</v>
      </c>
      <c r="G219" s="200"/>
      <c r="H219" s="200"/>
      <c r="I219" s="203"/>
      <c r="J219" s="237">
        <f>BK219</f>
        <v>0</v>
      </c>
      <c r="K219" s="200"/>
      <c r="L219" s="205"/>
      <c r="M219" s="206"/>
      <c r="N219" s="207"/>
      <c r="O219" s="207"/>
      <c r="P219" s="208">
        <f>SUM(P220:P222)</f>
        <v>0</v>
      </c>
      <c r="Q219" s="207"/>
      <c r="R219" s="208">
        <f>SUM(R220:R222)</f>
        <v>0</v>
      </c>
      <c r="S219" s="207"/>
      <c r="T219" s="209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161</v>
      </c>
      <c r="AT219" s="211" t="s">
        <v>75</v>
      </c>
      <c r="AU219" s="211" t="s">
        <v>84</v>
      </c>
      <c r="AY219" s="210" t="s">
        <v>139</v>
      </c>
      <c r="BK219" s="212">
        <f>SUM(BK220:BK222)</f>
        <v>0</v>
      </c>
    </row>
    <row r="220" s="2" customFormat="1" ht="16.5" customHeight="1">
      <c r="A220" s="35"/>
      <c r="B220" s="36"/>
      <c r="C220" s="213" t="s">
        <v>367</v>
      </c>
      <c r="D220" s="213" t="s">
        <v>140</v>
      </c>
      <c r="E220" s="214" t="s">
        <v>368</v>
      </c>
      <c r="F220" s="215" t="s">
        <v>366</v>
      </c>
      <c r="G220" s="216" t="s">
        <v>362</v>
      </c>
      <c r="H220" s="238"/>
      <c r="I220" s="218"/>
      <c r="J220" s="219">
        <f>ROUND(I220*H220,2)</f>
        <v>0</v>
      </c>
      <c r="K220" s="215" t="s">
        <v>148</v>
      </c>
      <c r="L220" s="41"/>
      <c r="M220" s="220" t="s">
        <v>1</v>
      </c>
      <c r="N220" s="221" t="s">
        <v>41</v>
      </c>
      <c r="O220" s="88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4" t="s">
        <v>363</v>
      </c>
      <c r="AT220" s="224" t="s">
        <v>140</v>
      </c>
      <c r="AU220" s="224" t="s">
        <v>86</v>
      </c>
      <c r="AY220" s="14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4" t="s">
        <v>84</v>
      </c>
      <c r="BK220" s="225">
        <f>ROUND(I220*H220,2)</f>
        <v>0</v>
      </c>
      <c r="BL220" s="14" t="s">
        <v>363</v>
      </c>
      <c r="BM220" s="224" t="s">
        <v>369</v>
      </c>
    </row>
    <row r="221" s="2" customFormat="1" ht="24.15" customHeight="1">
      <c r="A221" s="35"/>
      <c r="B221" s="36"/>
      <c r="C221" s="213" t="s">
        <v>266</v>
      </c>
      <c r="D221" s="213" t="s">
        <v>140</v>
      </c>
      <c r="E221" s="214" t="s">
        <v>370</v>
      </c>
      <c r="F221" s="215" t="s">
        <v>371</v>
      </c>
      <c r="G221" s="216" t="s">
        <v>362</v>
      </c>
      <c r="H221" s="238"/>
      <c r="I221" s="218"/>
      <c r="J221" s="219">
        <f>ROUND(I221*H221,2)</f>
        <v>0</v>
      </c>
      <c r="K221" s="215" t="s">
        <v>148</v>
      </c>
      <c r="L221" s="41"/>
      <c r="M221" s="220" t="s">
        <v>1</v>
      </c>
      <c r="N221" s="221" t="s">
        <v>41</v>
      </c>
      <c r="O221" s="88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4" t="s">
        <v>363</v>
      </c>
      <c r="AT221" s="224" t="s">
        <v>140</v>
      </c>
      <c r="AU221" s="224" t="s">
        <v>86</v>
      </c>
      <c r="AY221" s="14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4" t="s">
        <v>84</v>
      </c>
      <c r="BK221" s="225">
        <f>ROUND(I221*H221,2)</f>
        <v>0</v>
      </c>
      <c r="BL221" s="14" t="s">
        <v>363</v>
      </c>
      <c r="BM221" s="224" t="s">
        <v>372</v>
      </c>
    </row>
    <row r="222" s="2" customFormat="1" ht="24.15" customHeight="1">
      <c r="A222" s="35"/>
      <c r="B222" s="36"/>
      <c r="C222" s="213" t="s">
        <v>373</v>
      </c>
      <c r="D222" s="213" t="s">
        <v>140</v>
      </c>
      <c r="E222" s="214" t="s">
        <v>374</v>
      </c>
      <c r="F222" s="215" t="s">
        <v>375</v>
      </c>
      <c r="G222" s="216" t="s">
        <v>362</v>
      </c>
      <c r="H222" s="238"/>
      <c r="I222" s="218"/>
      <c r="J222" s="219">
        <f>ROUND(I222*H222,2)</f>
        <v>0</v>
      </c>
      <c r="K222" s="215" t="s">
        <v>148</v>
      </c>
      <c r="L222" s="41"/>
      <c r="M222" s="220" t="s">
        <v>1</v>
      </c>
      <c r="N222" s="221" t="s">
        <v>41</v>
      </c>
      <c r="O222" s="88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4" t="s">
        <v>363</v>
      </c>
      <c r="AT222" s="224" t="s">
        <v>140</v>
      </c>
      <c r="AU222" s="224" t="s">
        <v>86</v>
      </c>
      <c r="AY222" s="14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4" t="s">
        <v>84</v>
      </c>
      <c r="BK222" s="225">
        <f>ROUND(I222*H222,2)</f>
        <v>0</v>
      </c>
      <c r="BL222" s="14" t="s">
        <v>363</v>
      </c>
      <c r="BM222" s="224" t="s">
        <v>376</v>
      </c>
    </row>
    <row r="223" s="12" customFormat="1" ht="22.8" customHeight="1">
      <c r="A223" s="12"/>
      <c r="B223" s="199"/>
      <c r="C223" s="200"/>
      <c r="D223" s="201" t="s">
        <v>75</v>
      </c>
      <c r="E223" s="236" t="s">
        <v>377</v>
      </c>
      <c r="F223" s="236" t="s">
        <v>378</v>
      </c>
      <c r="G223" s="200"/>
      <c r="H223" s="200"/>
      <c r="I223" s="203"/>
      <c r="J223" s="237">
        <f>BK223</f>
        <v>0</v>
      </c>
      <c r="K223" s="200"/>
      <c r="L223" s="205"/>
      <c r="M223" s="206"/>
      <c r="N223" s="207"/>
      <c r="O223" s="207"/>
      <c r="P223" s="208">
        <f>P224</f>
        <v>0</v>
      </c>
      <c r="Q223" s="207"/>
      <c r="R223" s="208">
        <f>R224</f>
        <v>0</v>
      </c>
      <c r="S223" s="207"/>
      <c r="T223" s="209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161</v>
      </c>
      <c r="AT223" s="211" t="s">
        <v>75</v>
      </c>
      <c r="AU223" s="211" t="s">
        <v>84</v>
      </c>
      <c r="AY223" s="210" t="s">
        <v>139</v>
      </c>
      <c r="BK223" s="212">
        <f>BK224</f>
        <v>0</v>
      </c>
    </row>
    <row r="224" s="2" customFormat="1" ht="16.5" customHeight="1">
      <c r="A224" s="35"/>
      <c r="B224" s="36"/>
      <c r="C224" s="213" t="s">
        <v>238</v>
      </c>
      <c r="D224" s="213" t="s">
        <v>140</v>
      </c>
      <c r="E224" s="214" t="s">
        <v>379</v>
      </c>
      <c r="F224" s="215" t="s">
        <v>380</v>
      </c>
      <c r="G224" s="216" t="s">
        <v>362</v>
      </c>
      <c r="H224" s="238"/>
      <c r="I224" s="218"/>
      <c r="J224" s="219">
        <f>ROUND(I224*H224,2)</f>
        <v>0</v>
      </c>
      <c r="K224" s="215" t="s">
        <v>148</v>
      </c>
      <c r="L224" s="41"/>
      <c r="M224" s="220" t="s">
        <v>1</v>
      </c>
      <c r="N224" s="221" t="s">
        <v>41</v>
      </c>
      <c r="O224" s="88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4" t="s">
        <v>363</v>
      </c>
      <c r="AT224" s="224" t="s">
        <v>140</v>
      </c>
      <c r="AU224" s="224" t="s">
        <v>86</v>
      </c>
      <c r="AY224" s="14" t="s">
        <v>139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4" t="s">
        <v>84</v>
      </c>
      <c r="BK224" s="225">
        <f>ROUND(I224*H224,2)</f>
        <v>0</v>
      </c>
      <c r="BL224" s="14" t="s">
        <v>363</v>
      </c>
      <c r="BM224" s="224" t="s">
        <v>381</v>
      </c>
    </row>
    <row r="225" s="12" customFormat="1" ht="22.8" customHeight="1">
      <c r="A225" s="12"/>
      <c r="B225" s="199"/>
      <c r="C225" s="200"/>
      <c r="D225" s="201" t="s">
        <v>75</v>
      </c>
      <c r="E225" s="236" t="s">
        <v>382</v>
      </c>
      <c r="F225" s="236" t="s">
        <v>383</v>
      </c>
      <c r="G225" s="200"/>
      <c r="H225" s="200"/>
      <c r="I225" s="203"/>
      <c r="J225" s="237">
        <f>BK225</f>
        <v>0</v>
      </c>
      <c r="K225" s="200"/>
      <c r="L225" s="205"/>
      <c r="M225" s="206"/>
      <c r="N225" s="207"/>
      <c r="O225" s="207"/>
      <c r="P225" s="208">
        <f>P226</f>
        <v>0</v>
      </c>
      <c r="Q225" s="207"/>
      <c r="R225" s="208">
        <f>R226</f>
        <v>0</v>
      </c>
      <c r="S225" s="207"/>
      <c r="T225" s="209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161</v>
      </c>
      <c r="AT225" s="211" t="s">
        <v>75</v>
      </c>
      <c r="AU225" s="211" t="s">
        <v>84</v>
      </c>
      <c r="AY225" s="210" t="s">
        <v>139</v>
      </c>
      <c r="BK225" s="212">
        <f>BK226</f>
        <v>0</v>
      </c>
    </row>
    <row r="226" s="2" customFormat="1" ht="16.5" customHeight="1">
      <c r="A226" s="35"/>
      <c r="B226" s="36"/>
      <c r="C226" s="213" t="s">
        <v>384</v>
      </c>
      <c r="D226" s="213" t="s">
        <v>140</v>
      </c>
      <c r="E226" s="214" t="s">
        <v>385</v>
      </c>
      <c r="F226" s="215" t="s">
        <v>383</v>
      </c>
      <c r="G226" s="216" t="s">
        <v>362</v>
      </c>
      <c r="H226" s="238"/>
      <c r="I226" s="218"/>
      <c r="J226" s="219">
        <f>ROUND(I226*H226,2)</f>
        <v>0</v>
      </c>
      <c r="K226" s="215" t="s">
        <v>148</v>
      </c>
      <c r="L226" s="41"/>
      <c r="M226" s="220" t="s">
        <v>1</v>
      </c>
      <c r="N226" s="221" t="s">
        <v>41</v>
      </c>
      <c r="O226" s="88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4" t="s">
        <v>363</v>
      </c>
      <c r="AT226" s="224" t="s">
        <v>140</v>
      </c>
      <c r="AU226" s="224" t="s">
        <v>86</v>
      </c>
      <c r="AY226" s="14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4" t="s">
        <v>84</v>
      </c>
      <c r="BK226" s="225">
        <f>ROUND(I226*H226,2)</f>
        <v>0</v>
      </c>
      <c r="BL226" s="14" t="s">
        <v>363</v>
      </c>
      <c r="BM226" s="224" t="s">
        <v>386</v>
      </c>
    </row>
    <row r="227" s="12" customFormat="1" ht="22.8" customHeight="1">
      <c r="A227" s="12"/>
      <c r="B227" s="199"/>
      <c r="C227" s="200"/>
      <c r="D227" s="201" t="s">
        <v>75</v>
      </c>
      <c r="E227" s="236" t="s">
        <v>387</v>
      </c>
      <c r="F227" s="236" t="s">
        <v>388</v>
      </c>
      <c r="G227" s="200"/>
      <c r="H227" s="200"/>
      <c r="I227" s="203"/>
      <c r="J227" s="237">
        <f>BK227</f>
        <v>0</v>
      </c>
      <c r="K227" s="200"/>
      <c r="L227" s="205"/>
      <c r="M227" s="206"/>
      <c r="N227" s="207"/>
      <c r="O227" s="207"/>
      <c r="P227" s="208">
        <f>P228</f>
        <v>0</v>
      </c>
      <c r="Q227" s="207"/>
      <c r="R227" s="208">
        <f>R228</f>
        <v>0</v>
      </c>
      <c r="S227" s="207"/>
      <c r="T227" s="209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161</v>
      </c>
      <c r="AT227" s="211" t="s">
        <v>75</v>
      </c>
      <c r="AU227" s="211" t="s">
        <v>84</v>
      </c>
      <c r="AY227" s="210" t="s">
        <v>139</v>
      </c>
      <c r="BK227" s="212">
        <f>BK228</f>
        <v>0</v>
      </c>
    </row>
    <row r="228" s="2" customFormat="1" ht="16.5" customHeight="1">
      <c r="A228" s="35"/>
      <c r="B228" s="36"/>
      <c r="C228" s="213" t="s">
        <v>272</v>
      </c>
      <c r="D228" s="213" t="s">
        <v>140</v>
      </c>
      <c r="E228" s="214" t="s">
        <v>389</v>
      </c>
      <c r="F228" s="215" t="s">
        <v>388</v>
      </c>
      <c r="G228" s="216" t="s">
        <v>362</v>
      </c>
      <c r="H228" s="238"/>
      <c r="I228" s="218"/>
      <c r="J228" s="219">
        <f>ROUND(I228*H228,2)</f>
        <v>0</v>
      </c>
      <c r="K228" s="215" t="s">
        <v>148</v>
      </c>
      <c r="L228" s="41"/>
      <c r="M228" s="239" t="s">
        <v>1</v>
      </c>
      <c r="N228" s="240" t="s">
        <v>41</v>
      </c>
      <c r="O228" s="241"/>
      <c r="P228" s="242">
        <f>O228*H228</f>
        <v>0</v>
      </c>
      <c r="Q228" s="242">
        <v>0</v>
      </c>
      <c r="R228" s="242">
        <f>Q228*H228</f>
        <v>0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4" t="s">
        <v>363</v>
      </c>
      <c r="AT228" s="224" t="s">
        <v>140</v>
      </c>
      <c r="AU228" s="224" t="s">
        <v>86</v>
      </c>
      <c r="AY228" s="14" t="s">
        <v>139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4" t="s">
        <v>84</v>
      </c>
      <c r="BK228" s="225">
        <f>ROUND(I228*H228,2)</f>
        <v>0</v>
      </c>
      <c r="BL228" s="14" t="s">
        <v>363</v>
      </c>
      <c r="BM228" s="224" t="s">
        <v>390</v>
      </c>
    </row>
    <row r="229" s="2" customFormat="1" ht="6.96" customHeight="1">
      <c r="A229" s="35"/>
      <c r="B229" s="63"/>
      <c r="C229" s="64"/>
      <c r="D229" s="64"/>
      <c r="E229" s="64"/>
      <c r="F229" s="64"/>
      <c r="G229" s="64"/>
      <c r="H229" s="64"/>
      <c r="I229" s="64"/>
      <c r="J229" s="64"/>
      <c r="K229" s="64"/>
      <c r="L229" s="41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sheet="1" autoFilter="0" formatColumns="0" formatRows="0" objects="1" scenarios="1" spinCount="100000" saltValue="9OIYXu43rVqDVIwSKC9FRVKCAmcepIrgY5Uo24D5uIaKb2O3QgaY60Pu7VNtER/Q5IUDOyALGMWI1LKUQN+Asw==" hashValue="iAW0RLsYOq6CWRfdEcLy3L78kl9VL0A/DVRv5omtWV/o7Cy4n4DXehrn3LALE4R3fiRAzZOCZyhI+wW5vVgvTg==" algorithmName="SHA-512" password="CC35"/>
  <autoFilter ref="C142:K228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MŠ Gorkého1614, Litvínov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391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34</v>
      </c>
      <c r="G12" s="35"/>
      <c r="H12" s="35"/>
      <c r="I12" s="137" t="s">
        <v>22</v>
      </c>
      <c r="J12" s="141" t="str">
        <f>'Rekapitulace stavby'!AN8</f>
        <v>23. 1. 2023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Město Litvínov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>CHEMINVEST s.r.o.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ROUND(J140,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ROUND((SUM(BE140:BE216)),  2)</f>
        <v>0</v>
      </c>
      <c r="G33" s="35"/>
      <c r="H33" s="35"/>
      <c r="I33" s="152">
        <v>0.20999999999999999</v>
      </c>
      <c r="J33" s="151">
        <f>ROUND(((SUM(BE140:BE216))*I33),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ROUND((SUM(BF140:BF216)),  2)</f>
        <v>0</v>
      </c>
      <c r="G34" s="35"/>
      <c r="H34" s="35"/>
      <c r="I34" s="152">
        <v>0.14999999999999999</v>
      </c>
      <c r="J34" s="151">
        <f>ROUND(((SUM(BF140:BF216))*I34),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ROUND((SUM(BG140:BG216)),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ROUND((SUM(BH140:BH216)),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ROUND((SUM(BI140:BI216)),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MŠ Gorkého1614, Litvínov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D.2. - KANALIZACE O - B 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23. 1. 2023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Litvínov</v>
      </c>
      <c r="G91" s="37"/>
      <c r="H91" s="37"/>
      <c r="I91" s="29" t="s">
        <v>30</v>
      </c>
      <c r="J91" s="33" t="str">
        <f>E21</f>
        <v>CHEMINVEST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J140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J141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100</v>
      </c>
      <c r="E98" s="179"/>
      <c r="F98" s="179"/>
      <c r="G98" s="179"/>
      <c r="H98" s="179"/>
      <c r="I98" s="179"/>
      <c r="J98" s="180">
        <f>J145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101</v>
      </c>
      <c r="E99" s="179"/>
      <c r="F99" s="179"/>
      <c r="G99" s="179"/>
      <c r="H99" s="179"/>
      <c r="I99" s="179"/>
      <c r="J99" s="180">
        <f>J148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392</v>
      </c>
      <c r="E100" s="179"/>
      <c r="F100" s="179"/>
      <c r="G100" s="179"/>
      <c r="H100" s="179"/>
      <c r="I100" s="179"/>
      <c r="J100" s="180">
        <f>J155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393</v>
      </c>
      <c r="E101" s="179"/>
      <c r="F101" s="179"/>
      <c r="G101" s="179"/>
      <c r="H101" s="179"/>
      <c r="I101" s="179"/>
      <c r="J101" s="180">
        <f>J160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102</v>
      </c>
      <c r="E102" s="179"/>
      <c r="F102" s="179"/>
      <c r="G102" s="179"/>
      <c r="H102" s="179"/>
      <c r="I102" s="179"/>
      <c r="J102" s="180">
        <f>J165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104</v>
      </c>
      <c r="E103" s="179"/>
      <c r="F103" s="179"/>
      <c r="G103" s="179"/>
      <c r="H103" s="179"/>
      <c r="I103" s="179"/>
      <c r="J103" s="180">
        <f>J170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394</v>
      </c>
      <c r="E104" s="179"/>
      <c r="F104" s="179"/>
      <c r="G104" s="179"/>
      <c r="H104" s="179"/>
      <c r="I104" s="179"/>
      <c r="J104" s="180">
        <f>J172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107</v>
      </c>
      <c r="E105" s="179"/>
      <c r="F105" s="179"/>
      <c r="G105" s="179"/>
      <c r="H105" s="179"/>
      <c r="I105" s="179"/>
      <c r="J105" s="180">
        <f>J175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6"/>
      <c r="C106" s="177"/>
      <c r="D106" s="178" t="s">
        <v>395</v>
      </c>
      <c r="E106" s="179"/>
      <c r="F106" s="179"/>
      <c r="G106" s="179"/>
      <c r="H106" s="179"/>
      <c r="I106" s="179"/>
      <c r="J106" s="180">
        <f>J179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6"/>
      <c r="C107" s="177"/>
      <c r="D107" s="178" t="s">
        <v>112</v>
      </c>
      <c r="E107" s="179"/>
      <c r="F107" s="179"/>
      <c r="G107" s="179"/>
      <c r="H107" s="179"/>
      <c r="I107" s="179"/>
      <c r="J107" s="180">
        <f>J181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6"/>
      <c r="C108" s="177"/>
      <c r="D108" s="178" t="s">
        <v>396</v>
      </c>
      <c r="E108" s="179"/>
      <c r="F108" s="179"/>
      <c r="G108" s="179"/>
      <c r="H108" s="179"/>
      <c r="I108" s="179"/>
      <c r="J108" s="180">
        <f>J184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6"/>
      <c r="C109" s="177"/>
      <c r="D109" s="178" t="s">
        <v>397</v>
      </c>
      <c r="E109" s="179"/>
      <c r="F109" s="179"/>
      <c r="G109" s="179"/>
      <c r="H109" s="179"/>
      <c r="I109" s="179"/>
      <c r="J109" s="180">
        <f>J188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6"/>
      <c r="C110" s="177"/>
      <c r="D110" s="178" t="s">
        <v>398</v>
      </c>
      <c r="E110" s="179"/>
      <c r="F110" s="179"/>
      <c r="G110" s="179"/>
      <c r="H110" s="179"/>
      <c r="I110" s="179"/>
      <c r="J110" s="180">
        <f>J190</f>
        <v>0</v>
      </c>
      <c r="K110" s="177"/>
      <c r="L110" s="18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6"/>
      <c r="C111" s="177"/>
      <c r="D111" s="178" t="s">
        <v>115</v>
      </c>
      <c r="E111" s="179"/>
      <c r="F111" s="179"/>
      <c r="G111" s="179"/>
      <c r="H111" s="179"/>
      <c r="I111" s="179"/>
      <c r="J111" s="180">
        <f>J192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6"/>
      <c r="C112" s="177"/>
      <c r="D112" s="178" t="s">
        <v>399</v>
      </c>
      <c r="E112" s="179"/>
      <c r="F112" s="179"/>
      <c r="G112" s="179"/>
      <c r="H112" s="179"/>
      <c r="I112" s="179"/>
      <c r="J112" s="180">
        <f>J195</f>
        <v>0</v>
      </c>
      <c r="K112" s="177"/>
      <c r="L112" s="18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6"/>
      <c r="C113" s="177"/>
      <c r="D113" s="178" t="s">
        <v>400</v>
      </c>
      <c r="E113" s="179"/>
      <c r="F113" s="179"/>
      <c r="G113" s="179"/>
      <c r="H113" s="179"/>
      <c r="I113" s="179"/>
      <c r="J113" s="180">
        <f>J197</f>
        <v>0</v>
      </c>
      <c r="K113" s="177"/>
      <c r="L113" s="18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6"/>
      <c r="C114" s="177"/>
      <c r="D114" s="178" t="s">
        <v>118</v>
      </c>
      <c r="E114" s="179"/>
      <c r="F114" s="179"/>
      <c r="G114" s="179"/>
      <c r="H114" s="179"/>
      <c r="I114" s="179"/>
      <c r="J114" s="180">
        <f>J199</f>
        <v>0</v>
      </c>
      <c r="K114" s="177"/>
      <c r="L114" s="18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6"/>
      <c r="C115" s="177"/>
      <c r="D115" s="178" t="s">
        <v>119</v>
      </c>
      <c r="E115" s="179"/>
      <c r="F115" s="179"/>
      <c r="G115" s="179"/>
      <c r="H115" s="179"/>
      <c r="I115" s="179"/>
      <c r="J115" s="180">
        <f>J204</f>
        <v>0</v>
      </c>
      <c r="K115" s="177"/>
      <c r="L115" s="18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2"/>
      <c r="C116" s="183"/>
      <c r="D116" s="184" t="s">
        <v>120</v>
      </c>
      <c r="E116" s="185"/>
      <c r="F116" s="185"/>
      <c r="G116" s="185"/>
      <c r="H116" s="185"/>
      <c r="I116" s="185"/>
      <c r="J116" s="186">
        <f>J205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121</v>
      </c>
      <c r="E117" s="185"/>
      <c r="F117" s="185"/>
      <c r="G117" s="185"/>
      <c r="H117" s="185"/>
      <c r="I117" s="185"/>
      <c r="J117" s="186">
        <f>J207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122</v>
      </c>
      <c r="E118" s="185"/>
      <c r="F118" s="185"/>
      <c r="G118" s="185"/>
      <c r="H118" s="185"/>
      <c r="I118" s="185"/>
      <c r="J118" s="186">
        <f>J211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2"/>
      <c r="C119" s="183"/>
      <c r="D119" s="184" t="s">
        <v>123</v>
      </c>
      <c r="E119" s="185"/>
      <c r="F119" s="185"/>
      <c r="G119" s="185"/>
      <c r="H119" s="185"/>
      <c r="I119" s="185"/>
      <c r="J119" s="186">
        <f>J213</f>
        <v>0</v>
      </c>
      <c r="K119" s="183"/>
      <c r="L119" s="18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2"/>
      <c r="C120" s="183"/>
      <c r="D120" s="184" t="s">
        <v>124</v>
      </c>
      <c r="E120" s="185"/>
      <c r="F120" s="185"/>
      <c r="G120" s="185"/>
      <c r="H120" s="185"/>
      <c r="I120" s="185"/>
      <c r="J120" s="186">
        <f>J215</f>
        <v>0</v>
      </c>
      <c r="K120" s="183"/>
      <c r="L120" s="18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125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16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171" t="str">
        <f>E7</f>
        <v>MŠ Gorkého1614, Litvínov</v>
      </c>
      <c r="F130" s="29"/>
      <c r="G130" s="29"/>
      <c r="H130" s="29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91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73" t="str">
        <f>E9</f>
        <v>D.2. - KANALIZACE O - B ...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20</v>
      </c>
      <c r="D134" s="37"/>
      <c r="E134" s="37"/>
      <c r="F134" s="24" t="str">
        <f>F12</f>
        <v xml:space="preserve"> </v>
      </c>
      <c r="G134" s="37"/>
      <c r="H134" s="37"/>
      <c r="I134" s="29" t="s">
        <v>22</v>
      </c>
      <c r="J134" s="76" t="str">
        <f>IF(J12="","",J12)</f>
        <v>23. 1. 2023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24</v>
      </c>
      <c r="D136" s="37"/>
      <c r="E136" s="37"/>
      <c r="F136" s="24" t="str">
        <f>E15</f>
        <v>Město Litvínov</v>
      </c>
      <c r="G136" s="37"/>
      <c r="H136" s="37"/>
      <c r="I136" s="29" t="s">
        <v>30</v>
      </c>
      <c r="J136" s="33" t="str">
        <f>E21</f>
        <v>CHEMINVEST s.r.o.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28</v>
      </c>
      <c r="D137" s="37"/>
      <c r="E137" s="37"/>
      <c r="F137" s="24" t="str">
        <f>IF(E18="","",E18)</f>
        <v>Vyplň údaj</v>
      </c>
      <c r="G137" s="37"/>
      <c r="H137" s="37"/>
      <c r="I137" s="29" t="s">
        <v>33</v>
      </c>
      <c r="J137" s="33" t="str">
        <f>E24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0.32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11" customFormat="1" ht="29.28" customHeight="1">
      <c r="A139" s="188"/>
      <c r="B139" s="189"/>
      <c r="C139" s="190" t="s">
        <v>126</v>
      </c>
      <c r="D139" s="191" t="s">
        <v>61</v>
      </c>
      <c r="E139" s="191" t="s">
        <v>57</v>
      </c>
      <c r="F139" s="191" t="s">
        <v>58</v>
      </c>
      <c r="G139" s="191" t="s">
        <v>127</v>
      </c>
      <c r="H139" s="191" t="s">
        <v>128</v>
      </c>
      <c r="I139" s="191" t="s">
        <v>129</v>
      </c>
      <c r="J139" s="191" t="s">
        <v>95</v>
      </c>
      <c r="K139" s="192" t="s">
        <v>130</v>
      </c>
      <c r="L139" s="193"/>
      <c r="M139" s="97" t="s">
        <v>1</v>
      </c>
      <c r="N139" s="98" t="s">
        <v>40</v>
      </c>
      <c r="O139" s="98" t="s">
        <v>131</v>
      </c>
      <c r="P139" s="98" t="s">
        <v>132</v>
      </c>
      <c r="Q139" s="98" t="s">
        <v>133</v>
      </c>
      <c r="R139" s="98" t="s">
        <v>134</v>
      </c>
      <c r="S139" s="98" t="s">
        <v>135</v>
      </c>
      <c r="T139" s="99" t="s">
        <v>136</v>
      </c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</row>
    <row r="140" s="2" customFormat="1" ht="22.8" customHeight="1">
      <c r="A140" s="35"/>
      <c r="B140" s="36"/>
      <c r="C140" s="104" t="s">
        <v>137</v>
      </c>
      <c r="D140" s="37"/>
      <c r="E140" s="37"/>
      <c r="F140" s="37"/>
      <c r="G140" s="37"/>
      <c r="H140" s="37"/>
      <c r="I140" s="37"/>
      <c r="J140" s="194">
        <f>BK140</f>
        <v>0</v>
      </c>
      <c r="K140" s="37"/>
      <c r="L140" s="41"/>
      <c r="M140" s="100"/>
      <c r="N140" s="195"/>
      <c r="O140" s="101"/>
      <c r="P140" s="196">
        <f>P141+P145+P148+P155+P160+P165+P170+P172+P175+P179+P181+P184+P188+P190+P192+P195+P197+P199+P204</f>
        <v>0</v>
      </c>
      <c r="Q140" s="101"/>
      <c r="R140" s="196">
        <f>R141+R145+R148+R155+R160+R165+R170+R172+R175+R179+R181+R184+R188+R190+R192+R195+R197+R199+R204</f>
        <v>0</v>
      </c>
      <c r="S140" s="101"/>
      <c r="T140" s="197">
        <f>T141+T145+T148+T155+T160+T165+T170+T172+T175+T179+T181+T184+T188+T190+T192+T195+T197+T199+T204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75</v>
      </c>
      <c r="AU140" s="14" t="s">
        <v>97</v>
      </c>
      <c r="BK140" s="198">
        <f>BK141+BK145+BK148+BK155+BK160+BK165+BK170+BK172+BK175+BK179+BK181+BK184+BK188+BK190+BK192+BK195+BK197+BK199+BK204</f>
        <v>0</v>
      </c>
    </row>
    <row r="141" s="12" customFormat="1" ht="25.92" customHeight="1">
      <c r="A141" s="12"/>
      <c r="B141" s="199"/>
      <c r="C141" s="200"/>
      <c r="D141" s="201" t="s">
        <v>75</v>
      </c>
      <c r="E141" s="202" t="s">
        <v>76</v>
      </c>
      <c r="F141" s="202" t="s">
        <v>138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SUM(P142:P144)</f>
        <v>0</v>
      </c>
      <c r="Q141" s="207"/>
      <c r="R141" s="208">
        <f>SUM(R142:R144)</f>
        <v>0</v>
      </c>
      <c r="S141" s="207"/>
      <c r="T141" s="20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84</v>
      </c>
      <c r="AT141" s="211" t="s">
        <v>75</v>
      </c>
      <c r="AU141" s="211" t="s">
        <v>76</v>
      </c>
      <c r="AY141" s="210" t="s">
        <v>139</v>
      </c>
      <c r="BK141" s="212">
        <f>SUM(BK142:BK144)</f>
        <v>0</v>
      </c>
    </row>
    <row r="142" s="2" customFormat="1" ht="21.75" customHeight="1">
      <c r="A142" s="35"/>
      <c r="B142" s="36"/>
      <c r="C142" s="213" t="s">
        <v>84</v>
      </c>
      <c r="D142" s="213" t="s">
        <v>140</v>
      </c>
      <c r="E142" s="214" t="s">
        <v>401</v>
      </c>
      <c r="F142" s="215" t="s">
        <v>402</v>
      </c>
      <c r="G142" s="216" t="s">
        <v>143</v>
      </c>
      <c r="H142" s="217">
        <v>1</v>
      </c>
      <c r="I142" s="218"/>
      <c r="J142" s="219">
        <f>ROUND(I142*H142,2)</f>
        <v>0</v>
      </c>
      <c r="K142" s="215" t="s">
        <v>1</v>
      </c>
      <c r="L142" s="41"/>
      <c r="M142" s="220" t="s">
        <v>1</v>
      </c>
      <c r="N142" s="221" t="s">
        <v>41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144</v>
      </c>
      <c r="AT142" s="224" t="s">
        <v>140</v>
      </c>
      <c r="AU142" s="224" t="s">
        <v>84</v>
      </c>
      <c r="AY142" s="14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84</v>
      </c>
      <c r="BK142" s="225">
        <f>ROUND(I142*H142,2)</f>
        <v>0</v>
      </c>
      <c r="BL142" s="14" t="s">
        <v>144</v>
      </c>
      <c r="BM142" s="224" t="s">
        <v>86</v>
      </c>
    </row>
    <row r="143" s="2" customFormat="1" ht="16.5" customHeight="1">
      <c r="A143" s="35"/>
      <c r="B143" s="36"/>
      <c r="C143" s="213" t="s">
        <v>86</v>
      </c>
      <c r="D143" s="213" t="s">
        <v>140</v>
      </c>
      <c r="E143" s="214" t="s">
        <v>403</v>
      </c>
      <c r="F143" s="215" t="s">
        <v>404</v>
      </c>
      <c r="G143" s="216" t="s">
        <v>143</v>
      </c>
      <c r="H143" s="217">
        <v>1</v>
      </c>
      <c r="I143" s="218"/>
      <c r="J143" s="219">
        <f>ROUND(I143*H143,2)</f>
        <v>0</v>
      </c>
      <c r="K143" s="215" t="s">
        <v>1</v>
      </c>
      <c r="L143" s="41"/>
      <c r="M143" s="220" t="s">
        <v>1</v>
      </c>
      <c r="N143" s="221" t="s">
        <v>41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144</v>
      </c>
      <c r="AT143" s="224" t="s">
        <v>140</v>
      </c>
      <c r="AU143" s="224" t="s">
        <v>84</v>
      </c>
      <c r="AY143" s="14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84</v>
      </c>
      <c r="BK143" s="225">
        <f>ROUND(I143*H143,2)</f>
        <v>0</v>
      </c>
      <c r="BL143" s="14" t="s">
        <v>144</v>
      </c>
      <c r="BM143" s="224" t="s">
        <v>144</v>
      </c>
    </row>
    <row r="144" s="2" customFormat="1" ht="16.5" customHeight="1">
      <c r="A144" s="35"/>
      <c r="B144" s="36"/>
      <c r="C144" s="213" t="s">
        <v>150</v>
      </c>
      <c r="D144" s="213" t="s">
        <v>140</v>
      </c>
      <c r="E144" s="214" t="s">
        <v>145</v>
      </c>
      <c r="F144" s="215" t="s">
        <v>146</v>
      </c>
      <c r="G144" s="216" t="s">
        <v>147</v>
      </c>
      <c r="H144" s="217">
        <v>1</v>
      </c>
      <c r="I144" s="218"/>
      <c r="J144" s="219">
        <f>ROUND(I144*H144,2)</f>
        <v>0</v>
      </c>
      <c r="K144" s="215" t="s">
        <v>148</v>
      </c>
      <c r="L144" s="41"/>
      <c r="M144" s="220" t="s">
        <v>1</v>
      </c>
      <c r="N144" s="221" t="s">
        <v>41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144</v>
      </c>
      <c r="AT144" s="224" t="s">
        <v>140</v>
      </c>
      <c r="AU144" s="224" t="s">
        <v>84</v>
      </c>
      <c r="AY144" s="14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84</v>
      </c>
      <c r="BK144" s="225">
        <f>ROUND(I144*H144,2)</f>
        <v>0</v>
      </c>
      <c r="BL144" s="14" t="s">
        <v>144</v>
      </c>
      <c r="BM144" s="224" t="s">
        <v>164</v>
      </c>
    </row>
    <row r="145" s="12" customFormat="1" ht="25.92" customHeight="1">
      <c r="A145" s="12"/>
      <c r="B145" s="199"/>
      <c r="C145" s="200"/>
      <c r="D145" s="201" t="s">
        <v>75</v>
      </c>
      <c r="E145" s="202" t="s">
        <v>167</v>
      </c>
      <c r="F145" s="202" t="s">
        <v>168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SUM(P146:P147)</f>
        <v>0</v>
      </c>
      <c r="Q145" s="207"/>
      <c r="R145" s="208">
        <f>SUM(R146:R147)</f>
        <v>0</v>
      </c>
      <c r="S145" s="207"/>
      <c r="T145" s="20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75</v>
      </c>
      <c r="AU145" s="211" t="s">
        <v>76</v>
      </c>
      <c r="AY145" s="210" t="s">
        <v>139</v>
      </c>
      <c r="BK145" s="212">
        <f>SUM(BK146:BK147)</f>
        <v>0</v>
      </c>
    </row>
    <row r="146" s="2" customFormat="1" ht="66.75" customHeight="1">
      <c r="A146" s="35"/>
      <c r="B146" s="36"/>
      <c r="C146" s="213" t="s">
        <v>144</v>
      </c>
      <c r="D146" s="213" t="s">
        <v>140</v>
      </c>
      <c r="E146" s="214" t="s">
        <v>405</v>
      </c>
      <c r="F146" s="215" t="s">
        <v>406</v>
      </c>
      <c r="G146" s="216" t="s">
        <v>175</v>
      </c>
      <c r="H146" s="217">
        <v>5</v>
      </c>
      <c r="I146" s="218"/>
      <c r="J146" s="219">
        <f>ROUND(I146*H146,2)</f>
        <v>0</v>
      </c>
      <c r="K146" s="215" t="s">
        <v>148</v>
      </c>
      <c r="L146" s="41"/>
      <c r="M146" s="220" t="s">
        <v>1</v>
      </c>
      <c r="N146" s="221" t="s">
        <v>41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144</v>
      </c>
      <c r="AT146" s="224" t="s">
        <v>140</v>
      </c>
      <c r="AU146" s="224" t="s">
        <v>84</v>
      </c>
      <c r="AY146" s="14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84</v>
      </c>
      <c r="BK146" s="225">
        <f>ROUND(I146*H146,2)</f>
        <v>0</v>
      </c>
      <c r="BL146" s="14" t="s">
        <v>144</v>
      </c>
      <c r="BM146" s="224" t="s">
        <v>159</v>
      </c>
    </row>
    <row r="147" s="2" customFormat="1" ht="16.5" customHeight="1">
      <c r="A147" s="35"/>
      <c r="B147" s="36"/>
      <c r="C147" s="213" t="s">
        <v>161</v>
      </c>
      <c r="D147" s="213" t="s">
        <v>140</v>
      </c>
      <c r="E147" s="214" t="s">
        <v>407</v>
      </c>
      <c r="F147" s="215" t="s">
        <v>408</v>
      </c>
      <c r="G147" s="216" t="s">
        <v>409</v>
      </c>
      <c r="H147" s="217">
        <v>100</v>
      </c>
      <c r="I147" s="218"/>
      <c r="J147" s="219">
        <f>ROUND(I147*H147,2)</f>
        <v>0</v>
      </c>
      <c r="K147" s="215" t="s">
        <v>1</v>
      </c>
      <c r="L147" s="41"/>
      <c r="M147" s="220" t="s">
        <v>1</v>
      </c>
      <c r="N147" s="221" t="s">
        <v>41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144</v>
      </c>
      <c r="AT147" s="224" t="s">
        <v>140</v>
      </c>
      <c r="AU147" s="224" t="s">
        <v>84</v>
      </c>
      <c r="AY147" s="14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84</v>
      </c>
      <c r="BK147" s="225">
        <f>ROUND(I147*H147,2)</f>
        <v>0</v>
      </c>
      <c r="BL147" s="14" t="s">
        <v>144</v>
      </c>
      <c r="BM147" s="224" t="s">
        <v>172</v>
      </c>
    </row>
    <row r="148" s="12" customFormat="1" ht="25.92" customHeight="1">
      <c r="A148" s="12"/>
      <c r="B148" s="199"/>
      <c r="C148" s="200"/>
      <c r="D148" s="201" t="s">
        <v>75</v>
      </c>
      <c r="E148" s="202" t="s">
        <v>177</v>
      </c>
      <c r="F148" s="202" t="s">
        <v>178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SUM(P149:P154)</f>
        <v>0</v>
      </c>
      <c r="Q148" s="207"/>
      <c r="R148" s="208">
        <f>SUM(R149:R154)</f>
        <v>0</v>
      </c>
      <c r="S148" s="207"/>
      <c r="T148" s="209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84</v>
      </c>
      <c r="AT148" s="211" t="s">
        <v>75</v>
      </c>
      <c r="AU148" s="211" t="s">
        <v>76</v>
      </c>
      <c r="AY148" s="210" t="s">
        <v>139</v>
      </c>
      <c r="BK148" s="212">
        <f>SUM(BK149:BK154)</f>
        <v>0</v>
      </c>
    </row>
    <row r="149" s="2" customFormat="1" ht="21.75" customHeight="1">
      <c r="A149" s="35"/>
      <c r="B149" s="36"/>
      <c r="C149" s="213" t="s">
        <v>164</v>
      </c>
      <c r="D149" s="213" t="s">
        <v>140</v>
      </c>
      <c r="E149" s="214" t="s">
        <v>410</v>
      </c>
      <c r="F149" s="215" t="s">
        <v>411</v>
      </c>
      <c r="G149" s="216" t="s">
        <v>182</v>
      </c>
      <c r="H149" s="217">
        <v>66.400000000000006</v>
      </c>
      <c r="I149" s="218"/>
      <c r="J149" s="219">
        <f>ROUND(I149*H149,2)</f>
        <v>0</v>
      </c>
      <c r="K149" s="215" t="s">
        <v>1</v>
      </c>
      <c r="L149" s="41"/>
      <c r="M149" s="220" t="s">
        <v>1</v>
      </c>
      <c r="N149" s="221" t="s">
        <v>41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144</v>
      </c>
      <c r="AT149" s="224" t="s">
        <v>140</v>
      </c>
      <c r="AU149" s="224" t="s">
        <v>84</v>
      </c>
      <c r="AY149" s="14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84</v>
      </c>
      <c r="BK149" s="225">
        <f>ROUND(I149*H149,2)</f>
        <v>0</v>
      </c>
      <c r="BL149" s="14" t="s">
        <v>144</v>
      </c>
      <c r="BM149" s="224" t="s">
        <v>176</v>
      </c>
    </row>
    <row r="150" s="2" customFormat="1" ht="24.15" customHeight="1">
      <c r="A150" s="35"/>
      <c r="B150" s="36"/>
      <c r="C150" s="213" t="s">
        <v>169</v>
      </c>
      <c r="D150" s="213" t="s">
        <v>140</v>
      </c>
      <c r="E150" s="214" t="s">
        <v>412</v>
      </c>
      <c r="F150" s="215" t="s">
        <v>413</v>
      </c>
      <c r="G150" s="216" t="s">
        <v>182</v>
      </c>
      <c r="H150" s="217">
        <v>146.10400000000001</v>
      </c>
      <c r="I150" s="218"/>
      <c r="J150" s="219">
        <f>ROUND(I150*H150,2)</f>
        <v>0</v>
      </c>
      <c r="K150" s="215" t="s">
        <v>1</v>
      </c>
      <c r="L150" s="41"/>
      <c r="M150" s="220" t="s">
        <v>1</v>
      </c>
      <c r="N150" s="221" t="s">
        <v>41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144</v>
      </c>
      <c r="AT150" s="224" t="s">
        <v>140</v>
      </c>
      <c r="AU150" s="224" t="s">
        <v>84</v>
      </c>
      <c r="AY150" s="14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84</v>
      </c>
      <c r="BK150" s="225">
        <f>ROUND(I150*H150,2)</f>
        <v>0</v>
      </c>
      <c r="BL150" s="14" t="s">
        <v>144</v>
      </c>
      <c r="BM150" s="224" t="s">
        <v>183</v>
      </c>
    </row>
    <row r="151" s="2" customFormat="1" ht="16.5" customHeight="1">
      <c r="A151" s="35"/>
      <c r="B151" s="36"/>
      <c r="C151" s="213" t="s">
        <v>159</v>
      </c>
      <c r="D151" s="213" t="s">
        <v>140</v>
      </c>
      <c r="E151" s="214" t="s">
        <v>180</v>
      </c>
      <c r="F151" s="215" t="s">
        <v>414</v>
      </c>
      <c r="G151" s="216" t="s">
        <v>182</v>
      </c>
      <c r="H151" s="217">
        <v>16.234000000000002</v>
      </c>
      <c r="I151" s="218"/>
      <c r="J151" s="219">
        <f>ROUND(I151*H151,2)</f>
        <v>0</v>
      </c>
      <c r="K151" s="215" t="s">
        <v>1</v>
      </c>
      <c r="L151" s="41"/>
      <c r="M151" s="220" t="s">
        <v>1</v>
      </c>
      <c r="N151" s="221" t="s">
        <v>41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144</v>
      </c>
      <c r="AT151" s="224" t="s">
        <v>140</v>
      </c>
      <c r="AU151" s="224" t="s">
        <v>84</v>
      </c>
      <c r="AY151" s="14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84</v>
      </c>
      <c r="BK151" s="225">
        <f>ROUND(I151*H151,2)</f>
        <v>0</v>
      </c>
      <c r="BL151" s="14" t="s">
        <v>144</v>
      </c>
      <c r="BM151" s="224" t="s">
        <v>188</v>
      </c>
    </row>
    <row r="152" s="2" customFormat="1" ht="21.75" customHeight="1">
      <c r="A152" s="35"/>
      <c r="B152" s="36"/>
      <c r="C152" s="213" t="s">
        <v>179</v>
      </c>
      <c r="D152" s="213" t="s">
        <v>140</v>
      </c>
      <c r="E152" s="214" t="s">
        <v>415</v>
      </c>
      <c r="F152" s="215" t="s">
        <v>416</v>
      </c>
      <c r="G152" s="216" t="s">
        <v>182</v>
      </c>
      <c r="H152" s="217">
        <v>32.468000000000004</v>
      </c>
      <c r="I152" s="218"/>
      <c r="J152" s="219">
        <f>ROUND(I152*H152,2)</f>
        <v>0</v>
      </c>
      <c r="K152" s="215" t="s">
        <v>1</v>
      </c>
      <c r="L152" s="41"/>
      <c r="M152" s="220" t="s">
        <v>1</v>
      </c>
      <c r="N152" s="221" t="s">
        <v>41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144</v>
      </c>
      <c r="AT152" s="224" t="s">
        <v>140</v>
      </c>
      <c r="AU152" s="224" t="s">
        <v>84</v>
      </c>
      <c r="AY152" s="14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84</v>
      </c>
      <c r="BK152" s="225">
        <f>ROUND(I152*H152,2)</f>
        <v>0</v>
      </c>
      <c r="BL152" s="14" t="s">
        <v>144</v>
      </c>
      <c r="BM152" s="224" t="s">
        <v>189</v>
      </c>
    </row>
    <row r="153" s="2" customFormat="1" ht="16.5" customHeight="1">
      <c r="A153" s="35"/>
      <c r="B153" s="36"/>
      <c r="C153" s="213" t="s">
        <v>172</v>
      </c>
      <c r="D153" s="213" t="s">
        <v>140</v>
      </c>
      <c r="E153" s="214" t="s">
        <v>417</v>
      </c>
      <c r="F153" s="215" t="s">
        <v>418</v>
      </c>
      <c r="G153" s="216" t="s">
        <v>182</v>
      </c>
      <c r="H153" s="217">
        <v>71.909999999999997</v>
      </c>
      <c r="I153" s="218"/>
      <c r="J153" s="219">
        <f>ROUND(I153*H153,2)</f>
        <v>0</v>
      </c>
      <c r="K153" s="215" t="s">
        <v>1</v>
      </c>
      <c r="L153" s="41"/>
      <c r="M153" s="220" t="s">
        <v>1</v>
      </c>
      <c r="N153" s="221" t="s">
        <v>41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144</v>
      </c>
      <c r="AT153" s="224" t="s">
        <v>140</v>
      </c>
      <c r="AU153" s="224" t="s">
        <v>84</v>
      </c>
      <c r="AY153" s="14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84</v>
      </c>
      <c r="BK153" s="225">
        <f>ROUND(I153*H153,2)</f>
        <v>0</v>
      </c>
      <c r="BL153" s="14" t="s">
        <v>144</v>
      </c>
      <c r="BM153" s="224" t="s">
        <v>197</v>
      </c>
    </row>
    <row r="154" s="2" customFormat="1" ht="21.75" customHeight="1">
      <c r="A154" s="35"/>
      <c r="B154" s="36"/>
      <c r="C154" s="213" t="s">
        <v>167</v>
      </c>
      <c r="D154" s="213" t="s">
        <v>140</v>
      </c>
      <c r="E154" s="214" t="s">
        <v>419</v>
      </c>
      <c r="F154" s="215" t="s">
        <v>420</v>
      </c>
      <c r="G154" s="216" t="s">
        <v>182</v>
      </c>
      <c r="H154" s="217">
        <v>14.382</v>
      </c>
      <c r="I154" s="218"/>
      <c r="J154" s="219">
        <f>ROUND(I154*H154,2)</f>
        <v>0</v>
      </c>
      <c r="K154" s="215" t="s">
        <v>1</v>
      </c>
      <c r="L154" s="41"/>
      <c r="M154" s="220" t="s">
        <v>1</v>
      </c>
      <c r="N154" s="221" t="s">
        <v>41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144</v>
      </c>
      <c r="AT154" s="224" t="s">
        <v>140</v>
      </c>
      <c r="AU154" s="224" t="s">
        <v>84</v>
      </c>
      <c r="AY154" s="14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84</v>
      </c>
      <c r="BK154" s="225">
        <f>ROUND(I154*H154,2)</f>
        <v>0</v>
      </c>
      <c r="BL154" s="14" t="s">
        <v>144</v>
      </c>
      <c r="BM154" s="224" t="s">
        <v>200</v>
      </c>
    </row>
    <row r="155" s="12" customFormat="1" ht="25.92" customHeight="1">
      <c r="A155" s="12"/>
      <c r="B155" s="199"/>
      <c r="C155" s="200"/>
      <c r="D155" s="201" t="s">
        <v>75</v>
      </c>
      <c r="E155" s="202" t="s">
        <v>8</v>
      </c>
      <c r="F155" s="202" t="s">
        <v>421</v>
      </c>
      <c r="G155" s="200"/>
      <c r="H155" s="200"/>
      <c r="I155" s="203"/>
      <c r="J155" s="204">
        <f>BK155</f>
        <v>0</v>
      </c>
      <c r="K155" s="200"/>
      <c r="L155" s="205"/>
      <c r="M155" s="206"/>
      <c r="N155" s="207"/>
      <c r="O155" s="207"/>
      <c r="P155" s="208">
        <f>SUM(P156:P159)</f>
        <v>0</v>
      </c>
      <c r="Q155" s="207"/>
      <c r="R155" s="208">
        <f>SUM(R156:R159)</f>
        <v>0</v>
      </c>
      <c r="S155" s="207"/>
      <c r="T155" s="20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84</v>
      </c>
      <c r="AT155" s="211" t="s">
        <v>75</v>
      </c>
      <c r="AU155" s="211" t="s">
        <v>76</v>
      </c>
      <c r="AY155" s="210" t="s">
        <v>139</v>
      </c>
      <c r="BK155" s="212">
        <f>SUM(BK156:BK159)</f>
        <v>0</v>
      </c>
    </row>
    <row r="156" s="2" customFormat="1" ht="37.8" customHeight="1">
      <c r="A156" s="35"/>
      <c r="B156" s="36"/>
      <c r="C156" s="213" t="s">
        <v>176</v>
      </c>
      <c r="D156" s="213" t="s">
        <v>140</v>
      </c>
      <c r="E156" s="214" t="s">
        <v>422</v>
      </c>
      <c r="F156" s="215" t="s">
        <v>423</v>
      </c>
      <c r="G156" s="216" t="s">
        <v>153</v>
      </c>
      <c r="H156" s="217">
        <v>324.67599999999999</v>
      </c>
      <c r="I156" s="218"/>
      <c r="J156" s="219">
        <f>ROUND(I156*H156,2)</f>
        <v>0</v>
      </c>
      <c r="K156" s="215" t="s">
        <v>148</v>
      </c>
      <c r="L156" s="41"/>
      <c r="M156" s="220" t="s">
        <v>1</v>
      </c>
      <c r="N156" s="221" t="s">
        <v>41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144</v>
      </c>
      <c r="AT156" s="224" t="s">
        <v>140</v>
      </c>
      <c r="AU156" s="224" t="s">
        <v>84</v>
      </c>
      <c r="AY156" s="14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84</v>
      </c>
      <c r="BK156" s="225">
        <f>ROUND(I156*H156,2)</f>
        <v>0</v>
      </c>
      <c r="BL156" s="14" t="s">
        <v>144</v>
      </c>
      <c r="BM156" s="224" t="s">
        <v>203</v>
      </c>
    </row>
    <row r="157" s="2" customFormat="1" ht="44.25" customHeight="1">
      <c r="A157" s="35"/>
      <c r="B157" s="36"/>
      <c r="C157" s="213" t="s">
        <v>177</v>
      </c>
      <c r="D157" s="213" t="s">
        <v>140</v>
      </c>
      <c r="E157" s="214" t="s">
        <v>424</v>
      </c>
      <c r="F157" s="215" t="s">
        <v>425</v>
      </c>
      <c r="G157" s="216" t="s">
        <v>153</v>
      </c>
      <c r="H157" s="217">
        <v>324.67599999999999</v>
      </c>
      <c r="I157" s="218"/>
      <c r="J157" s="219">
        <f>ROUND(I157*H157,2)</f>
        <v>0</v>
      </c>
      <c r="K157" s="215" t="s">
        <v>148</v>
      </c>
      <c r="L157" s="41"/>
      <c r="M157" s="220" t="s">
        <v>1</v>
      </c>
      <c r="N157" s="221" t="s">
        <v>41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144</v>
      </c>
      <c r="AT157" s="224" t="s">
        <v>140</v>
      </c>
      <c r="AU157" s="224" t="s">
        <v>84</v>
      </c>
      <c r="AY157" s="14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84</v>
      </c>
      <c r="BK157" s="225">
        <f>ROUND(I157*H157,2)</f>
        <v>0</v>
      </c>
      <c r="BL157" s="14" t="s">
        <v>144</v>
      </c>
      <c r="BM157" s="224" t="s">
        <v>206</v>
      </c>
    </row>
    <row r="158" s="2" customFormat="1" ht="24.15" customHeight="1">
      <c r="A158" s="35"/>
      <c r="B158" s="36"/>
      <c r="C158" s="213" t="s">
        <v>183</v>
      </c>
      <c r="D158" s="213" t="s">
        <v>140</v>
      </c>
      <c r="E158" s="214" t="s">
        <v>426</v>
      </c>
      <c r="F158" s="215" t="s">
        <v>427</v>
      </c>
      <c r="G158" s="216" t="s">
        <v>153</v>
      </c>
      <c r="H158" s="217">
        <v>95.879999999999995</v>
      </c>
      <c r="I158" s="218"/>
      <c r="J158" s="219">
        <f>ROUND(I158*H158,2)</f>
        <v>0</v>
      </c>
      <c r="K158" s="215" t="s">
        <v>148</v>
      </c>
      <c r="L158" s="41"/>
      <c r="M158" s="220" t="s">
        <v>1</v>
      </c>
      <c r="N158" s="221" t="s">
        <v>41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144</v>
      </c>
      <c r="AT158" s="224" t="s">
        <v>140</v>
      </c>
      <c r="AU158" s="224" t="s">
        <v>84</v>
      </c>
      <c r="AY158" s="14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84</v>
      </c>
      <c r="BK158" s="225">
        <f>ROUND(I158*H158,2)</f>
        <v>0</v>
      </c>
      <c r="BL158" s="14" t="s">
        <v>144</v>
      </c>
      <c r="BM158" s="224" t="s">
        <v>209</v>
      </c>
    </row>
    <row r="159" s="2" customFormat="1" ht="44.25" customHeight="1">
      <c r="A159" s="35"/>
      <c r="B159" s="36"/>
      <c r="C159" s="213" t="s">
        <v>8</v>
      </c>
      <c r="D159" s="213" t="s">
        <v>140</v>
      </c>
      <c r="E159" s="214" t="s">
        <v>428</v>
      </c>
      <c r="F159" s="215" t="s">
        <v>429</v>
      </c>
      <c r="G159" s="216" t="s">
        <v>153</v>
      </c>
      <c r="H159" s="217">
        <v>95.879999999999995</v>
      </c>
      <c r="I159" s="218"/>
      <c r="J159" s="219">
        <f>ROUND(I159*H159,2)</f>
        <v>0</v>
      </c>
      <c r="K159" s="215" t="s">
        <v>148</v>
      </c>
      <c r="L159" s="41"/>
      <c r="M159" s="220" t="s">
        <v>1</v>
      </c>
      <c r="N159" s="221" t="s">
        <v>41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144</v>
      </c>
      <c r="AT159" s="224" t="s">
        <v>140</v>
      </c>
      <c r="AU159" s="224" t="s">
        <v>84</v>
      </c>
      <c r="AY159" s="14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84</v>
      </c>
      <c r="BK159" s="225">
        <f>ROUND(I159*H159,2)</f>
        <v>0</v>
      </c>
      <c r="BL159" s="14" t="s">
        <v>144</v>
      </c>
      <c r="BM159" s="224" t="s">
        <v>212</v>
      </c>
    </row>
    <row r="160" s="12" customFormat="1" ht="25.92" customHeight="1">
      <c r="A160" s="12"/>
      <c r="B160" s="199"/>
      <c r="C160" s="200"/>
      <c r="D160" s="201" t="s">
        <v>75</v>
      </c>
      <c r="E160" s="202" t="s">
        <v>188</v>
      </c>
      <c r="F160" s="202" t="s">
        <v>430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SUM(P161:P164)</f>
        <v>0</v>
      </c>
      <c r="Q160" s="207"/>
      <c r="R160" s="208">
        <f>SUM(R161:R164)</f>
        <v>0</v>
      </c>
      <c r="S160" s="207"/>
      <c r="T160" s="209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84</v>
      </c>
      <c r="AT160" s="211" t="s">
        <v>75</v>
      </c>
      <c r="AU160" s="211" t="s">
        <v>76</v>
      </c>
      <c r="AY160" s="210" t="s">
        <v>139</v>
      </c>
      <c r="BK160" s="212">
        <f>SUM(BK161:BK164)</f>
        <v>0</v>
      </c>
    </row>
    <row r="161" s="2" customFormat="1" ht="16.5" customHeight="1">
      <c r="A161" s="35"/>
      <c r="B161" s="36"/>
      <c r="C161" s="213" t="s">
        <v>188</v>
      </c>
      <c r="D161" s="213" t="s">
        <v>140</v>
      </c>
      <c r="E161" s="214" t="s">
        <v>431</v>
      </c>
      <c r="F161" s="215" t="s">
        <v>432</v>
      </c>
      <c r="G161" s="216" t="s">
        <v>182</v>
      </c>
      <c r="H161" s="217">
        <v>234.24799999999999</v>
      </c>
      <c r="I161" s="218"/>
      <c r="J161" s="219">
        <f>ROUND(I161*H161,2)</f>
        <v>0</v>
      </c>
      <c r="K161" s="215" t="s">
        <v>1</v>
      </c>
      <c r="L161" s="41"/>
      <c r="M161" s="220" t="s">
        <v>1</v>
      </c>
      <c r="N161" s="221" t="s">
        <v>41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144</v>
      </c>
      <c r="AT161" s="224" t="s">
        <v>140</v>
      </c>
      <c r="AU161" s="224" t="s">
        <v>84</v>
      </c>
      <c r="AY161" s="14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84</v>
      </c>
      <c r="BK161" s="225">
        <f>ROUND(I161*H161,2)</f>
        <v>0</v>
      </c>
      <c r="BL161" s="14" t="s">
        <v>144</v>
      </c>
      <c r="BM161" s="224" t="s">
        <v>218</v>
      </c>
    </row>
    <row r="162" s="2" customFormat="1" ht="21.75" customHeight="1">
      <c r="A162" s="35"/>
      <c r="B162" s="36"/>
      <c r="C162" s="213" t="s">
        <v>184</v>
      </c>
      <c r="D162" s="213" t="s">
        <v>140</v>
      </c>
      <c r="E162" s="214" t="s">
        <v>433</v>
      </c>
      <c r="F162" s="215" t="s">
        <v>434</v>
      </c>
      <c r="G162" s="216" t="s">
        <v>182</v>
      </c>
      <c r="H162" s="217">
        <v>28.448</v>
      </c>
      <c r="I162" s="218"/>
      <c r="J162" s="219">
        <f>ROUND(I162*H162,2)</f>
        <v>0</v>
      </c>
      <c r="K162" s="215" t="s">
        <v>1</v>
      </c>
      <c r="L162" s="41"/>
      <c r="M162" s="220" t="s">
        <v>1</v>
      </c>
      <c r="N162" s="221" t="s">
        <v>41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144</v>
      </c>
      <c r="AT162" s="224" t="s">
        <v>140</v>
      </c>
      <c r="AU162" s="224" t="s">
        <v>84</v>
      </c>
      <c r="AY162" s="14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84</v>
      </c>
      <c r="BK162" s="225">
        <f>ROUND(I162*H162,2)</f>
        <v>0</v>
      </c>
      <c r="BL162" s="14" t="s">
        <v>144</v>
      </c>
      <c r="BM162" s="224" t="s">
        <v>222</v>
      </c>
    </row>
    <row r="163" s="2" customFormat="1" ht="21.75" customHeight="1">
      <c r="A163" s="35"/>
      <c r="B163" s="36"/>
      <c r="C163" s="213" t="s">
        <v>189</v>
      </c>
      <c r="D163" s="213" t="s">
        <v>140</v>
      </c>
      <c r="E163" s="214" t="s">
        <v>435</v>
      </c>
      <c r="F163" s="215" t="s">
        <v>436</v>
      </c>
      <c r="G163" s="216" t="s">
        <v>182</v>
      </c>
      <c r="H163" s="217">
        <v>28.448</v>
      </c>
      <c r="I163" s="218"/>
      <c r="J163" s="219">
        <f>ROUND(I163*H163,2)</f>
        <v>0</v>
      </c>
      <c r="K163" s="215" t="s">
        <v>1</v>
      </c>
      <c r="L163" s="41"/>
      <c r="M163" s="220" t="s">
        <v>1</v>
      </c>
      <c r="N163" s="221" t="s">
        <v>41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144</v>
      </c>
      <c r="AT163" s="224" t="s">
        <v>140</v>
      </c>
      <c r="AU163" s="224" t="s">
        <v>84</v>
      </c>
      <c r="AY163" s="14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84</v>
      </c>
      <c r="BK163" s="225">
        <f>ROUND(I163*H163,2)</f>
        <v>0</v>
      </c>
      <c r="BL163" s="14" t="s">
        <v>144</v>
      </c>
      <c r="BM163" s="224" t="s">
        <v>225</v>
      </c>
    </row>
    <row r="164" s="2" customFormat="1" ht="21.75" customHeight="1">
      <c r="A164" s="35"/>
      <c r="B164" s="36"/>
      <c r="C164" s="213" t="s">
        <v>219</v>
      </c>
      <c r="D164" s="213" t="s">
        <v>140</v>
      </c>
      <c r="E164" s="214" t="s">
        <v>437</v>
      </c>
      <c r="F164" s="215" t="s">
        <v>438</v>
      </c>
      <c r="G164" s="216" t="s">
        <v>182</v>
      </c>
      <c r="H164" s="217">
        <v>540.51400000000001</v>
      </c>
      <c r="I164" s="218"/>
      <c r="J164" s="219">
        <f>ROUND(I164*H164,2)</f>
        <v>0</v>
      </c>
      <c r="K164" s="215" t="s">
        <v>1</v>
      </c>
      <c r="L164" s="41"/>
      <c r="M164" s="220" t="s">
        <v>1</v>
      </c>
      <c r="N164" s="221" t="s">
        <v>41</v>
      </c>
      <c r="O164" s="88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144</v>
      </c>
      <c r="AT164" s="224" t="s">
        <v>140</v>
      </c>
      <c r="AU164" s="224" t="s">
        <v>84</v>
      </c>
      <c r="AY164" s="14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84</v>
      </c>
      <c r="BK164" s="225">
        <f>ROUND(I164*H164,2)</f>
        <v>0</v>
      </c>
      <c r="BL164" s="14" t="s">
        <v>144</v>
      </c>
      <c r="BM164" s="224" t="s">
        <v>229</v>
      </c>
    </row>
    <row r="165" s="12" customFormat="1" ht="25.92" customHeight="1">
      <c r="A165" s="12"/>
      <c r="B165" s="199"/>
      <c r="C165" s="200"/>
      <c r="D165" s="201" t="s">
        <v>75</v>
      </c>
      <c r="E165" s="202" t="s">
        <v>184</v>
      </c>
      <c r="F165" s="202" t="s">
        <v>185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SUM(P166:P169)</f>
        <v>0</v>
      </c>
      <c r="Q165" s="207"/>
      <c r="R165" s="208">
        <f>SUM(R166:R169)</f>
        <v>0</v>
      </c>
      <c r="S165" s="207"/>
      <c r="T165" s="209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84</v>
      </c>
      <c r="AT165" s="211" t="s">
        <v>75</v>
      </c>
      <c r="AU165" s="211" t="s">
        <v>76</v>
      </c>
      <c r="AY165" s="210" t="s">
        <v>139</v>
      </c>
      <c r="BK165" s="212">
        <f>SUM(BK166:BK169)</f>
        <v>0</v>
      </c>
    </row>
    <row r="166" s="2" customFormat="1" ht="16.5" customHeight="1">
      <c r="A166" s="35"/>
      <c r="B166" s="36"/>
      <c r="C166" s="213" t="s">
        <v>197</v>
      </c>
      <c r="D166" s="213" t="s">
        <v>140</v>
      </c>
      <c r="E166" s="214" t="s">
        <v>439</v>
      </c>
      <c r="F166" s="215" t="s">
        <v>440</v>
      </c>
      <c r="G166" s="216" t="s">
        <v>182</v>
      </c>
      <c r="H166" s="217">
        <v>14.783</v>
      </c>
      <c r="I166" s="218"/>
      <c r="J166" s="219">
        <f>ROUND(I166*H166,2)</f>
        <v>0</v>
      </c>
      <c r="K166" s="215" t="s">
        <v>1</v>
      </c>
      <c r="L166" s="41"/>
      <c r="M166" s="220" t="s">
        <v>1</v>
      </c>
      <c r="N166" s="221" t="s">
        <v>41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144</v>
      </c>
      <c r="AT166" s="224" t="s">
        <v>140</v>
      </c>
      <c r="AU166" s="224" t="s">
        <v>84</v>
      </c>
      <c r="AY166" s="14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84</v>
      </c>
      <c r="BK166" s="225">
        <f>ROUND(I166*H166,2)</f>
        <v>0</v>
      </c>
      <c r="BL166" s="14" t="s">
        <v>144</v>
      </c>
      <c r="BM166" s="224" t="s">
        <v>232</v>
      </c>
    </row>
    <row r="167" s="2" customFormat="1" ht="44.25" customHeight="1">
      <c r="A167" s="35"/>
      <c r="B167" s="36"/>
      <c r="C167" s="213" t="s">
        <v>7</v>
      </c>
      <c r="D167" s="213" t="s">
        <v>140</v>
      </c>
      <c r="E167" s="214" t="s">
        <v>441</v>
      </c>
      <c r="F167" s="215" t="s">
        <v>442</v>
      </c>
      <c r="G167" s="216" t="s">
        <v>182</v>
      </c>
      <c r="H167" s="217">
        <v>205.80000000000001</v>
      </c>
      <c r="I167" s="218"/>
      <c r="J167" s="219">
        <f>ROUND(I167*H167,2)</f>
        <v>0</v>
      </c>
      <c r="K167" s="215" t="s">
        <v>148</v>
      </c>
      <c r="L167" s="41"/>
      <c r="M167" s="220" t="s">
        <v>1</v>
      </c>
      <c r="N167" s="221" t="s">
        <v>41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144</v>
      </c>
      <c r="AT167" s="224" t="s">
        <v>140</v>
      </c>
      <c r="AU167" s="224" t="s">
        <v>84</v>
      </c>
      <c r="AY167" s="14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84</v>
      </c>
      <c r="BK167" s="225">
        <f>ROUND(I167*H167,2)</f>
        <v>0</v>
      </c>
      <c r="BL167" s="14" t="s">
        <v>144</v>
      </c>
      <c r="BM167" s="224" t="s">
        <v>237</v>
      </c>
    </row>
    <row r="168" s="2" customFormat="1" ht="37.8" customHeight="1">
      <c r="A168" s="35"/>
      <c r="B168" s="36"/>
      <c r="C168" s="213" t="s">
        <v>200</v>
      </c>
      <c r="D168" s="213" t="s">
        <v>140</v>
      </c>
      <c r="E168" s="214" t="s">
        <v>443</v>
      </c>
      <c r="F168" s="215" t="s">
        <v>444</v>
      </c>
      <c r="G168" s="216" t="s">
        <v>182</v>
      </c>
      <c r="H168" s="217">
        <v>28.448</v>
      </c>
      <c r="I168" s="218"/>
      <c r="J168" s="219">
        <f>ROUND(I168*H168,2)</f>
        <v>0</v>
      </c>
      <c r="K168" s="215" t="s">
        <v>148</v>
      </c>
      <c r="L168" s="41"/>
      <c r="M168" s="220" t="s">
        <v>1</v>
      </c>
      <c r="N168" s="221" t="s">
        <v>41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144</v>
      </c>
      <c r="AT168" s="224" t="s">
        <v>140</v>
      </c>
      <c r="AU168" s="224" t="s">
        <v>84</v>
      </c>
      <c r="AY168" s="14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84</v>
      </c>
      <c r="BK168" s="225">
        <f>ROUND(I168*H168,2)</f>
        <v>0</v>
      </c>
      <c r="BL168" s="14" t="s">
        <v>144</v>
      </c>
      <c r="BM168" s="224" t="s">
        <v>242</v>
      </c>
    </row>
    <row r="169" s="2" customFormat="1" ht="16.5" customHeight="1">
      <c r="A169" s="35"/>
      <c r="B169" s="36"/>
      <c r="C169" s="213" t="s">
        <v>234</v>
      </c>
      <c r="D169" s="213" t="s">
        <v>140</v>
      </c>
      <c r="E169" s="214" t="s">
        <v>445</v>
      </c>
      <c r="F169" s="215" t="s">
        <v>446</v>
      </c>
      <c r="G169" s="216" t="s">
        <v>182</v>
      </c>
      <c r="H169" s="217">
        <v>28.448</v>
      </c>
      <c r="I169" s="218"/>
      <c r="J169" s="219">
        <f>ROUND(I169*H169,2)</f>
        <v>0</v>
      </c>
      <c r="K169" s="215" t="s">
        <v>1</v>
      </c>
      <c r="L169" s="41"/>
      <c r="M169" s="220" t="s">
        <v>1</v>
      </c>
      <c r="N169" s="221" t="s">
        <v>41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144</v>
      </c>
      <c r="AT169" s="224" t="s">
        <v>140</v>
      </c>
      <c r="AU169" s="224" t="s">
        <v>84</v>
      </c>
      <c r="AY169" s="14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84</v>
      </c>
      <c r="BK169" s="225">
        <f>ROUND(I169*H169,2)</f>
        <v>0</v>
      </c>
      <c r="BL169" s="14" t="s">
        <v>144</v>
      </c>
      <c r="BM169" s="224" t="s">
        <v>248</v>
      </c>
    </row>
    <row r="170" s="12" customFormat="1" ht="25.92" customHeight="1">
      <c r="A170" s="12"/>
      <c r="B170" s="199"/>
      <c r="C170" s="200"/>
      <c r="D170" s="201" t="s">
        <v>75</v>
      </c>
      <c r="E170" s="202" t="s">
        <v>7</v>
      </c>
      <c r="F170" s="202" t="s">
        <v>194</v>
      </c>
      <c r="G170" s="200"/>
      <c r="H170" s="200"/>
      <c r="I170" s="203"/>
      <c r="J170" s="204">
        <f>BK170</f>
        <v>0</v>
      </c>
      <c r="K170" s="200"/>
      <c r="L170" s="205"/>
      <c r="M170" s="206"/>
      <c r="N170" s="207"/>
      <c r="O170" s="207"/>
      <c r="P170" s="208">
        <f>P171</f>
        <v>0</v>
      </c>
      <c r="Q170" s="207"/>
      <c r="R170" s="208">
        <f>R171</f>
        <v>0</v>
      </c>
      <c r="S170" s="207"/>
      <c r="T170" s="20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84</v>
      </c>
      <c r="AT170" s="211" t="s">
        <v>75</v>
      </c>
      <c r="AU170" s="211" t="s">
        <v>76</v>
      </c>
      <c r="AY170" s="210" t="s">
        <v>139</v>
      </c>
      <c r="BK170" s="212">
        <f>BK171</f>
        <v>0</v>
      </c>
    </row>
    <row r="171" s="2" customFormat="1" ht="16.5" customHeight="1">
      <c r="A171" s="35"/>
      <c r="B171" s="36"/>
      <c r="C171" s="213" t="s">
        <v>203</v>
      </c>
      <c r="D171" s="213" t="s">
        <v>140</v>
      </c>
      <c r="E171" s="214" t="s">
        <v>447</v>
      </c>
      <c r="F171" s="215" t="s">
        <v>448</v>
      </c>
      <c r="G171" s="216" t="s">
        <v>175</v>
      </c>
      <c r="H171" s="217">
        <v>20.75</v>
      </c>
      <c r="I171" s="218"/>
      <c r="J171" s="219">
        <f>ROUND(I171*H171,2)</f>
        <v>0</v>
      </c>
      <c r="K171" s="215" t="s">
        <v>1</v>
      </c>
      <c r="L171" s="41"/>
      <c r="M171" s="220" t="s">
        <v>1</v>
      </c>
      <c r="N171" s="221" t="s">
        <v>41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144</v>
      </c>
      <c r="AT171" s="224" t="s">
        <v>140</v>
      </c>
      <c r="AU171" s="224" t="s">
        <v>84</v>
      </c>
      <c r="AY171" s="14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84</v>
      </c>
      <c r="BK171" s="225">
        <f>ROUND(I171*H171,2)</f>
        <v>0</v>
      </c>
      <c r="BL171" s="14" t="s">
        <v>144</v>
      </c>
      <c r="BM171" s="224" t="s">
        <v>251</v>
      </c>
    </row>
    <row r="172" s="12" customFormat="1" ht="25.92" customHeight="1">
      <c r="A172" s="12"/>
      <c r="B172" s="199"/>
      <c r="C172" s="200"/>
      <c r="D172" s="201" t="s">
        <v>75</v>
      </c>
      <c r="E172" s="202" t="s">
        <v>254</v>
      </c>
      <c r="F172" s="202" t="s">
        <v>449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SUM(P173:P174)</f>
        <v>0</v>
      </c>
      <c r="Q172" s="207"/>
      <c r="R172" s="208">
        <f>SUM(R173:R174)</f>
        <v>0</v>
      </c>
      <c r="S172" s="207"/>
      <c r="T172" s="20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84</v>
      </c>
      <c r="AT172" s="211" t="s">
        <v>75</v>
      </c>
      <c r="AU172" s="211" t="s">
        <v>76</v>
      </c>
      <c r="AY172" s="210" t="s">
        <v>139</v>
      </c>
      <c r="BK172" s="212">
        <f>SUM(BK173:BK174)</f>
        <v>0</v>
      </c>
    </row>
    <row r="173" s="2" customFormat="1" ht="16.5" customHeight="1">
      <c r="A173" s="35"/>
      <c r="B173" s="36"/>
      <c r="C173" s="213" t="s">
        <v>245</v>
      </c>
      <c r="D173" s="213" t="s">
        <v>140</v>
      </c>
      <c r="E173" s="214" t="s">
        <v>450</v>
      </c>
      <c r="F173" s="215" t="s">
        <v>451</v>
      </c>
      <c r="G173" s="216" t="s">
        <v>182</v>
      </c>
      <c r="H173" s="217">
        <v>0.54000000000000004</v>
      </c>
      <c r="I173" s="218"/>
      <c r="J173" s="219">
        <f>ROUND(I173*H173,2)</f>
        <v>0</v>
      </c>
      <c r="K173" s="215" t="s">
        <v>1</v>
      </c>
      <c r="L173" s="41"/>
      <c r="M173" s="220" t="s">
        <v>1</v>
      </c>
      <c r="N173" s="221" t="s">
        <v>41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144</v>
      </c>
      <c r="AT173" s="224" t="s">
        <v>140</v>
      </c>
      <c r="AU173" s="224" t="s">
        <v>84</v>
      </c>
      <c r="AY173" s="14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84</v>
      </c>
      <c r="BK173" s="225">
        <f>ROUND(I173*H173,2)</f>
        <v>0</v>
      </c>
      <c r="BL173" s="14" t="s">
        <v>144</v>
      </c>
      <c r="BM173" s="224" t="s">
        <v>257</v>
      </c>
    </row>
    <row r="174" s="2" customFormat="1" ht="21.75" customHeight="1">
      <c r="A174" s="35"/>
      <c r="B174" s="36"/>
      <c r="C174" s="213" t="s">
        <v>206</v>
      </c>
      <c r="D174" s="213" t="s">
        <v>140</v>
      </c>
      <c r="E174" s="214" t="s">
        <v>452</v>
      </c>
      <c r="F174" s="215" t="s">
        <v>453</v>
      </c>
      <c r="G174" s="216" t="s">
        <v>182</v>
      </c>
      <c r="H174" s="217">
        <v>0.33800000000000002</v>
      </c>
      <c r="I174" s="218"/>
      <c r="J174" s="219">
        <f>ROUND(I174*H174,2)</f>
        <v>0</v>
      </c>
      <c r="K174" s="215" t="s">
        <v>1</v>
      </c>
      <c r="L174" s="41"/>
      <c r="M174" s="220" t="s">
        <v>1</v>
      </c>
      <c r="N174" s="221" t="s">
        <v>41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144</v>
      </c>
      <c r="AT174" s="224" t="s">
        <v>140</v>
      </c>
      <c r="AU174" s="224" t="s">
        <v>84</v>
      </c>
      <c r="AY174" s="14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84</v>
      </c>
      <c r="BK174" s="225">
        <f>ROUND(I174*H174,2)</f>
        <v>0</v>
      </c>
      <c r="BL174" s="14" t="s">
        <v>144</v>
      </c>
      <c r="BM174" s="224" t="s">
        <v>262</v>
      </c>
    </row>
    <row r="175" s="12" customFormat="1" ht="25.92" customHeight="1">
      <c r="A175" s="12"/>
      <c r="B175" s="199"/>
      <c r="C175" s="200"/>
      <c r="D175" s="201" t="s">
        <v>75</v>
      </c>
      <c r="E175" s="202" t="s">
        <v>222</v>
      </c>
      <c r="F175" s="202" t="s">
        <v>233</v>
      </c>
      <c r="G175" s="200"/>
      <c r="H175" s="200"/>
      <c r="I175" s="203"/>
      <c r="J175" s="204">
        <f>BK175</f>
        <v>0</v>
      </c>
      <c r="K175" s="200"/>
      <c r="L175" s="205"/>
      <c r="M175" s="206"/>
      <c r="N175" s="207"/>
      <c r="O175" s="207"/>
      <c r="P175" s="208">
        <f>SUM(P176:P178)</f>
        <v>0</v>
      </c>
      <c r="Q175" s="207"/>
      <c r="R175" s="208">
        <f>SUM(R176:R178)</f>
        <v>0</v>
      </c>
      <c r="S175" s="207"/>
      <c r="T175" s="209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84</v>
      </c>
      <c r="AT175" s="211" t="s">
        <v>75</v>
      </c>
      <c r="AU175" s="211" t="s">
        <v>76</v>
      </c>
      <c r="AY175" s="210" t="s">
        <v>139</v>
      </c>
      <c r="BK175" s="212">
        <f>SUM(BK176:BK178)</f>
        <v>0</v>
      </c>
    </row>
    <row r="176" s="2" customFormat="1" ht="16.5" customHeight="1">
      <c r="A176" s="35"/>
      <c r="B176" s="36"/>
      <c r="C176" s="213" t="s">
        <v>254</v>
      </c>
      <c r="D176" s="213" t="s">
        <v>140</v>
      </c>
      <c r="E176" s="214" t="s">
        <v>454</v>
      </c>
      <c r="F176" s="215" t="s">
        <v>455</v>
      </c>
      <c r="G176" s="216" t="s">
        <v>175</v>
      </c>
      <c r="H176" s="217">
        <v>65.230000000000004</v>
      </c>
      <c r="I176" s="218"/>
      <c r="J176" s="219">
        <f>ROUND(I176*H176,2)</f>
        <v>0</v>
      </c>
      <c r="K176" s="215" t="s">
        <v>1</v>
      </c>
      <c r="L176" s="41"/>
      <c r="M176" s="220" t="s">
        <v>1</v>
      </c>
      <c r="N176" s="221" t="s">
        <v>41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144</v>
      </c>
      <c r="AT176" s="224" t="s">
        <v>140</v>
      </c>
      <c r="AU176" s="224" t="s">
        <v>84</v>
      </c>
      <c r="AY176" s="14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84</v>
      </c>
      <c r="BK176" s="225">
        <f>ROUND(I176*H176,2)</f>
        <v>0</v>
      </c>
      <c r="BL176" s="14" t="s">
        <v>144</v>
      </c>
      <c r="BM176" s="224" t="s">
        <v>266</v>
      </c>
    </row>
    <row r="177" s="2" customFormat="1" ht="37.8" customHeight="1">
      <c r="A177" s="35"/>
      <c r="B177" s="36"/>
      <c r="C177" s="213" t="s">
        <v>209</v>
      </c>
      <c r="D177" s="213" t="s">
        <v>140</v>
      </c>
      <c r="E177" s="214" t="s">
        <v>456</v>
      </c>
      <c r="F177" s="215" t="s">
        <v>457</v>
      </c>
      <c r="G177" s="216" t="s">
        <v>175</v>
      </c>
      <c r="H177" s="217">
        <v>65.230000000000004</v>
      </c>
      <c r="I177" s="218"/>
      <c r="J177" s="219">
        <f>ROUND(I177*H177,2)</f>
        <v>0</v>
      </c>
      <c r="K177" s="215" t="s">
        <v>148</v>
      </c>
      <c r="L177" s="41"/>
      <c r="M177" s="220" t="s">
        <v>1</v>
      </c>
      <c r="N177" s="221" t="s">
        <v>41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144</v>
      </c>
      <c r="AT177" s="224" t="s">
        <v>140</v>
      </c>
      <c r="AU177" s="224" t="s">
        <v>84</v>
      </c>
      <c r="AY177" s="14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84</v>
      </c>
      <c r="BK177" s="225">
        <f>ROUND(I177*H177,2)</f>
        <v>0</v>
      </c>
      <c r="BL177" s="14" t="s">
        <v>144</v>
      </c>
      <c r="BM177" s="224" t="s">
        <v>238</v>
      </c>
    </row>
    <row r="178" s="2" customFormat="1" ht="16.5" customHeight="1">
      <c r="A178" s="35"/>
      <c r="B178" s="36"/>
      <c r="C178" s="213" t="s">
        <v>263</v>
      </c>
      <c r="D178" s="213" t="s">
        <v>140</v>
      </c>
      <c r="E178" s="214" t="s">
        <v>458</v>
      </c>
      <c r="F178" s="215" t="s">
        <v>459</v>
      </c>
      <c r="G178" s="216" t="s">
        <v>217</v>
      </c>
      <c r="H178" s="217">
        <v>1</v>
      </c>
      <c r="I178" s="218"/>
      <c r="J178" s="219">
        <f>ROUND(I178*H178,2)</f>
        <v>0</v>
      </c>
      <c r="K178" s="215" t="s">
        <v>1</v>
      </c>
      <c r="L178" s="41"/>
      <c r="M178" s="220" t="s">
        <v>1</v>
      </c>
      <c r="N178" s="221" t="s">
        <v>41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144</v>
      </c>
      <c r="AT178" s="224" t="s">
        <v>140</v>
      </c>
      <c r="AU178" s="224" t="s">
        <v>84</v>
      </c>
      <c r="AY178" s="14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84</v>
      </c>
      <c r="BK178" s="225">
        <f>ROUND(I178*H178,2)</f>
        <v>0</v>
      </c>
      <c r="BL178" s="14" t="s">
        <v>144</v>
      </c>
      <c r="BM178" s="224" t="s">
        <v>272</v>
      </c>
    </row>
    <row r="179" s="12" customFormat="1" ht="25.92" customHeight="1">
      <c r="A179" s="12"/>
      <c r="B179" s="199"/>
      <c r="C179" s="200"/>
      <c r="D179" s="201" t="s">
        <v>75</v>
      </c>
      <c r="E179" s="202" t="s">
        <v>330</v>
      </c>
      <c r="F179" s="202" t="s">
        <v>460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P180</f>
        <v>0</v>
      </c>
      <c r="Q179" s="207"/>
      <c r="R179" s="208">
        <f>R180</f>
        <v>0</v>
      </c>
      <c r="S179" s="207"/>
      <c r="T179" s="209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84</v>
      </c>
      <c r="AT179" s="211" t="s">
        <v>75</v>
      </c>
      <c r="AU179" s="211" t="s">
        <v>76</v>
      </c>
      <c r="AY179" s="210" t="s">
        <v>139</v>
      </c>
      <c r="BK179" s="212">
        <f>BK180</f>
        <v>0</v>
      </c>
    </row>
    <row r="180" s="2" customFormat="1" ht="33" customHeight="1">
      <c r="A180" s="35"/>
      <c r="B180" s="36"/>
      <c r="C180" s="213" t="s">
        <v>212</v>
      </c>
      <c r="D180" s="213" t="s">
        <v>140</v>
      </c>
      <c r="E180" s="214" t="s">
        <v>461</v>
      </c>
      <c r="F180" s="215" t="s">
        <v>462</v>
      </c>
      <c r="G180" s="216" t="s">
        <v>182</v>
      </c>
      <c r="H180" s="217">
        <v>6.5229999999999997</v>
      </c>
      <c r="I180" s="218"/>
      <c r="J180" s="219">
        <f>ROUND(I180*H180,2)</f>
        <v>0</v>
      </c>
      <c r="K180" s="215" t="s">
        <v>148</v>
      </c>
      <c r="L180" s="41"/>
      <c r="M180" s="220" t="s">
        <v>1</v>
      </c>
      <c r="N180" s="221" t="s">
        <v>41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144</v>
      </c>
      <c r="AT180" s="224" t="s">
        <v>140</v>
      </c>
      <c r="AU180" s="224" t="s">
        <v>84</v>
      </c>
      <c r="AY180" s="14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84</v>
      </c>
      <c r="BK180" s="225">
        <f>ROUND(I180*H180,2)</f>
        <v>0</v>
      </c>
      <c r="BL180" s="14" t="s">
        <v>144</v>
      </c>
      <c r="BM180" s="224" t="s">
        <v>275</v>
      </c>
    </row>
    <row r="181" s="12" customFormat="1" ht="25.92" customHeight="1">
      <c r="A181" s="12"/>
      <c r="B181" s="199"/>
      <c r="C181" s="200"/>
      <c r="D181" s="201" t="s">
        <v>75</v>
      </c>
      <c r="E181" s="202" t="s">
        <v>280</v>
      </c>
      <c r="F181" s="202" t="s">
        <v>281</v>
      </c>
      <c r="G181" s="200"/>
      <c r="H181" s="200"/>
      <c r="I181" s="203"/>
      <c r="J181" s="204">
        <f>BK181</f>
        <v>0</v>
      </c>
      <c r="K181" s="200"/>
      <c r="L181" s="205"/>
      <c r="M181" s="206"/>
      <c r="N181" s="207"/>
      <c r="O181" s="207"/>
      <c r="P181" s="208">
        <f>SUM(P182:P183)</f>
        <v>0</v>
      </c>
      <c r="Q181" s="207"/>
      <c r="R181" s="208">
        <f>SUM(R182:R183)</f>
        <v>0</v>
      </c>
      <c r="S181" s="207"/>
      <c r="T181" s="209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86</v>
      </c>
      <c r="AT181" s="211" t="s">
        <v>75</v>
      </c>
      <c r="AU181" s="211" t="s">
        <v>76</v>
      </c>
      <c r="AY181" s="210" t="s">
        <v>139</v>
      </c>
      <c r="BK181" s="212">
        <f>SUM(BK182:BK183)</f>
        <v>0</v>
      </c>
    </row>
    <row r="182" s="2" customFormat="1" ht="16.5" customHeight="1">
      <c r="A182" s="35"/>
      <c r="B182" s="36"/>
      <c r="C182" s="213" t="s">
        <v>269</v>
      </c>
      <c r="D182" s="213" t="s">
        <v>140</v>
      </c>
      <c r="E182" s="214" t="s">
        <v>463</v>
      </c>
      <c r="F182" s="215" t="s">
        <v>464</v>
      </c>
      <c r="G182" s="216" t="s">
        <v>217</v>
      </c>
      <c r="H182" s="217">
        <v>2</v>
      </c>
      <c r="I182" s="218"/>
      <c r="J182" s="219">
        <f>ROUND(I182*H182,2)</f>
        <v>0</v>
      </c>
      <c r="K182" s="215" t="s">
        <v>148</v>
      </c>
      <c r="L182" s="41"/>
      <c r="M182" s="220" t="s">
        <v>1</v>
      </c>
      <c r="N182" s="221" t="s">
        <v>41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188</v>
      </c>
      <c r="AT182" s="224" t="s">
        <v>140</v>
      </c>
      <c r="AU182" s="224" t="s">
        <v>84</v>
      </c>
      <c r="AY182" s="14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84</v>
      </c>
      <c r="BK182" s="225">
        <f>ROUND(I182*H182,2)</f>
        <v>0</v>
      </c>
      <c r="BL182" s="14" t="s">
        <v>188</v>
      </c>
      <c r="BM182" s="224" t="s">
        <v>279</v>
      </c>
    </row>
    <row r="183" s="2" customFormat="1" ht="24.15" customHeight="1">
      <c r="A183" s="35"/>
      <c r="B183" s="36"/>
      <c r="C183" s="213" t="s">
        <v>218</v>
      </c>
      <c r="D183" s="213" t="s">
        <v>140</v>
      </c>
      <c r="E183" s="214" t="s">
        <v>282</v>
      </c>
      <c r="F183" s="215" t="s">
        <v>283</v>
      </c>
      <c r="G183" s="216" t="s">
        <v>217</v>
      </c>
      <c r="H183" s="217">
        <v>2</v>
      </c>
      <c r="I183" s="218"/>
      <c r="J183" s="219">
        <f>ROUND(I183*H183,2)</f>
        <v>0</v>
      </c>
      <c r="K183" s="215" t="s">
        <v>1</v>
      </c>
      <c r="L183" s="41"/>
      <c r="M183" s="220" t="s">
        <v>1</v>
      </c>
      <c r="N183" s="221" t="s">
        <v>41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188</v>
      </c>
      <c r="AT183" s="224" t="s">
        <v>140</v>
      </c>
      <c r="AU183" s="224" t="s">
        <v>84</v>
      </c>
      <c r="AY183" s="14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84</v>
      </c>
      <c r="BK183" s="225">
        <f>ROUND(I183*H183,2)</f>
        <v>0</v>
      </c>
      <c r="BL183" s="14" t="s">
        <v>188</v>
      </c>
      <c r="BM183" s="224" t="s">
        <v>284</v>
      </c>
    </row>
    <row r="184" s="12" customFormat="1" ht="25.92" customHeight="1">
      <c r="A184" s="12"/>
      <c r="B184" s="199"/>
      <c r="C184" s="200"/>
      <c r="D184" s="201" t="s">
        <v>75</v>
      </c>
      <c r="E184" s="202" t="s">
        <v>465</v>
      </c>
      <c r="F184" s="202" t="s">
        <v>466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SUM(P185:P187)</f>
        <v>0</v>
      </c>
      <c r="Q184" s="207"/>
      <c r="R184" s="208">
        <f>SUM(R185:R187)</f>
        <v>0</v>
      </c>
      <c r="S184" s="207"/>
      <c r="T184" s="209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84</v>
      </c>
      <c r="AT184" s="211" t="s">
        <v>75</v>
      </c>
      <c r="AU184" s="211" t="s">
        <v>76</v>
      </c>
      <c r="AY184" s="210" t="s">
        <v>139</v>
      </c>
      <c r="BK184" s="212">
        <f>SUM(BK185:BK187)</f>
        <v>0</v>
      </c>
    </row>
    <row r="185" s="2" customFormat="1" ht="21.75" customHeight="1">
      <c r="A185" s="35"/>
      <c r="B185" s="36"/>
      <c r="C185" s="213" t="s">
        <v>276</v>
      </c>
      <c r="D185" s="213" t="s">
        <v>140</v>
      </c>
      <c r="E185" s="214" t="s">
        <v>467</v>
      </c>
      <c r="F185" s="215" t="s">
        <v>468</v>
      </c>
      <c r="G185" s="216" t="s">
        <v>175</v>
      </c>
      <c r="H185" s="217">
        <v>65.230000000000004</v>
      </c>
      <c r="I185" s="218"/>
      <c r="J185" s="219">
        <f>ROUND(I185*H185,2)</f>
        <v>0</v>
      </c>
      <c r="K185" s="215" t="s">
        <v>1</v>
      </c>
      <c r="L185" s="41"/>
      <c r="M185" s="220" t="s">
        <v>1</v>
      </c>
      <c r="N185" s="221" t="s">
        <v>41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144</v>
      </c>
      <c r="AT185" s="224" t="s">
        <v>140</v>
      </c>
      <c r="AU185" s="224" t="s">
        <v>84</v>
      </c>
      <c r="AY185" s="14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84</v>
      </c>
      <c r="BK185" s="225">
        <f>ROUND(I185*H185,2)</f>
        <v>0</v>
      </c>
      <c r="BL185" s="14" t="s">
        <v>144</v>
      </c>
      <c r="BM185" s="224" t="s">
        <v>290</v>
      </c>
    </row>
    <row r="186" s="2" customFormat="1" ht="16.5" customHeight="1">
      <c r="A186" s="35"/>
      <c r="B186" s="36"/>
      <c r="C186" s="213" t="s">
        <v>222</v>
      </c>
      <c r="D186" s="213" t="s">
        <v>140</v>
      </c>
      <c r="E186" s="214" t="s">
        <v>469</v>
      </c>
      <c r="F186" s="215" t="s">
        <v>470</v>
      </c>
      <c r="G186" s="216" t="s">
        <v>217</v>
      </c>
      <c r="H186" s="217">
        <v>55</v>
      </c>
      <c r="I186" s="218"/>
      <c r="J186" s="219">
        <f>ROUND(I186*H186,2)</f>
        <v>0</v>
      </c>
      <c r="K186" s="215" t="s">
        <v>1</v>
      </c>
      <c r="L186" s="41"/>
      <c r="M186" s="220" t="s">
        <v>1</v>
      </c>
      <c r="N186" s="221" t="s">
        <v>41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144</v>
      </c>
      <c r="AT186" s="224" t="s">
        <v>140</v>
      </c>
      <c r="AU186" s="224" t="s">
        <v>84</v>
      </c>
      <c r="AY186" s="14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84</v>
      </c>
      <c r="BK186" s="225">
        <f>ROUND(I186*H186,2)</f>
        <v>0</v>
      </c>
      <c r="BL186" s="14" t="s">
        <v>144</v>
      </c>
      <c r="BM186" s="224" t="s">
        <v>295</v>
      </c>
    </row>
    <row r="187" s="2" customFormat="1" ht="16.5" customHeight="1">
      <c r="A187" s="35"/>
      <c r="B187" s="36"/>
      <c r="C187" s="213" t="s">
        <v>287</v>
      </c>
      <c r="D187" s="213" t="s">
        <v>140</v>
      </c>
      <c r="E187" s="214" t="s">
        <v>471</v>
      </c>
      <c r="F187" s="215" t="s">
        <v>472</v>
      </c>
      <c r="G187" s="216" t="s">
        <v>217</v>
      </c>
      <c r="H187" s="217">
        <v>18</v>
      </c>
      <c r="I187" s="218"/>
      <c r="J187" s="219">
        <f>ROUND(I187*H187,2)</f>
        <v>0</v>
      </c>
      <c r="K187" s="215" t="s">
        <v>1</v>
      </c>
      <c r="L187" s="41"/>
      <c r="M187" s="220" t="s">
        <v>1</v>
      </c>
      <c r="N187" s="221" t="s">
        <v>41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144</v>
      </c>
      <c r="AT187" s="224" t="s">
        <v>140</v>
      </c>
      <c r="AU187" s="224" t="s">
        <v>84</v>
      </c>
      <c r="AY187" s="14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84</v>
      </c>
      <c r="BK187" s="225">
        <f>ROUND(I187*H187,2)</f>
        <v>0</v>
      </c>
      <c r="BL187" s="14" t="s">
        <v>144</v>
      </c>
      <c r="BM187" s="224" t="s">
        <v>299</v>
      </c>
    </row>
    <row r="188" s="12" customFormat="1" ht="25.92" customHeight="1">
      <c r="A188" s="12"/>
      <c r="B188" s="199"/>
      <c r="C188" s="200"/>
      <c r="D188" s="201" t="s">
        <v>75</v>
      </c>
      <c r="E188" s="202" t="s">
        <v>473</v>
      </c>
      <c r="F188" s="202" t="s">
        <v>474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P189</f>
        <v>0</v>
      </c>
      <c r="Q188" s="207"/>
      <c r="R188" s="208">
        <f>R189</f>
        <v>0</v>
      </c>
      <c r="S188" s="207"/>
      <c r="T188" s="209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84</v>
      </c>
      <c r="AT188" s="211" t="s">
        <v>75</v>
      </c>
      <c r="AU188" s="211" t="s">
        <v>76</v>
      </c>
      <c r="AY188" s="210" t="s">
        <v>139</v>
      </c>
      <c r="BK188" s="212">
        <f>BK189</f>
        <v>0</v>
      </c>
    </row>
    <row r="189" s="2" customFormat="1" ht="16.5" customHeight="1">
      <c r="A189" s="35"/>
      <c r="B189" s="36"/>
      <c r="C189" s="213" t="s">
        <v>225</v>
      </c>
      <c r="D189" s="213" t="s">
        <v>140</v>
      </c>
      <c r="E189" s="214" t="s">
        <v>475</v>
      </c>
      <c r="F189" s="215" t="s">
        <v>476</v>
      </c>
      <c r="G189" s="216" t="s">
        <v>175</v>
      </c>
      <c r="H189" s="217">
        <v>65.230000000000004</v>
      </c>
      <c r="I189" s="218"/>
      <c r="J189" s="219">
        <f>ROUND(I189*H189,2)</f>
        <v>0</v>
      </c>
      <c r="K189" s="215" t="s">
        <v>1</v>
      </c>
      <c r="L189" s="41"/>
      <c r="M189" s="220" t="s">
        <v>1</v>
      </c>
      <c r="N189" s="221" t="s">
        <v>41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144</v>
      </c>
      <c r="AT189" s="224" t="s">
        <v>140</v>
      </c>
      <c r="AU189" s="224" t="s">
        <v>84</v>
      </c>
      <c r="AY189" s="14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84</v>
      </c>
      <c r="BK189" s="225">
        <f>ROUND(I189*H189,2)</f>
        <v>0</v>
      </c>
      <c r="BL189" s="14" t="s">
        <v>144</v>
      </c>
      <c r="BM189" s="224" t="s">
        <v>304</v>
      </c>
    </row>
    <row r="190" s="12" customFormat="1" ht="25.92" customHeight="1">
      <c r="A190" s="12"/>
      <c r="B190" s="199"/>
      <c r="C190" s="200"/>
      <c r="D190" s="201" t="s">
        <v>75</v>
      </c>
      <c r="E190" s="202" t="s">
        <v>477</v>
      </c>
      <c r="F190" s="202" t="s">
        <v>478</v>
      </c>
      <c r="G190" s="200"/>
      <c r="H190" s="200"/>
      <c r="I190" s="203"/>
      <c r="J190" s="204">
        <f>BK190</f>
        <v>0</v>
      </c>
      <c r="K190" s="200"/>
      <c r="L190" s="205"/>
      <c r="M190" s="206"/>
      <c r="N190" s="207"/>
      <c r="O190" s="207"/>
      <c r="P190" s="208">
        <f>P191</f>
        <v>0</v>
      </c>
      <c r="Q190" s="207"/>
      <c r="R190" s="208">
        <f>R191</f>
        <v>0</v>
      </c>
      <c r="S190" s="207"/>
      <c r="T190" s="209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84</v>
      </c>
      <c r="AT190" s="211" t="s">
        <v>75</v>
      </c>
      <c r="AU190" s="211" t="s">
        <v>76</v>
      </c>
      <c r="AY190" s="210" t="s">
        <v>139</v>
      </c>
      <c r="BK190" s="212">
        <f>BK191</f>
        <v>0</v>
      </c>
    </row>
    <row r="191" s="2" customFormat="1" ht="16.5" customHeight="1">
      <c r="A191" s="35"/>
      <c r="B191" s="36"/>
      <c r="C191" s="213" t="s">
        <v>296</v>
      </c>
      <c r="D191" s="213" t="s">
        <v>140</v>
      </c>
      <c r="E191" s="214" t="s">
        <v>479</v>
      </c>
      <c r="F191" s="215" t="s">
        <v>480</v>
      </c>
      <c r="G191" s="216" t="s">
        <v>217</v>
      </c>
      <c r="H191" s="217">
        <v>3</v>
      </c>
      <c r="I191" s="218"/>
      <c r="J191" s="219">
        <f>ROUND(I191*H191,2)</f>
        <v>0</v>
      </c>
      <c r="K191" s="215" t="s">
        <v>1</v>
      </c>
      <c r="L191" s="41"/>
      <c r="M191" s="220" t="s">
        <v>1</v>
      </c>
      <c r="N191" s="221" t="s">
        <v>41</v>
      </c>
      <c r="O191" s="88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144</v>
      </c>
      <c r="AT191" s="224" t="s">
        <v>140</v>
      </c>
      <c r="AU191" s="224" t="s">
        <v>84</v>
      </c>
      <c r="AY191" s="14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84</v>
      </c>
      <c r="BK191" s="225">
        <f>ROUND(I191*H191,2)</f>
        <v>0</v>
      </c>
      <c r="BL191" s="14" t="s">
        <v>144</v>
      </c>
      <c r="BM191" s="224" t="s">
        <v>308</v>
      </c>
    </row>
    <row r="192" s="12" customFormat="1" ht="25.92" customHeight="1">
      <c r="A192" s="12"/>
      <c r="B192" s="199"/>
      <c r="C192" s="200"/>
      <c r="D192" s="201" t="s">
        <v>75</v>
      </c>
      <c r="E192" s="202" t="s">
        <v>300</v>
      </c>
      <c r="F192" s="202" t="s">
        <v>301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SUM(P193:P194)</f>
        <v>0</v>
      </c>
      <c r="Q192" s="207"/>
      <c r="R192" s="208">
        <f>SUM(R193:R194)</f>
        <v>0</v>
      </c>
      <c r="S192" s="207"/>
      <c r="T192" s="209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84</v>
      </c>
      <c r="AT192" s="211" t="s">
        <v>75</v>
      </c>
      <c r="AU192" s="211" t="s">
        <v>76</v>
      </c>
      <c r="AY192" s="210" t="s">
        <v>139</v>
      </c>
      <c r="BK192" s="212">
        <f>SUM(BK193:BK194)</f>
        <v>0</v>
      </c>
    </row>
    <row r="193" s="2" customFormat="1" ht="16.5" customHeight="1">
      <c r="A193" s="35"/>
      <c r="B193" s="36"/>
      <c r="C193" s="213" t="s">
        <v>229</v>
      </c>
      <c r="D193" s="213" t="s">
        <v>140</v>
      </c>
      <c r="E193" s="214" t="s">
        <v>481</v>
      </c>
      <c r="F193" s="215" t="s">
        <v>482</v>
      </c>
      <c r="G193" s="216" t="s">
        <v>175</v>
      </c>
      <c r="H193" s="217">
        <v>65.230000000000004</v>
      </c>
      <c r="I193" s="218"/>
      <c r="J193" s="219">
        <f>ROUND(I193*H193,2)</f>
        <v>0</v>
      </c>
      <c r="K193" s="215" t="s">
        <v>1</v>
      </c>
      <c r="L193" s="41"/>
      <c r="M193" s="220" t="s">
        <v>1</v>
      </c>
      <c r="N193" s="221" t="s">
        <v>41</v>
      </c>
      <c r="O193" s="88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144</v>
      </c>
      <c r="AT193" s="224" t="s">
        <v>140</v>
      </c>
      <c r="AU193" s="224" t="s">
        <v>84</v>
      </c>
      <c r="AY193" s="14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84</v>
      </c>
      <c r="BK193" s="225">
        <f>ROUND(I193*H193,2)</f>
        <v>0</v>
      </c>
      <c r="BL193" s="14" t="s">
        <v>144</v>
      </c>
      <c r="BM193" s="224" t="s">
        <v>311</v>
      </c>
    </row>
    <row r="194" s="2" customFormat="1" ht="16.5" customHeight="1">
      <c r="A194" s="35"/>
      <c r="B194" s="36"/>
      <c r="C194" s="213" t="s">
        <v>305</v>
      </c>
      <c r="D194" s="213" t="s">
        <v>140</v>
      </c>
      <c r="E194" s="214" t="s">
        <v>483</v>
      </c>
      <c r="F194" s="215" t="s">
        <v>484</v>
      </c>
      <c r="G194" s="216" t="s">
        <v>217</v>
      </c>
      <c r="H194" s="217">
        <v>3</v>
      </c>
      <c r="I194" s="218"/>
      <c r="J194" s="219">
        <f>ROUND(I194*H194,2)</f>
        <v>0</v>
      </c>
      <c r="K194" s="215" t="s">
        <v>1</v>
      </c>
      <c r="L194" s="41"/>
      <c r="M194" s="220" t="s">
        <v>1</v>
      </c>
      <c r="N194" s="221" t="s">
        <v>41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144</v>
      </c>
      <c r="AT194" s="224" t="s">
        <v>140</v>
      </c>
      <c r="AU194" s="224" t="s">
        <v>84</v>
      </c>
      <c r="AY194" s="14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84</v>
      </c>
      <c r="BK194" s="225">
        <f>ROUND(I194*H194,2)</f>
        <v>0</v>
      </c>
      <c r="BL194" s="14" t="s">
        <v>144</v>
      </c>
      <c r="BM194" s="224" t="s">
        <v>315</v>
      </c>
    </row>
    <row r="195" s="12" customFormat="1" ht="25.92" customHeight="1">
      <c r="A195" s="12"/>
      <c r="B195" s="199"/>
      <c r="C195" s="200"/>
      <c r="D195" s="201" t="s">
        <v>75</v>
      </c>
      <c r="E195" s="202" t="s">
        <v>485</v>
      </c>
      <c r="F195" s="202" t="s">
        <v>486</v>
      </c>
      <c r="G195" s="200"/>
      <c r="H195" s="200"/>
      <c r="I195" s="203"/>
      <c r="J195" s="204">
        <f>BK195</f>
        <v>0</v>
      </c>
      <c r="K195" s="200"/>
      <c r="L195" s="205"/>
      <c r="M195" s="206"/>
      <c r="N195" s="207"/>
      <c r="O195" s="207"/>
      <c r="P195" s="208">
        <f>P196</f>
        <v>0</v>
      </c>
      <c r="Q195" s="207"/>
      <c r="R195" s="208">
        <f>R196</f>
        <v>0</v>
      </c>
      <c r="S195" s="207"/>
      <c r="T195" s="209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84</v>
      </c>
      <c r="AT195" s="211" t="s">
        <v>75</v>
      </c>
      <c r="AU195" s="211" t="s">
        <v>76</v>
      </c>
      <c r="AY195" s="210" t="s">
        <v>139</v>
      </c>
      <c r="BK195" s="212">
        <f>BK196</f>
        <v>0</v>
      </c>
    </row>
    <row r="196" s="2" customFormat="1" ht="49.05" customHeight="1">
      <c r="A196" s="35"/>
      <c r="B196" s="36"/>
      <c r="C196" s="213" t="s">
        <v>232</v>
      </c>
      <c r="D196" s="213" t="s">
        <v>140</v>
      </c>
      <c r="E196" s="214" t="s">
        <v>487</v>
      </c>
      <c r="F196" s="215" t="s">
        <v>488</v>
      </c>
      <c r="G196" s="216" t="s">
        <v>158</v>
      </c>
      <c r="H196" s="217">
        <v>86.358999999999995</v>
      </c>
      <c r="I196" s="218"/>
      <c r="J196" s="219">
        <f>ROUND(I196*H196,2)</f>
        <v>0</v>
      </c>
      <c r="K196" s="215" t="s">
        <v>148</v>
      </c>
      <c r="L196" s="41"/>
      <c r="M196" s="220" t="s">
        <v>1</v>
      </c>
      <c r="N196" s="221" t="s">
        <v>41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144</v>
      </c>
      <c r="AT196" s="224" t="s">
        <v>140</v>
      </c>
      <c r="AU196" s="224" t="s">
        <v>84</v>
      </c>
      <c r="AY196" s="14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84</v>
      </c>
      <c r="BK196" s="225">
        <f>ROUND(I196*H196,2)</f>
        <v>0</v>
      </c>
      <c r="BL196" s="14" t="s">
        <v>144</v>
      </c>
      <c r="BM196" s="224" t="s">
        <v>318</v>
      </c>
    </row>
    <row r="197" s="12" customFormat="1" ht="25.92" customHeight="1">
      <c r="A197" s="12"/>
      <c r="B197" s="199"/>
      <c r="C197" s="200"/>
      <c r="D197" s="201" t="s">
        <v>75</v>
      </c>
      <c r="E197" s="202" t="s">
        <v>489</v>
      </c>
      <c r="F197" s="202" t="s">
        <v>490</v>
      </c>
      <c r="G197" s="200"/>
      <c r="H197" s="200"/>
      <c r="I197" s="203"/>
      <c r="J197" s="204">
        <f>BK197</f>
        <v>0</v>
      </c>
      <c r="K197" s="200"/>
      <c r="L197" s="205"/>
      <c r="M197" s="206"/>
      <c r="N197" s="207"/>
      <c r="O197" s="207"/>
      <c r="P197" s="208">
        <f>P198</f>
        <v>0</v>
      </c>
      <c r="Q197" s="207"/>
      <c r="R197" s="208">
        <f>R198</f>
        <v>0</v>
      </c>
      <c r="S197" s="207"/>
      <c r="T197" s="209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84</v>
      </c>
      <c r="AT197" s="211" t="s">
        <v>75</v>
      </c>
      <c r="AU197" s="211" t="s">
        <v>76</v>
      </c>
      <c r="AY197" s="210" t="s">
        <v>139</v>
      </c>
      <c r="BK197" s="212">
        <f>BK198</f>
        <v>0</v>
      </c>
    </row>
    <row r="198" s="2" customFormat="1" ht="16.5" customHeight="1">
      <c r="A198" s="35"/>
      <c r="B198" s="36"/>
      <c r="C198" s="213" t="s">
        <v>312</v>
      </c>
      <c r="D198" s="213" t="s">
        <v>140</v>
      </c>
      <c r="E198" s="214" t="s">
        <v>491</v>
      </c>
      <c r="F198" s="215" t="s">
        <v>492</v>
      </c>
      <c r="G198" s="216" t="s">
        <v>153</v>
      </c>
      <c r="H198" s="217">
        <v>140</v>
      </c>
      <c r="I198" s="218"/>
      <c r="J198" s="219">
        <f>ROUND(I198*H198,2)</f>
        <v>0</v>
      </c>
      <c r="K198" s="215" t="s">
        <v>1</v>
      </c>
      <c r="L198" s="41"/>
      <c r="M198" s="220" t="s">
        <v>1</v>
      </c>
      <c r="N198" s="221" t="s">
        <v>41</v>
      </c>
      <c r="O198" s="88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144</v>
      </c>
      <c r="AT198" s="224" t="s">
        <v>140</v>
      </c>
      <c r="AU198" s="224" t="s">
        <v>84</v>
      </c>
      <c r="AY198" s="14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84</v>
      </c>
      <c r="BK198" s="225">
        <f>ROUND(I198*H198,2)</f>
        <v>0</v>
      </c>
      <c r="BL198" s="14" t="s">
        <v>144</v>
      </c>
      <c r="BM198" s="224" t="s">
        <v>322</v>
      </c>
    </row>
    <row r="199" s="12" customFormat="1" ht="25.92" customHeight="1">
      <c r="A199" s="12"/>
      <c r="B199" s="199"/>
      <c r="C199" s="200"/>
      <c r="D199" s="201" t="s">
        <v>75</v>
      </c>
      <c r="E199" s="202" t="s">
        <v>334</v>
      </c>
      <c r="F199" s="202" t="s">
        <v>335</v>
      </c>
      <c r="G199" s="200"/>
      <c r="H199" s="200"/>
      <c r="I199" s="203"/>
      <c r="J199" s="204">
        <f>BK199</f>
        <v>0</v>
      </c>
      <c r="K199" s="200"/>
      <c r="L199" s="205"/>
      <c r="M199" s="206"/>
      <c r="N199" s="207"/>
      <c r="O199" s="207"/>
      <c r="P199" s="208">
        <f>SUM(P200:P203)</f>
        <v>0</v>
      </c>
      <c r="Q199" s="207"/>
      <c r="R199" s="208">
        <f>SUM(R200:R203)</f>
        <v>0</v>
      </c>
      <c r="S199" s="207"/>
      <c r="T199" s="209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84</v>
      </c>
      <c r="AT199" s="211" t="s">
        <v>75</v>
      </c>
      <c r="AU199" s="211" t="s">
        <v>76</v>
      </c>
      <c r="AY199" s="210" t="s">
        <v>139</v>
      </c>
      <c r="BK199" s="212">
        <f>SUM(BK200:BK203)</f>
        <v>0</v>
      </c>
    </row>
    <row r="200" s="2" customFormat="1" ht="21.75" customHeight="1">
      <c r="A200" s="35"/>
      <c r="B200" s="36"/>
      <c r="C200" s="213" t="s">
        <v>237</v>
      </c>
      <c r="D200" s="213" t="s">
        <v>140</v>
      </c>
      <c r="E200" s="214" t="s">
        <v>336</v>
      </c>
      <c r="F200" s="215" t="s">
        <v>337</v>
      </c>
      <c r="G200" s="216" t="s">
        <v>158</v>
      </c>
      <c r="H200" s="217">
        <v>4.4980000000000002</v>
      </c>
      <c r="I200" s="218"/>
      <c r="J200" s="219">
        <f>ROUND(I200*H200,2)</f>
        <v>0</v>
      </c>
      <c r="K200" s="215" t="s">
        <v>1</v>
      </c>
      <c r="L200" s="41"/>
      <c r="M200" s="220" t="s">
        <v>1</v>
      </c>
      <c r="N200" s="221" t="s">
        <v>41</v>
      </c>
      <c r="O200" s="88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144</v>
      </c>
      <c r="AT200" s="224" t="s">
        <v>140</v>
      </c>
      <c r="AU200" s="224" t="s">
        <v>84</v>
      </c>
      <c r="AY200" s="14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84</v>
      </c>
      <c r="BK200" s="225">
        <f>ROUND(I200*H200,2)</f>
        <v>0</v>
      </c>
      <c r="BL200" s="14" t="s">
        <v>144</v>
      </c>
      <c r="BM200" s="224" t="s">
        <v>327</v>
      </c>
    </row>
    <row r="201" s="2" customFormat="1" ht="21.75" customHeight="1">
      <c r="A201" s="35"/>
      <c r="B201" s="36"/>
      <c r="C201" s="213" t="s">
        <v>319</v>
      </c>
      <c r="D201" s="213" t="s">
        <v>140</v>
      </c>
      <c r="E201" s="214" t="s">
        <v>340</v>
      </c>
      <c r="F201" s="215" t="s">
        <v>341</v>
      </c>
      <c r="G201" s="216" t="s">
        <v>158</v>
      </c>
      <c r="H201" s="217">
        <v>4.4980000000000002</v>
      </c>
      <c r="I201" s="218"/>
      <c r="J201" s="219">
        <f>ROUND(I201*H201,2)</f>
        <v>0</v>
      </c>
      <c r="K201" s="215" t="s">
        <v>1</v>
      </c>
      <c r="L201" s="41"/>
      <c r="M201" s="220" t="s">
        <v>1</v>
      </c>
      <c r="N201" s="221" t="s">
        <v>41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144</v>
      </c>
      <c r="AT201" s="224" t="s">
        <v>140</v>
      </c>
      <c r="AU201" s="224" t="s">
        <v>84</v>
      </c>
      <c r="AY201" s="14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84</v>
      </c>
      <c r="BK201" s="225">
        <f>ROUND(I201*H201,2)</f>
        <v>0</v>
      </c>
      <c r="BL201" s="14" t="s">
        <v>144</v>
      </c>
      <c r="BM201" s="224" t="s">
        <v>333</v>
      </c>
    </row>
    <row r="202" s="2" customFormat="1" ht="21.75" customHeight="1">
      <c r="A202" s="35"/>
      <c r="B202" s="36"/>
      <c r="C202" s="213" t="s">
        <v>242</v>
      </c>
      <c r="D202" s="213" t="s">
        <v>140</v>
      </c>
      <c r="E202" s="214" t="s">
        <v>343</v>
      </c>
      <c r="F202" s="215" t="s">
        <v>344</v>
      </c>
      <c r="G202" s="216" t="s">
        <v>158</v>
      </c>
      <c r="H202" s="217">
        <v>13.494999999999999</v>
      </c>
      <c r="I202" s="218"/>
      <c r="J202" s="219">
        <f>ROUND(I202*H202,2)</f>
        <v>0</v>
      </c>
      <c r="K202" s="215" t="s">
        <v>1</v>
      </c>
      <c r="L202" s="41"/>
      <c r="M202" s="220" t="s">
        <v>1</v>
      </c>
      <c r="N202" s="221" t="s">
        <v>41</v>
      </c>
      <c r="O202" s="88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144</v>
      </c>
      <c r="AT202" s="224" t="s">
        <v>140</v>
      </c>
      <c r="AU202" s="224" t="s">
        <v>84</v>
      </c>
      <c r="AY202" s="14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84</v>
      </c>
      <c r="BK202" s="225">
        <f>ROUND(I202*H202,2)</f>
        <v>0</v>
      </c>
      <c r="BL202" s="14" t="s">
        <v>144</v>
      </c>
      <c r="BM202" s="224" t="s">
        <v>338</v>
      </c>
    </row>
    <row r="203" s="2" customFormat="1" ht="24.15" customHeight="1">
      <c r="A203" s="35"/>
      <c r="B203" s="36"/>
      <c r="C203" s="213" t="s">
        <v>330</v>
      </c>
      <c r="D203" s="213" t="s">
        <v>140</v>
      </c>
      <c r="E203" s="214" t="s">
        <v>347</v>
      </c>
      <c r="F203" s="215" t="s">
        <v>348</v>
      </c>
      <c r="G203" s="216" t="s">
        <v>158</v>
      </c>
      <c r="H203" s="217">
        <v>4.4980000000000002</v>
      </c>
      <c r="I203" s="218"/>
      <c r="J203" s="219">
        <f>ROUND(I203*H203,2)</f>
        <v>0</v>
      </c>
      <c r="K203" s="215" t="s">
        <v>1</v>
      </c>
      <c r="L203" s="41"/>
      <c r="M203" s="220" t="s">
        <v>1</v>
      </c>
      <c r="N203" s="221" t="s">
        <v>41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144</v>
      </c>
      <c r="AT203" s="224" t="s">
        <v>140</v>
      </c>
      <c r="AU203" s="224" t="s">
        <v>84</v>
      </c>
      <c r="AY203" s="14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84</v>
      </c>
      <c r="BK203" s="225">
        <f>ROUND(I203*H203,2)</f>
        <v>0</v>
      </c>
      <c r="BL203" s="14" t="s">
        <v>144</v>
      </c>
      <c r="BM203" s="224" t="s">
        <v>342</v>
      </c>
    </row>
    <row r="204" s="12" customFormat="1" ht="25.92" customHeight="1">
      <c r="A204" s="12"/>
      <c r="B204" s="199"/>
      <c r="C204" s="200"/>
      <c r="D204" s="201" t="s">
        <v>75</v>
      </c>
      <c r="E204" s="202" t="s">
        <v>356</v>
      </c>
      <c r="F204" s="202" t="s">
        <v>357</v>
      </c>
      <c r="G204" s="200"/>
      <c r="H204" s="200"/>
      <c r="I204" s="203"/>
      <c r="J204" s="204">
        <f>BK204</f>
        <v>0</v>
      </c>
      <c r="K204" s="200"/>
      <c r="L204" s="205"/>
      <c r="M204" s="206"/>
      <c r="N204" s="207"/>
      <c r="O204" s="207"/>
      <c r="P204" s="208">
        <f>P205+P207+P211+P213+P215</f>
        <v>0</v>
      </c>
      <c r="Q204" s="207"/>
      <c r="R204" s="208">
        <f>R205+R207+R211+R213+R215</f>
        <v>0</v>
      </c>
      <c r="S204" s="207"/>
      <c r="T204" s="209">
        <f>T205+T207+T211+T213+T215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161</v>
      </c>
      <c r="AT204" s="211" t="s">
        <v>75</v>
      </c>
      <c r="AU204" s="211" t="s">
        <v>76</v>
      </c>
      <c r="AY204" s="210" t="s">
        <v>139</v>
      </c>
      <c r="BK204" s="212">
        <f>BK205+BK207+BK211+BK213+BK215</f>
        <v>0</v>
      </c>
    </row>
    <row r="205" s="12" customFormat="1" ht="22.8" customHeight="1">
      <c r="A205" s="12"/>
      <c r="B205" s="199"/>
      <c r="C205" s="200"/>
      <c r="D205" s="201" t="s">
        <v>75</v>
      </c>
      <c r="E205" s="236" t="s">
        <v>358</v>
      </c>
      <c r="F205" s="236" t="s">
        <v>359</v>
      </c>
      <c r="G205" s="200"/>
      <c r="H205" s="200"/>
      <c r="I205" s="203"/>
      <c r="J205" s="237">
        <f>BK205</f>
        <v>0</v>
      </c>
      <c r="K205" s="200"/>
      <c r="L205" s="205"/>
      <c r="M205" s="206"/>
      <c r="N205" s="207"/>
      <c r="O205" s="207"/>
      <c r="P205" s="208">
        <f>P206</f>
        <v>0</v>
      </c>
      <c r="Q205" s="207"/>
      <c r="R205" s="208">
        <f>R206</f>
        <v>0</v>
      </c>
      <c r="S205" s="207"/>
      <c r="T205" s="209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161</v>
      </c>
      <c r="AT205" s="211" t="s">
        <v>75</v>
      </c>
      <c r="AU205" s="211" t="s">
        <v>84</v>
      </c>
      <c r="AY205" s="210" t="s">
        <v>139</v>
      </c>
      <c r="BK205" s="212">
        <f>BK206</f>
        <v>0</v>
      </c>
    </row>
    <row r="206" s="2" customFormat="1" ht="16.5" customHeight="1">
      <c r="A206" s="35"/>
      <c r="B206" s="36"/>
      <c r="C206" s="213" t="s">
        <v>248</v>
      </c>
      <c r="D206" s="213" t="s">
        <v>140</v>
      </c>
      <c r="E206" s="214" t="s">
        <v>360</v>
      </c>
      <c r="F206" s="215" t="s">
        <v>361</v>
      </c>
      <c r="G206" s="216" t="s">
        <v>362</v>
      </c>
      <c r="H206" s="238"/>
      <c r="I206" s="218"/>
      <c r="J206" s="219">
        <f>ROUND(I206*H206,2)</f>
        <v>0</v>
      </c>
      <c r="K206" s="215" t="s">
        <v>148</v>
      </c>
      <c r="L206" s="41"/>
      <c r="M206" s="220" t="s">
        <v>1</v>
      </c>
      <c r="N206" s="221" t="s">
        <v>41</v>
      </c>
      <c r="O206" s="88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363</v>
      </c>
      <c r="AT206" s="224" t="s">
        <v>140</v>
      </c>
      <c r="AU206" s="224" t="s">
        <v>86</v>
      </c>
      <c r="AY206" s="14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84</v>
      </c>
      <c r="BK206" s="225">
        <f>ROUND(I206*H206,2)</f>
        <v>0</v>
      </c>
      <c r="BL206" s="14" t="s">
        <v>363</v>
      </c>
      <c r="BM206" s="224" t="s">
        <v>493</v>
      </c>
    </row>
    <row r="207" s="12" customFormat="1" ht="22.8" customHeight="1">
      <c r="A207" s="12"/>
      <c r="B207" s="199"/>
      <c r="C207" s="200"/>
      <c r="D207" s="201" t="s">
        <v>75</v>
      </c>
      <c r="E207" s="236" t="s">
        <v>365</v>
      </c>
      <c r="F207" s="236" t="s">
        <v>366</v>
      </c>
      <c r="G207" s="200"/>
      <c r="H207" s="200"/>
      <c r="I207" s="203"/>
      <c r="J207" s="237">
        <f>BK207</f>
        <v>0</v>
      </c>
      <c r="K207" s="200"/>
      <c r="L207" s="205"/>
      <c r="M207" s="206"/>
      <c r="N207" s="207"/>
      <c r="O207" s="207"/>
      <c r="P207" s="208">
        <f>SUM(P208:P210)</f>
        <v>0</v>
      </c>
      <c r="Q207" s="207"/>
      <c r="R207" s="208">
        <f>SUM(R208:R210)</f>
        <v>0</v>
      </c>
      <c r="S207" s="207"/>
      <c r="T207" s="209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161</v>
      </c>
      <c r="AT207" s="211" t="s">
        <v>75</v>
      </c>
      <c r="AU207" s="211" t="s">
        <v>84</v>
      </c>
      <c r="AY207" s="210" t="s">
        <v>139</v>
      </c>
      <c r="BK207" s="212">
        <f>SUM(BK208:BK210)</f>
        <v>0</v>
      </c>
    </row>
    <row r="208" s="2" customFormat="1" ht="16.5" customHeight="1">
      <c r="A208" s="35"/>
      <c r="B208" s="36"/>
      <c r="C208" s="213" t="s">
        <v>339</v>
      </c>
      <c r="D208" s="213" t="s">
        <v>140</v>
      </c>
      <c r="E208" s="214" t="s">
        <v>368</v>
      </c>
      <c r="F208" s="215" t="s">
        <v>366</v>
      </c>
      <c r="G208" s="216" t="s">
        <v>362</v>
      </c>
      <c r="H208" s="238"/>
      <c r="I208" s="218"/>
      <c r="J208" s="219">
        <f>ROUND(I208*H208,2)</f>
        <v>0</v>
      </c>
      <c r="K208" s="215" t="s">
        <v>148</v>
      </c>
      <c r="L208" s="41"/>
      <c r="M208" s="220" t="s">
        <v>1</v>
      </c>
      <c r="N208" s="221" t="s">
        <v>41</v>
      </c>
      <c r="O208" s="88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363</v>
      </c>
      <c r="AT208" s="224" t="s">
        <v>140</v>
      </c>
      <c r="AU208" s="224" t="s">
        <v>86</v>
      </c>
      <c r="AY208" s="14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84</v>
      </c>
      <c r="BK208" s="225">
        <f>ROUND(I208*H208,2)</f>
        <v>0</v>
      </c>
      <c r="BL208" s="14" t="s">
        <v>363</v>
      </c>
      <c r="BM208" s="224" t="s">
        <v>494</v>
      </c>
    </row>
    <row r="209" s="2" customFormat="1" ht="24.15" customHeight="1">
      <c r="A209" s="35"/>
      <c r="B209" s="36"/>
      <c r="C209" s="213" t="s">
        <v>251</v>
      </c>
      <c r="D209" s="213" t="s">
        <v>140</v>
      </c>
      <c r="E209" s="214" t="s">
        <v>370</v>
      </c>
      <c r="F209" s="215" t="s">
        <v>371</v>
      </c>
      <c r="G209" s="216" t="s">
        <v>362</v>
      </c>
      <c r="H209" s="238"/>
      <c r="I209" s="218"/>
      <c r="J209" s="219">
        <f>ROUND(I209*H209,2)</f>
        <v>0</v>
      </c>
      <c r="K209" s="215" t="s">
        <v>148</v>
      </c>
      <c r="L209" s="41"/>
      <c r="M209" s="220" t="s">
        <v>1</v>
      </c>
      <c r="N209" s="221" t="s">
        <v>41</v>
      </c>
      <c r="O209" s="88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363</v>
      </c>
      <c r="AT209" s="224" t="s">
        <v>140</v>
      </c>
      <c r="AU209" s="224" t="s">
        <v>86</v>
      </c>
      <c r="AY209" s="14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84</v>
      </c>
      <c r="BK209" s="225">
        <f>ROUND(I209*H209,2)</f>
        <v>0</v>
      </c>
      <c r="BL209" s="14" t="s">
        <v>363</v>
      </c>
      <c r="BM209" s="224" t="s">
        <v>495</v>
      </c>
    </row>
    <row r="210" s="2" customFormat="1" ht="24.15" customHeight="1">
      <c r="A210" s="35"/>
      <c r="B210" s="36"/>
      <c r="C210" s="213" t="s">
        <v>346</v>
      </c>
      <c r="D210" s="213" t="s">
        <v>140</v>
      </c>
      <c r="E210" s="214" t="s">
        <v>374</v>
      </c>
      <c r="F210" s="215" t="s">
        <v>375</v>
      </c>
      <c r="G210" s="216" t="s">
        <v>362</v>
      </c>
      <c r="H210" s="238"/>
      <c r="I210" s="218"/>
      <c r="J210" s="219">
        <f>ROUND(I210*H210,2)</f>
        <v>0</v>
      </c>
      <c r="K210" s="215" t="s">
        <v>148</v>
      </c>
      <c r="L210" s="41"/>
      <c r="M210" s="220" t="s">
        <v>1</v>
      </c>
      <c r="N210" s="221" t="s">
        <v>41</v>
      </c>
      <c r="O210" s="88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363</v>
      </c>
      <c r="AT210" s="224" t="s">
        <v>140</v>
      </c>
      <c r="AU210" s="224" t="s">
        <v>86</v>
      </c>
      <c r="AY210" s="14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84</v>
      </c>
      <c r="BK210" s="225">
        <f>ROUND(I210*H210,2)</f>
        <v>0</v>
      </c>
      <c r="BL210" s="14" t="s">
        <v>363</v>
      </c>
      <c r="BM210" s="224" t="s">
        <v>496</v>
      </c>
    </row>
    <row r="211" s="12" customFormat="1" ht="22.8" customHeight="1">
      <c r="A211" s="12"/>
      <c r="B211" s="199"/>
      <c r="C211" s="200"/>
      <c r="D211" s="201" t="s">
        <v>75</v>
      </c>
      <c r="E211" s="236" t="s">
        <v>377</v>
      </c>
      <c r="F211" s="236" t="s">
        <v>378</v>
      </c>
      <c r="G211" s="200"/>
      <c r="H211" s="200"/>
      <c r="I211" s="203"/>
      <c r="J211" s="237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161</v>
      </c>
      <c r="AT211" s="211" t="s">
        <v>75</v>
      </c>
      <c r="AU211" s="211" t="s">
        <v>84</v>
      </c>
      <c r="AY211" s="210" t="s">
        <v>139</v>
      </c>
      <c r="BK211" s="212">
        <f>BK212</f>
        <v>0</v>
      </c>
    </row>
    <row r="212" s="2" customFormat="1" ht="16.5" customHeight="1">
      <c r="A212" s="35"/>
      <c r="B212" s="36"/>
      <c r="C212" s="213" t="s">
        <v>257</v>
      </c>
      <c r="D212" s="213" t="s">
        <v>140</v>
      </c>
      <c r="E212" s="214" t="s">
        <v>379</v>
      </c>
      <c r="F212" s="215" t="s">
        <v>380</v>
      </c>
      <c r="G212" s="216" t="s">
        <v>362</v>
      </c>
      <c r="H212" s="238"/>
      <c r="I212" s="218"/>
      <c r="J212" s="219">
        <f>ROUND(I212*H212,2)</f>
        <v>0</v>
      </c>
      <c r="K212" s="215" t="s">
        <v>148</v>
      </c>
      <c r="L212" s="41"/>
      <c r="M212" s="220" t="s">
        <v>1</v>
      </c>
      <c r="N212" s="221" t="s">
        <v>41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363</v>
      </c>
      <c r="AT212" s="224" t="s">
        <v>140</v>
      </c>
      <c r="AU212" s="224" t="s">
        <v>86</v>
      </c>
      <c r="AY212" s="14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84</v>
      </c>
      <c r="BK212" s="225">
        <f>ROUND(I212*H212,2)</f>
        <v>0</v>
      </c>
      <c r="BL212" s="14" t="s">
        <v>363</v>
      </c>
      <c r="BM212" s="224" t="s">
        <v>497</v>
      </c>
    </row>
    <row r="213" s="12" customFormat="1" ht="22.8" customHeight="1">
      <c r="A213" s="12"/>
      <c r="B213" s="199"/>
      <c r="C213" s="200"/>
      <c r="D213" s="201" t="s">
        <v>75</v>
      </c>
      <c r="E213" s="236" t="s">
        <v>382</v>
      </c>
      <c r="F213" s="236" t="s">
        <v>383</v>
      </c>
      <c r="G213" s="200"/>
      <c r="H213" s="200"/>
      <c r="I213" s="203"/>
      <c r="J213" s="237">
        <f>BK213</f>
        <v>0</v>
      </c>
      <c r="K213" s="200"/>
      <c r="L213" s="205"/>
      <c r="M213" s="206"/>
      <c r="N213" s="207"/>
      <c r="O213" s="207"/>
      <c r="P213" s="208">
        <f>P214</f>
        <v>0</v>
      </c>
      <c r="Q213" s="207"/>
      <c r="R213" s="208">
        <f>R214</f>
        <v>0</v>
      </c>
      <c r="S213" s="207"/>
      <c r="T213" s="209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161</v>
      </c>
      <c r="AT213" s="211" t="s">
        <v>75</v>
      </c>
      <c r="AU213" s="211" t="s">
        <v>84</v>
      </c>
      <c r="AY213" s="210" t="s">
        <v>139</v>
      </c>
      <c r="BK213" s="212">
        <f>BK214</f>
        <v>0</v>
      </c>
    </row>
    <row r="214" s="2" customFormat="1" ht="16.5" customHeight="1">
      <c r="A214" s="35"/>
      <c r="B214" s="36"/>
      <c r="C214" s="213" t="s">
        <v>352</v>
      </c>
      <c r="D214" s="213" t="s">
        <v>140</v>
      </c>
      <c r="E214" s="214" t="s">
        <v>385</v>
      </c>
      <c r="F214" s="215" t="s">
        <v>383</v>
      </c>
      <c r="G214" s="216" t="s">
        <v>362</v>
      </c>
      <c r="H214" s="238"/>
      <c r="I214" s="218"/>
      <c r="J214" s="219">
        <f>ROUND(I214*H214,2)</f>
        <v>0</v>
      </c>
      <c r="K214" s="215" t="s">
        <v>148</v>
      </c>
      <c r="L214" s="41"/>
      <c r="M214" s="220" t="s">
        <v>1</v>
      </c>
      <c r="N214" s="221" t="s">
        <v>41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363</v>
      </c>
      <c r="AT214" s="224" t="s">
        <v>140</v>
      </c>
      <c r="AU214" s="224" t="s">
        <v>86</v>
      </c>
      <c r="AY214" s="14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84</v>
      </c>
      <c r="BK214" s="225">
        <f>ROUND(I214*H214,2)</f>
        <v>0</v>
      </c>
      <c r="BL214" s="14" t="s">
        <v>363</v>
      </c>
      <c r="BM214" s="224" t="s">
        <v>498</v>
      </c>
    </row>
    <row r="215" s="12" customFormat="1" ht="22.8" customHeight="1">
      <c r="A215" s="12"/>
      <c r="B215" s="199"/>
      <c r="C215" s="200"/>
      <c r="D215" s="201" t="s">
        <v>75</v>
      </c>
      <c r="E215" s="236" t="s">
        <v>387</v>
      </c>
      <c r="F215" s="236" t="s">
        <v>388</v>
      </c>
      <c r="G215" s="200"/>
      <c r="H215" s="200"/>
      <c r="I215" s="203"/>
      <c r="J215" s="237">
        <f>BK215</f>
        <v>0</v>
      </c>
      <c r="K215" s="200"/>
      <c r="L215" s="205"/>
      <c r="M215" s="206"/>
      <c r="N215" s="207"/>
      <c r="O215" s="207"/>
      <c r="P215" s="208">
        <f>P216</f>
        <v>0</v>
      </c>
      <c r="Q215" s="207"/>
      <c r="R215" s="208">
        <f>R216</f>
        <v>0</v>
      </c>
      <c r="S215" s="207"/>
      <c r="T215" s="209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161</v>
      </c>
      <c r="AT215" s="211" t="s">
        <v>75</v>
      </c>
      <c r="AU215" s="211" t="s">
        <v>84</v>
      </c>
      <c r="AY215" s="210" t="s">
        <v>139</v>
      </c>
      <c r="BK215" s="212">
        <f>BK216</f>
        <v>0</v>
      </c>
    </row>
    <row r="216" s="2" customFormat="1" ht="16.5" customHeight="1">
      <c r="A216" s="35"/>
      <c r="B216" s="36"/>
      <c r="C216" s="213" t="s">
        <v>262</v>
      </c>
      <c r="D216" s="213" t="s">
        <v>140</v>
      </c>
      <c r="E216" s="214" t="s">
        <v>389</v>
      </c>
      <c r="F216" s="215" t="s">
        <v>388</v>
      </c>
      <c r="G216" s="216" t="s">
        <v>362</v>
      </c>
      <c r="H216" s="238"/>
      <c r="I216" s="218"/>
      <c r="J216" s="219">
        <f>ROUND(I216*H216,2)</f>
        <v>0</v>
      </c>
      <c r="K216" s="215" t="s">
        <v>148</v>
      </c>
      <c r="L216" s="41"/>
      <c r="M216" s="239" t="s">
        <v>1</v>
      </c>
      <c r="N216" s="240" t="s">
        <v>41</v>
      </c>
      <c r="O216" s="241"/>
      <c r="P216" s="242">
        <f>O216*H216</f>
        <v>0</v>
      </c>
      <c r="Q216" s="242">
        <v>0</v>
      </c>
      <c r="R216" s="242">
        <f>Q216*H216</f>
        <v>0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4" t="s">
        <v>363</v>
      </c>
      <c r="AT216" s="224" t="s">
        <v>140</v>
      </c>
      <c r="AU216" s="224" t="s">
        <v>86</v>
      </c>
      <c r="AY216" s="14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4" t="s">
        <v>84</v>
      </c>
      <c r="BK216" s="225">
        <f>ROUND(I216*H216,2)</f>
        <v>0</v>
      </c>
      <c r="BL216" s="14" t="s">
        <v>363</v>
      </c>
      <c r="BM216" s="224" t="s">
        <v>499</v>
      </c>
    </row>
    <row r="217" s="2" customFormat="1" ht="6.96" customHeight="1">
      <c r="A217" s="35"/>
      <c r="B217" s="63"/>
      <c r="C217" s="64"/>
      <c r="D217" s="64"/>
      <c r="E217" s="64"/>
      <c r="F217" s="64"/>
      <c r="G217" s="64"/>
      <c r="H217" s="64"/>
      <c r="I217" s="64"/>
      <c r="J217" s="64"/>
      <c r="K217" s="64"/>
      <c r="L217" s="41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sheet="1" autoFilter="0" formatColumns="0" formatRows="0" objects="1" scenarios="1" spinCount="100000" saltValue="1DR7x9f8fOukjjgc5XqEXpazUlxbQXvVjC5+7+6BN+n3oQmRFqUPmqy4MuAnCFp3PihoqijdxsRfOd7Fy9Pm+A==" hashValue="SLGwwZMUqQASaSqnHGsmnA0wtIOWXZvwcCpWNv5W3M39mqvxja1hhFyiLdsgDIerqhCQlNO/tv02706bpgtgwg==" algorithmName="SHA-512" password="CC35"/>
  <autoFilter ref="C139:K216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Michaela Heltová</dc:creator>
  <cp:lastModifiedBy>Michaela Heltová</cp:lastModifiedBy>
  <dcterms:created xsi:type="dcterms:W3CDTF">2023-01-27T07:51:00Z</dcterms:created>
  <dcterms:modified xsi:type="dcterms:W3CDTF">2023-01-27T07:51:05Z</dcterms:modified>
</cp:coreProperties>
</file>