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firstSheet="4" activeTab="8"/>
  </bookViews>
  <sheets>
    <sheet name="Rekapitulace" sheetId="16" r:id="rId1"/>
    <sheet name="Ucebna M19 Chemie Fyzika_obr" sheetId="7" r:id="rId2"/>
    <sheet name="Ucebna M19 Chem Fyzika_nabytek" sheetId="4" r:id="rId3"/>
    <sheet name="Ucebna M21 Prirodopis_obr" sheetId="10" r:id="rId4"/>
    <sheet name="Ucebna M21 Prirodopis_nabytek" sheetId="3" r:id="rId5"/>
    <sheet name="Ucebna M22_Polytechnicka_obr" sheetId="12" r:id="rId6"/>
    <sheet name="Ucebna M22_Polytechnick_nabytek" sheetId="5" r:id="rId7"/>
    <sheet name="M12 _Cvicna kuchyne_obr" sheetId="13" r:id="rId8"/>
    <sheet name="M12_Cvicna kuchyne_nabytek" sheetId="6" r:id="rId9"/>
    <sheet name="M16_Jazyky B_obr" sheetId="21" r:id="rId10"/>
    <sheet name="M16_jazyky B" sheetId="17" r:id="rId11"/>
    <sheet name="M20_jazykyA_obr" sheetId="22" r:id="rId12"/>
    <sheet name="M20_jazyky A" sheetId="18" r:id="rId13"/>
    <sheet name="Nabytek_technicka specifikace" sheetId="19" r:id="rId14"/>
    <sheet name="List1" sheetId="23" r:id="rId15"/>
  </sheets>
  <definedNames>
    <definedName name="_xlnm.Print_Area" localSheetId="7">'M12 _Cvicna kuchyne_obr'!$A$1:$G$47</definedName>
    <definedName name="_xlnm.Print_Area" localSheetId="8">'M12_Cvicna kuchyne_nabytek'!$A$1:$G$219</definedName>
    <definedName name="_xlnm.Print_Area" localSheetId="2">'Ucebna M19 Chem Fyzika_nabytek'!$A$1:$G$152</definedName>
    <definedName name="_xlnm.Print_Area" localSheetId="1">'Ucebna M19 Chemie Fyzika_obr'!$A$1:$G$53</definedName>
    <definedName name="_xlnm.Print_Area" localSheetId="4">'Ucebna M21 Prirodopis_nabytek'!$A$1:$G$118</definedName>
    <definedName name="_xlnm.Print_Area" localSheetId="3">'Ucebna M21 Prirodopis_obr'!$A$1:$G$52</definedName>
    <definedName name="_xlnm.Print_Area" localSheetId="6">'Ucebna M22_Polytechnick_nabytek'!$A$1:$G$85</definedName>
    <definedName name="_xlnm.Print_Area" localSheetId="5">'Ucebna M22_Polytechnicka_obr'!$A$1:$G$58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17" l="1"/>
  <c r="H21" i="18"/>
  <c r="G21" i="18"/>
  <c r="I21" i="18" s="1"/>
  <c r="H20" i="18"/>
  <c r="G20" i="18"/>
  <c r="I20" i="18" s="1"/>
  <c r="H19" i="18"/>
  <c r="G19" i="18"/>
  <c r="I19" i="18"/>
  <c r="H18" i="18"/>
  <c r="G18" i="18"/>
  <c r="I18" i="18"/>
  <c r="H17" i="18"/>
  <c r="G17" i="18"/>
  <c r="I17" i="18" s="1"/>
  <c r="H16" i="18"/>
  <c r="G16" i="18"/>
  <c r="I16" i="18" s="1"/>
  <c r="H15" i="18"/>
  <c r="G15" i="18"/>
  <c r="I15" i="18"/>
  <c r="H14" i="18"/>
  <c r="G14" i="18"/>
  <c r="I14" i="18"/>
  <c r="H13" i="18"/>
  <c r="G13" i="18"/>
  <c r="I13" i="18" s="1"/>
  <c r="H12" i="18"/>
  <c r="G12" i="18"/>
  <c r="I12" i="18" s="1"/>
  <c r="H11" i="18"/>
  <c r="G11" i="18"/>
  <c r="I11" i="18"/>
  <c r="H10" i="18"/>
  <c r="G10" i="18"/>
  <c r="I10" i="18"/>
  <c r="H9" i="18"/>
  <c r="G9" i="18"/>
  <c r="I9" i="18" s="1"/>
  <c r="H8" i="18"/>
  <c r="G8" i="18"/>
  <c r="I8" i="18" s="1"/>
  <c r="I22" i="18" s="1"/>
  <c r="H7" i="18"/>
  <c r="G7" i="18"/>
  <c r="I7" i="18"/>
  <c r="H20" i="17"/>
  <c r="G20" i="17"/>
  <c r="I20" i="17"/>
  <c r="H19" i="17"/>
  <c r="G19" i="17"/>
  <c r="I19" i="17" s="1"/>
  <c r="H18" i="17"/>
  <c r="G18" i="17"/>
  <c r="I18" i="17" s="1"/>
  <c r="H17" i="17"/>
  <c r="G17" i="17"/>
  <c r="I17" i="17"/>
  <c r="H16" i="17"/>
  <c r="G16" i="17"/>
  <c r="I16" i="17"/>
  <c r="H15" i="17"/>
  <c r="G15" i="17"/>
  <c r="I15" i="17" s="1"/>
  <c r="H14" i="17"/>
  <c r="G14" i="17"/>
  <c r="I14" i="17" s="1"/>
  <c r="H13" i="17"/>
  <c r="G13" i="17"/>
  <c r="I13" i="17"/>
  <c r="H12" i="17"/>
  <c r="G12" i="17"/>
  <c r="I12" i="17"/>
  <c r="H11" i="17"/>
  <c r="G11" i="17"/>
  <c r="I11" i="17" s="1"/>
  <c r="H10" i="17"/>
  <c r="G10" i="17"/>
  <c r="I10" i="17" s="1"/>
  <c r="H9" i="17"/>
  <c r="G9" i="17"/>
  <c r="I9" i="17"/>
  <c r="H8" i="17"/>
  <c r="G8" i="17"/>
  <c r="I8" i="17"/>
  <c r="H7" i="17"/>
  <c r="G7" i="17"/>
  <c r="I7" i="17" s="1"/>
  <c r="F7" i="4"/>
  <c r="F155" i="6"/>
  <c r="I155" i="6" s="1"/>
  <c r="F150" i="6"/>
  <c r="I150" i="6"/>
  <c r="F87" i="6"/>
  <c r="F89" i="6" s="1"/>
  <c r="F82" i="6"/>
  <c r="I82" i="6"/>
  <c r="F110" i="6"/>
  <c r="I110" i="6" s="1"/>
  <c r="F208" i="6"/>
  <c r="F210" i="6"/>
  <c r="F203" i="6"/>
  <c r="F97" i="6"/>
  <c r="I97" i="6" s="1"/>
  <c r="F195" i="6"/>
  <c r="F197" i="6"/>
  <c r="F190" i="6"/>
  <c r="F192" i="6" s="1"/>
  <c r="F185" i="6"/>
  <c r="F187" i="6"/>
  <c r="F180" i="6"/>
  <c r="I180" i="6" s="1"/>
  <c r="F175" i="6"/>
  <c r="I175" i="6"/>
  <c r="F170" i="6"/>
  <c r="I170" i="6" s="1"/>
  <c r="F165" i="6"/>
  <c r="F167" i="6" s="1"/>
  <c r="F160" i="6"/>
  <c r="F162" i="6" s="1"/>
  <c r="F145" i="6"/>
  <c r="F147" i="6" s="1"/>
  <c r="F140" i="6"/>
  <c r="I140" i="6" s="1"/>
  <c r="F135" i="6"/>
  <c r="F137" i="6" s="1"/>
  <c r="F130" i="6"/>
  <c r="I130" i="6" s="1"/>
  <c r="F125" i="6"/>
  <c r="I125" i="6" s="1"/>
  <c r="F120" i="6"/>
  <c r="I120" i="6" s="1"/>
  <c r="F115" i="6"/>
  <c r="F117" i="6" s="1"/>
  <c r="F102" i="6"/>
  <c r="F104" i="6" s="1"/>
  <c r="F92" i="6"/>
  <c r="F94" i="6" s="1"/>
  <c r="F77" i="6"/>
  <c r="F79" i="6" s="1"/>
  <c r="F72" i="6"/>
  <c r="I72" i="6" s="1"/>
  <c r="F67" i="6"/>
  <c r="F69" i="6" s="1"/>
  <c r="F62" i="6"/>
  <c r="I62" i="6" s="1"/>
  <c r="F46" i="5"/>
  <c r="I46" i="5" s="1"/>
  <c r="F57" i="6"/>
  <c r="F59" i="6" s="1"/>
  <c r="F52" i="6"/>
  <c r="I52" i="6" s="1"/>
  <c r="F47" i="6"/>
  <c r="I47" i="6" s="1"/>
  <c r="F42" i="6"/>
  <c r="I42" i="6" s="1"/>
  <c r="F29" i="6"/>
  <c r="I29" i="6" s="1"/>
  <c r="F34" i="6"/>
  <c r="F36" i="6" s="1"/>
  <c r="F24" i="6"/>
  <c r="F26" i="6" s="1"/>
  <c r="F19" i="6"/>
  <c r="I19" i="6" s="1"/>
  <c r="F11" i="6"/>
  <c r="F13" i="6" s="1"/>
  <c r="F6" i="6"/>
  <c r="F8" i="6" s="1"/>
  <c r="F79" i="5"/>
  <c r="I79" i="5" s="1"/>
  <c r="F74" i="5"/>
  <c r="F76" i="5" s="1"/>
  <c r="F34" i="5"/>
  <c r="F36" i="5" s="1"/>
  <c r="F29" i="5"/>
  <c r="I29" i="5" s="1"/>
  <c r="F66" i="5"/>
  <c r="I66" i="5" s="1"/>
  <c r="F61" i="5"/>
  <c r="F63" i="5" s="1"/>
  <c r="F56" i="5"/>
  <c r="I56" i="5" s="1"/>
  <c r="F51" i="5"/>
  <c r="I51" i="5" s="1"/>
  <c r="F41" i="5"/>
  <c r="F43" i="5" s="1"/>
  <c r="F24" i="5"/>
  <c r="I24" i="5" s="1"/>
  <c r="F19" i="5"/>
  <c r="I19" i="5" s="1"/>
  <c r="F72" i="3"/>
  <c r="F74" i="3" s="1"/>
  <c r="F11" i="5"/>
  <c r="F13" i="5" s="1"/>
  <c r="F6" i="5"/>
  <c r="I6" i="5" s="1"/>
  <c r="F146" i="4"/>
  <c r="F148" i="4" s="1"/>
  <c r="F112" i="3"/>
  <c r="F114" i="3" s="1"/>
  <c r="F87" i="3"/>
  <c r="F89" i="3" s="1"/>
  <c r="F27" i="3"/>
  <c r="I27" i="3" s="1"/>
  <c r="F22" i="3"/>
  <c r="F24" i="3" s="1"/>
  <c r="F7" i="3"/>
  <c r="I7" i="3" s="1"/>
  <c r="F115" i="4"/>
  <c r="I115" i="4" s="1"/>
  <c r="F100" i="4"/>
  <c r="I100" i="4" s="1"/>
  <c r="F110" i="4"/>
  <c r="F112" i="4"/>
  <c r="F95" i="4"/>
  <c r="I95" i="4"/>
  <c r="F48" i="4"/>
  <c r="I48" i="4"/>
  <c r="F27" i="4"/>
  <c r="F29" i="4"/>
  <c r="F22" i="4"/>
  <c r="I22" i="4"/>
  <c r="I7" i="4"/>
  <c r="F120" i="4"/>
  <c r="F122" i="4" s="1"/>
  <c r="F82" i="4"/>
  <c r="F84" i="4" s="1"/>
  <c r="F77" i="4"/>
  <c r="F79" i="4" s="1"/>
  <c r="I77" i="4"/>
  <c r="F72" i="4"/>
  <c r="F74" i="4"/>
  <c r="F67" i="4"/>
  <c r="F69" i="4" s="1"/>
  <c r="F62" i="4"/>
  <c r="I62" i="4"/>
  <c r="F141" i="4"/>
  <c r="I141" i="4" s="1"/>
  <c r="F128" i="4"/>
  <c r="I128" i="4"/>
  <c r="F54" i="4"/>
  <c r="F56" i="4" s="1"/>
  <c r="F43" i="4"/>
  <c r="F45" i="4"/>
  <c r="F38" i="4"/>
  <c r="F40" i="4" s="1"/>
  <c r="F32" i="4"/>
  <c r="F34" i="4"/>
  <c r="F17" i="4"/>
  <c r="F19" i="4" s="1"/>
  <c r="F12" i="4"/>
  <c r="F14" i="4"/>
  <c r="F90" i="4"/>
  <c r="F92" i="4" s="1"/>
  <c r="F105" i="4"/>
  <c r="F107" i="4"/>
  <c r="F107" i="3"/>
  <c r="I107" i="3" s="1"/>
  <c r="F92" i="3"/>
  <c r="I92" i="3"/>
  <c r="F102" i="3"/>
  <c r="I102" i="3" s="1"/>
  <c r="F97" i="3"/>
  <c r="I97" i="3" s="1"/>
  <c r="F99" i="3"/>
  <c r="F62" i="3"/>
  <c r="I62" i="3" s="1"/>
  <c r="F54" i="3"/>
  <c r="I54" i="3"/>
  <c r="F43" i="3"/>
  <c r="I43" i="3" s="1"/>
  <c r="F38" i="3"/>
  <c r="I38" i="3"/>
  <c r="F32" i="3"/>
  <c r="F34" i="3" s="1"/>
  <c r="F17" i="3"/>
  <c r="F19" i="3" s="1"/>
  <c r="I17" i="3"/>
  <c r="F12" i="3"/>
  <c r="I12" i="3" s="1"/>
  <c r="F67" i="3"/>
  <c r="I67" i="3"/>
  <c r="F79" i="3"/>
  <c r="F81" i="3" s="1"/>
  <c r="F48" i="3"/>
  <c r="F50" i="3"/>
  <c r="F104" i="3"/>
  <c r="F102" i="4"/>
  <c r="I90" i="4"/>
  <c r="F133" i="4"/>
  <c r="F135" i="4" s="1"/>
  <c r="F21" i="6"/>
  <c r="F142" i="6"/>
  <c r="F177" i="6"/>
  <c r="F205" i="6"/>
  <c r="I203" i="6"/>
  <c r="F127" i="6"/>
  <c r="I208" i="6"/>
  <c r="F213" i="6"/>
  <c r="I213" i="6"/>
  <c r="I92" i="6"/>
  <c r="F172" i="6"/>
  <c r="I77" i="6"/>
  <c r="I145" i="6"/>
  <c r="F44" i="6"/>
  <c r="I135" i="6"/>
  <c r="F112" i="6"/>
  <c r="F152" i="6"/>
  <c r="F84" i="6"/>
  <c r="I102" i="6"/>
  <c r="I160" i="6"/>
  <c r="I195" i="6"/>
  <c r="I115" i="6"/>
  <c r="F182" i="6"/>
  <c r="I190" i="6"/>
  <c r="F132" i="6"/>
  <c r="F54" i="6"/>
  <c r="I67" i="6"/>
  <c r="F157" i="6"/>
  <c r="F99" i="6"/>
  <c r="I57" i="6"/>
  <c r="F8" i="5"/>
  <c r="F26" i="5"/>
  <c r="F58" i="5"/>
  <c r="F31" i="5"/>
  <c r="F48" i="5"/>
  <c r="I74" i="5"/>
  <c r="I61" i="5"/>
  <c r="I48" i="3"/>
  <c r="I112" i="3"/>
  <c r="I22" i="3"/>
  <c r="F9" i="3"/>
  <c r="F29" i="3"/>
  <c r="I72" i="3"/>
  <c r="F56" i="3"/>
  <c r="F94" i="3"/>
  <c r="F69" i="3"/>
  <c r="F40" i="3"/>
  <c r="F50" i="4"/>
  <c r="F97" i="4"/>
  <c r="I38" i="4"/>
  <c r="I110" i="4"/>
  <c r="F24" i="4"/>
  <c r="I27" i="4"/>
  <c r="I105" i="4"/>
  <c r="I32" i="4"/>
  <c r="I54" i="4"/>
  <c r="F64" i="4"/>
  <c r="I72" i="4"/>
  <c r="I120" i="4"/>
  <c r="I43" i="4"/>
  <c r="F130" i="4"/>
  <c r="F9" i="4"/>
  <c r="G21" i="17"/>
  <c r="I21" i="17" s="1"/>
  <c r="H22" i="18"/>
  <c r="C9" i="16"/>
  <c r="D9" i="16" s="1"/>
  <c r="H22" i="17"/>
  <c r="C8" i="16"/>
  <c r="D8" i="16" s="1"/>
  <c r="I34" i="6"/>
  <c r="I185" i="6"/>
  <c r="I87" i="6"/>
  <c r="I12" i="4"/>
  <c r="I133" i="4"/>
  <c r="F117" i="4"/>
  <c r="F14" i="3"/>
  <c r="I41" i="5"/>
  <c r="I11" i="5"/>
  <c r="I34" i="5"/>
  <c r="I79" i="3"/>
  <c r="F45" i="3"/>
  <c r="F64" i="3"/>
  <c r="I82" i="4"/>
  <c r="I87" i="3"/>
  <c r="I146" i="4"/>
  <c r="F21" i="5"/>
  <c r="F68" i="5"/>
  <c r="F81" i="5"/>
  <c r="I11" i="6"/>
  <c r="I24" i="6"/>
  <c r="F49" i="6"/>
  <c r="F64" i="6"/>
  <c r="F215" i="6"/>
  <c r="F122" i="6"/>
  <c r="E84" i="5" l="1"/>
  <c r="C6" i="16" s="1"/>
  <c r="D6" i="16" s="1"/>
  <c r="E151" i="4"/>
  <c r="C4" i="16" s="1"/>
  <c r="I22" i="17"/>
  <c r="E117" i="3"/>
  <c r="C5" i="16" s="1"/>
  <c r="D5" i="16" s="1"/>
  <c r="F53" i="5"/>
  <c r="I6" i="6"/>
  <c r="I17" i="4"/>
  <c r="I165" i="6"/>
  <c r="F143" i="4"/>
  <c r="I32" i="3"/>
  <c r="F31" i="6"/>
  <c r="F74" i="6"/>
  <c r="F109" i="3"/>
  <c r="I67" i="4"/>
  <c r="D4" i="16" l="1"/>
  <c r="C10" i="16"/>
  <c r="E218" i="6"/>
  <c r="C7" i="16" s="1"/>
  <c r="D7" i="16" s="1"/>
  <c r="D10" i="16" l="1"/>
</calcChain>
</file>

<file path=xl/sharedStrings.xml><?xml version="1.0" encoding="utf-8"?>
<sst xmlns="http://schemas.openxmlformats.org/spreadsheetml/2006/main" count="1436" uniqueCount="259">
  <si>
    <t>Poř.č.</t>
  </si>
  <si>
    <t>šířka</t>
  </si>
  <si>
    <t>Kč/ks</t>
  </si>
  <si>
    <t>Kč celk.bez DPH</t>
  </si>
  <si>
    <t>Skříňka spodní</t>
  </si>
  <si>
    <t>výška</t>
  </si>
  <si>
    <t>Kód</t>
  </si>
  <si>
    <t>1x dvířka</t>
  </si>
  <si>
    <t>hloubka</t>
  </si>
  <si>
    <t>%  DPH</t>
  </si>
  <si>
    <t>Kč celk.vč.DPH</t>
  </si>
  <si>
    <t>SC1</t>
  </si>
  <si>
    <t>ks</t>
  </si>
  <si>
    <t>2x dvířka</t>
  </si>
  <si>
    <t>SC2</t>
  </si>
  <si>
    <t>Skříňka spodní zásuvková</t>
  </si>
  <si>
    <t>3x zásuvka mělká,1x hluboká</t>
  </si>
  <si>
    <t>SZ2</t>
  </si>
  <si>
    <t>4x zásuvka  mělká</t>
  </si>
  <si>
    <t>SZ3</t>
  </si>
  <si>
    <t>Skříňka spodní kombinovaná</t>
  </si>
  <si>
    <t>5x zásuvka,1x dvířka</t>
  </si>
  <si>
    <t>SK3</t>
  </si>
  <si>
    <t>Skříňka horní</t>
  </si>
  <si>
    <t>1x dvířka plná</t>
  </si>
  <si>
    <t>HC1</t>
  </si>
  <si>
    <t>2x dvířka plná</t>
  </si>
  <si>
    <t>HC2</t>
  </si>
  <si>
    <t>Vysoká skříň</t>
  </si>
  <si>
    <t>4x dvířka plná</t>
  </si>
  <si>
    <t>VC</t>
  </si>
  <si>
    <t>VK</t>
  </si>
  <si>
    <t>BC2</t>
  </si>
  <si>
    <t>Stůl -boky lamino</t>
  </si>
  <si>
    <t>pracovní deska lamino</t>
  </si>
  <si>
    <t>TL</t>
  </si>
  <si>
    <t xml:space="preserve"> délka   </t>
  </si>
  <si>
    <t>Kč/bm</t>
  </si>
  <si>
    <t>Pracovní deska MAX</t>
  </si>
  <si>
    <t>MAX 600</t>
  </si>
  <si>
    <t>bm</t>
  </si>
  <si>
    <t xml:space="preserve">délka  </t>
  </si>
  <si>
    <t>Těsnící lišta</t>
  </si>
  <si>
    <t>u stěny</t>
  </si>
  <si>
    <t>2x koncovka, 1x vnitřní roh</t>
  </si>
  <si>
    <t>Pracovní deska</t>
  </si>
  <si>
    <t>LAM</t>
  </si>
  <si>
    <t>Kč/m2</t>
  </si>
  <si>
    <t>HPL MAX</t>
  </si>
  <si>
    <t>HPL</t>
  </si>
  <si>
    <t>COMPAKT tloušťky 15 mm</t>
  </si>
  <si>
    <t>m2</t>
  </si>
  <si>
    <t>Židle kancelářská</t>
  </si>
  <si>
    <t>s loketními opěrkami</t>
  </si>
  <si>
    <t>Laboratorní baterie</t>
  </si>
  <si>
    <t>teplá a studená voda</t>
  </si>
  <si>
    <t>Kabelová průchodka</t>
  </si>
  <si>
    <r>
      <t>Ø</t>
    </r>
    <r>
      <rPr>
        <b/>
        <i/>
        <sz val="10"/>
        <rFont val="Times New Roman CE"/>
        <family val="1"/>
        <charset val="238"/>
      </rPr>
      <t xml:space="preserve"> 68 mm</t>
    </r>
  </si>
  <si>
    <t>Stojánková baterie</t>
  </si>
  <si>
    <t>chromovaná</t>
  </si>
  <si>
    <t>(2 vody)</t>
  </si>
  <si>
    <t>(1 voda)</t>
  </si>
  <si>
    <t xml:space="preserve"> </t>
  </si>
  <si>
    <t>Nerezový jednodřez</t>
  </si>
  <si>
    <t>s odkládací plochou</t>
  </si>
  <si>
    <t>Kameninový dřez</t>
  </si>
  <si>
    <t>vnitřní rozměr 395 x 200 x 395</t>
  </si>
  <si>
    <t>Těsnící soklová lišta</t>
  </si>
  <si>
    <t>TOF 1000/295</t>
  </si>
  <si>
    <t>Katedra</t>
  </si>
  <si>
    <t>Stoly pro žáky</t>
  </si>
  <si>
    <t>Lavice dvoumístná</t>
  </si>
  <si>
    <t>kovová podnož</t>
  </si>
  <si>
    <t>1a</t>
  </si>
  <si>
    <t>(panty vlevo)</t>
  </si>
  <si>
    <t>1b</t>
  </si>
  <si>
    <t>Demonstrační stůl</t>
  </si>
  <si>
    <t>Kancelářská část</t>
  </si>
  <si>
    <t>Místo levého boku stolu</t>
  </si>
  <si>
    <t>(místo levého boku pol. č. 6)</t>
  </si>
  <si>
    <t>5a</t>
  </si>
  <si>
    <t>odkládací koš</t>
  </si>
  <si>
    <t>Lavice jednomístná</t>
  </si>
  <si>
    <t>stavitelná se sklopnou deskou</t>
  </si>
  <si>
    <t>s bukovým nákližkem</t>
  </si>
  <si>
    <t>590-760</t>
  </si>
  <si>
    <t>Skříně</t>
  </si>
  <si>
    <t>Sestava do výklenku</t>
  </si>
  <si>
    <t>13a</t>
  </si>
  <si>
    <t>2x koncovka, 2x vnitřní roh</t>
  </si>
  <si>
    <t>12a</t>
  </si>
  <si>
    <t>Lamino deska</t>
  </si>
  <si>
    <t>k zaplentování mezery</t>
  </si>
  <si>
    <t>tloušťka</t>
  </si>
  <si>
    <t>včetně montáž. materiálu</t>
  </si>
  <si>
    <t>Nástěnné akvárium</t>
  </si>
  <si>
    <t>160 cm</t>
  </si>
  <si>
    <t>bez vnitřního vybavení</t>
  </si>
  <si>
    <t>Sestava vysokých skříní</t>
  </si>
  <si>
    <t>Sestava vestavných skříní</t>
  </si>
  <si>
    <t>Středový médiový stůl</t>
  </si>
  <si>
    <t>Skříňka středového</t>
  </si>
  <si>
    <t>médiového pultu</t>
  </si>
  <si>
    <t>zámek</t>
  </si>
  <si>
    <t>koncová, zámek</t>
  </si>
  <si>
    <t>(ze 2 ks)</t>
  </si>
  <si>
    <t>Školní žákovská židle</t>
  </si>
  <si>
    <t>pevná výška</t>
  </si>
  <si>
    <t>KARST P</t>
  </si>
  <si>
    <t>3-místný žákovský stůl</t>
  </si>
  <si>
    <t>kovová kostra</t>
  </si>
  <si>
    <t>přední krycí lamino</t>
  </si>
  <si>
    <t>pracovní deska postforming</t>
  </si>
  <si>
    <t>2-místný žákovský stůl</t>
  </si>
  <si>
    <t>1× dvířka plná</t>
  </si>
  <si>
    <t>2× dvířka sklo</t>
  </si>
  <si>
    <t>2× dvířka plná</t>
  </si>
  <si>
    <t>dvířka uzamykatelná</t>
  </si>
  <si>
    <t>1× dvířka sklo</t>
  </si>
  <si>
    <t>uzamykatelná</t>
  </si>
  <si>
    <t>centrální zámek</t>
  </si>
  <si>
    <t>1x dvířka uzamykatelná</t>
  </si>
  <si>
    <t>Vestavná skříň do výklenku</t>
  </si>
  <si>
    <t>3× plná uzamykatelná dvířka</t>
  </si>
  <si>
    <t xml:space="preserve">Žákovská jednotka </t>
  </si>
  <si>
    <t>zdířky malého napětí 0-24V</t>
  </si>
  <si>
    <t>pro instalaci do stolu</t>
  </si>
  <si>
    <t>(bez kabeláže a inst. materiálu)</t>
  </si>
  <si>
    <t>14a</t>
  </si>
  <si>
    <t>13b</t>
  </si>
  <si>
    <t>Elektrická zásuvka</t>
  </si>
  <si>
    <t>230V 16A</t>
  </si>
  <si>
    <t>Uzamykatelná</t>
  </si>
  <si>
    <t>14b</t>
  </si>
  <si>
    <t>(pro celou místnost)</t>
  </si>
  <si>
    <t>Lektor III</t>
  </si>
  <si>
    <t>Učitelská katedra</t>
  </si>
  <si>
    <t xml:space="preserve">s uzamykatelnou </t>
  </si>
  <si>
    <t>skříňkou</t>
  </si>
  <si>
    <t>Lektor</t>
  </si>
  <si>
    <t>Školní židle</t>
  </si>
  <si>
    <t>sedák i opěrák z bukové překližky</t>
  </si>
  <si>
    <t>stohovatelná</t>
  </si>
  <si>
    <t>Lavice žáci</t>
  </si>
  <si>
    <t>nastavitelná výška</t>
  </si>
  <si>
    <t>3a</t>
  </si>
  <si>
    <t>Sestava u zadní stěny</t>
  </si>
  <si>
    <t>6x zásuvka, centrální zámek</t>
  </si>
  <si>
    <t>postforming</t>
  </si>
  <si>
    <t>Mobilní stojan</t>
  </si>
  <si>
    <t>na sušení výkresů</t>
  </si>
  <si>
    <t>A2 nebo A3</t>
  </si>
  <si>
    <t>s 30 mřížkami</t>
  </si>
  <si>
    <t>Mobilní "ateliér"</t>
  </si>
  <si>
    <t>s úložnými policemi</t>
  </si>
  <si>
    <t>a boxy</t>
  </si>
  <si>
    <t>(bez vybavení)</t>
  </si>
  <si>
    <t>Mobilní skříň</t>
  </si>
  <si>
    <t>s 15 boxy</t>
  </si>
  <si>
    <t>bez dveří</t>
  </si>
  <si>
    <t>s 21 boxy</t>
  </si>
  <si>
    <t>-ergonom-</t>
  </si>
  <si>
    <t>-ergomom -</t>
  </si>
  <si>
    <t>Sestava u zadní stěny a do výklenku</t>
  </si>
  <si>
    <t>Malířský stojan stolní</t>
  </si>
  <si>
    <t>s nastavitelnou výškou</t>
  </si>
  <si>
    <t>úchopu plátna</t>
  </si>
  <si>
    <t>Doplňky</t>
  </si>
  <si>
    <t>Korková nástěnka</t>
  </si>
  <si>
    <t>sendvičová konstrukce</t>
  </si>
  <si>
    <t>rám z eloxovaného hliníku</t>
  </si>
  <si>
    <t>plastové rohy</t>
  </si>
  <si>
    <t>Korkový paraván</t>
  </si>
  <si>
    <t>M12 - Cvičná Kuchyně</t>
  </si>
  <si>
    <t xml:space="preserve">Pracovní deska </t>
  </si>
  <si>
    <t>Indukční varná deska</t>
  </si>
  <si>
    <t>4 varné zóny</t>
  </si>
  <si>
    <t>dotykové ovládání</t>
  </si>
  <si>
    <t>Mikrovlná trouba</t>
  </si>
  <si>
    <t>elektronické ovládání</t>
  </si>
  <si>
    <t>Sestava u boční stěny</t>
  </si>
  <si>
    <t>Polička pod mikrovlnou</t>
  </si>
  <si>
    <t>troubu</t>
  </si>
  <si>
    <t>Myčka nádobí</t>
  </si>
  <si>
    <t>samostatně stojicí</t>
  </si>
  <si>
    <t>1× falešné čílko</t>
  </si>
  <si>
    <t>2x zásuvka mělká,1x hluboká</t>
  </si>
  <si>
    <t>Lednice s mrazákem</t>
  </si>
  <si>
    <t>vysoká</t>
  </si>
  <si>
    <t>Lavice</t>
  </si>
  <si>
    <t>Věšáková stěna</t>
  </si>
  <si>
    <t>pás lamino + 10× dvojháček</t>
  </si>
  <si>
    <t>šatní dvou skříň</t>
  </si>
  <si>
    <t>2× dvířka</t>
  </si>
  <si>
    <t>samostatně uzamykatelná</t>
  </si>
  <si>
    <t>Nábytek učebna F+CH bez DPH:</t>
  </si>
  <si>
    <t>Nábytek učebna přirodopisu bez DPH:</t>
  </si>
  <si>
    <t>Polytechnická učebna bez DPH:</t>
  </si>
  <si>
    <t>M19 - Učebna Chemie - Fyzika - rozpočet v.1</t>
  </si>
  <si>
    <t>M21 - Učebna přírodopis - rozpočet v.1</t>
  </si>
  <si>
    <t>M22 - Polytechnická učebna - rozpočet v.1</t>
  </si>
  <si>
    <t>Recirkulační odsavač par</t>
  </si>
  <si>
    <t>Multifunkční stolní trouba</t>
  </si>
  <si>
    <t>24a</t>
  </si>
  <si>
    <t>24b</t>
  </si>
  <si>
    <t>M19 - Učebna Chemie - Fyzika - půdorys</t>
  </si>
  <si>
    <t>Celkem</t>
  </si>
  <si>
    <t>M21 - Učebna přírodopis - půdorys</t>
  </si>
  <si>
    <t>M22 - Polytechnická učebna - půdorys</t>
  </si>
  <si>
    <t>M12 - Cvičná Kuchyně - půdorys</t>
  </si>
  <si>
    <t>Poř. číslo</t>
  </si>
  <si>
    <t>REKAPITULACE</t>
  </si>
  <si>
    <t>Název</t>
  </si>
  <si>
    <t>Cena bez DPH</t>
  </si>
  <si>
    <t>Cena s DPH</t>
  </si>
  <si>
    <t>(Kč)</t>
  </si>
  <si>
    <t>M19 Učebna chemie a fyzika - nábytek</t>
  </si>
  <si>
    <t>M21 Učebna přírodopis - nábytek</t>
  </si>
  <si>
    <t>M22 Učebna polytechnická - nábytek</t>
  </si>
  <si>
    <t>Učebna M16 - Jazyky B</t>
  </si>
  <si>
    <t>označení:</t>
  </si>
  <si>
    <t>J.cena</t>
  </si>
  <si>
    <t>%</t>
  </si>
  <si>
    <t>bez DPH</t>
  </si>
  <si>
    <t>DPH</t>
  </si>
  <si>
    <t>s DPH</t>
  </si>
  <si>
    <t>učebna jazyky B - M16</t>
  </si>
  <si>
    <t>nábytková část</t>
  </si>
  <si>
    <r>
      <t xml:space="preserve">Katedra multimediální s AV skříňkou, celodřevěná, 76x160x68cm, prac.deska 25mm s </t>
    </r>
    <r>
      <rPr>
        <sz val="10"/>
        <color indexed="8"/>
        <rFont val="Calibri"/>
        <family val="2"/>
        <charset val="238"/>
      </rPr>
      <t>PUR hranou. V praco</t>
    </r>
    <r>
      <rPr>
        <sz val="10"/>
        <rFont val="Calibri"/>
        <family val="2"/>
        <charset val="238"/>
      </rPr>
      <t xml:space="preserve">vní desce stolu bude průchodka průměru 70mm pro kabeláž pro monitor. Konstrukce katedry z LTD 18mm, dvojitá záda pro vedení veškeré kabeláže. Pojezd pro klávesnici pod pracovní deskou, 5x zásuvka 230V
PC box: šíře 30cm, ve spodní části jekl 40x20mm, v horní části PC boxu stavitelná police, v zadní části PC boxu odvětrování perforovaným plechem (velikost otvoru min.7mm max.10mm). 
Roletová skříňka pro AV techniku: šíře 60cm, ve spodní části jekl 40x20mm, 2x stavitelné police, horizontální roletová dvířka se zámkem.
Kovové prvky budou upraveny vypalovací barvou RAL dle výběru. </t>
    </r>
  </si>
  <si>
    <t>Židle učitelská částečně čalouněná</t>
  </si>
  <si>
    <t>Židle na plynovém pístu, plastová skořepina</t>
  </si>
  <si>
    <t>Stůl 76x120x60 cm pro jazyk.učebnu, perforovaný plech, horní deska 25mm MDF s PUR litou hranou, 2x zásuvka 230V</t>
  </si>
  <si>
    <t>Stůl rohový 76x60x60 cm pro jazyk.učebnu, horní deska 25mm MDF s PUR litou hranou</t>
  </si>
  <si>
    <t>Stůl 76x70x60 cm pro jazyk.učebnu, perforovaný plech, horní deska 25mm MDF s PUR litou hranou, 1x zásuvka 230V</t>
  </si>
  <si>
    <t>Prostup nábytkem - kanál pro dvoustůl</t>
  </si>
  <si>
    <t>Prostup nábytkem - kanál pro jednostůl</t>
  </si>
  <si>
    <t>Skříň 200x90x43 cm, horní část prosklená se zámkem, dolní část uzavřená, dvoudveřová, zámky</t>
  </si>
  <si>
    <t>Skříň uzavřená s policemi, r.200x90x43cm</t>
  </si>
  <si>
    <t>Skříň dvoudvéřová uzavřená s policemi, r.200x90x43cm, zámky</t>
  </si>
  <si>
    <t>Skříň kombinovaná s policemi, dole dveře,r.200x55x43cm, zámky</t>
  </si>
  <si>
    <t>Skříň kombinovaná s policemi, dole dveře,r.200x95x43cm, zámky</t>
  </si>
  <si>
    <t>MONTÁŽ (roznesení, ustavení, montáž a kotvení nábytku)</t>
  </si>
  <si>
    <t>Učebna M20 - Jazyky A</t>
  </si>
  <si>
    <t>učebna jazyky A - M20</t>
  </si>
  <si>
    <t>Doprava celková</t>
  </si>
  <si>
    <t>M16 Učebna jazyků B</t>
  </si>
  <si>
    <t>M20 Učebna jazyků A</t>
  </si>
  <si>
    <t>CELKEM</t>
  </si>
  <si>
    <t>Nábytek - technická specifikace</t>
  </si>
  <si>
    <t>Lamino skříně a skříňky</t>
  </si>
  <si>
    <t>Skříňky vyrobeny z oboustranně laminované dřevotřískové desky tl. 18 mm. Exponované hrany olepeny ABS hranou tloušťky 2mm, ostatní hrany olepeny hranou tlouťky 0,5 mm. Spoje jednotlivých lamino dílů korpusů skříněk provedeny truhlářsky tj. pevně lepené na kolíky. Spojení jednotlivých dílů pomocí konfirmátů není povoleno. Záda skříněk, není-li uvedeno jinak, ze sololaku. Jednotlivé skříňky usazeny na plastových výškově stavitelných nohách, které jsou z pohledových stran zakryty nacvakávacím soklem s těsnící podlahovou lištou. Výška soklu je 100 mm. Úchytky na skříňkách rozteč 128 mm, zamezující zachytávání oděvu, např. oblouček typ BETA.</t>
  </si>
  <si>
    <t>Kvalitní dřevotřísková deska tloušťky 38 – 39 mm povrchově upravená odolným HPL laminátem s přední postformingovou hranou.</t>
  </si>
  <si>
    <t>2</t>
  </si>
  <si>
    <t>Pracovní deska postforming</t>
  </si>
  <si>
    <t>M16 - Učebna jazyků B - půdorys</t>
  </si>
  <si>
    <t>M20 - Učebna jazyků A - půdorys</t>
  </si>
  <si>
    <t>M12 Cvičná kuchyně a sklad pomůcek  - nábytek</t>
  </si>
  <si>
    <t>Sklad pomůcek</t>
  </si>
  <si>
    <t>Kuchyňka a sklad pomůcek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</si>
</sst>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43" formatCode="_-* #,##0.00\ _K_č_-;\-* #,##0.00\ _K_č_-;_-* &quot;-&quot;??\ _K_č_-;_-@_-"/>
    <numFmt numFmtId="164" formatCode="#,##0.00\ &quot;Kč&quot;"/>
    <numFmt numFmtId="165" formatCode="#,##0&quot; Kč&quot;"/>
    <numFmt numFmtId="166" formatCode="_-* #,##0.00&quot; Kč&quot;_-;\-* #,##0.00&quot; Kč&quot;_-;_-* \-??&quot; Kč&quot;_-;_-@_-"/>
  </numFmts>
  <fonts count="28">
    <font>
      <sz val="10"/>
      <name val="Arial"/>
      <charset val="238"/>
    </font>
    <font>
      <sz val="10"/>
      <name val="Times New Roman CE"/>
      <family val="1"/>
      <charset val="238"/>
    </font>
    <font>
      <b/>
      <i/>
      <sz val="10"/>
      <name val="Times New Roman CE"/>
      <family val="1"/>
      <charset val="238"/>
    </font>
    <font>
      <b/>
      <sz val="10"/>
      <name val="Times New Roman CE"/>
      <family val="1"/>
      <charset val="238"/>
    </font>
    <font>
      <b/>
      <sz val="10"/>
      <name val="Arial"/>
      <family val="2"/>
      <charset val="238"/>
    </font>
    <font>
      <sz val="10"/>
      <name val="Times New Roman"/>
      <family val="1"/>
      <charset val="238"/>
    </font>
    <font>
      <b/>
      <i/>
      <sz val="10"/>
      <name val="Times New Roman CE"/>
      <charset val="238"/>
    </font>
    <font>
      <b/>
      <sz val="12"/>
      <name val="Arial"/>
      <family val="2"/>
      <charset val="238"/>
    </font>
    <font>
      <sz val="10"/>
      <name val="Arial"/>
      <family val="2"/>
      <charset val="238"/>
    </font>
    <font>
      <b/>
      <sz val="16"/>
      <name val="Arial"/>
      <family val="2"/>
      <charset val="238"/>
    </font>
    <font>
      <sz val="12"/>
      <name val="Times New Roman"/>
      <family val="1"/>
      <charset val="238"/>
    </font>
    <font>
      <sz val="11"/>
      <name val="Arial"/>
      <family val="2"/>
      <charset val="238"/>
    </font>
    <font>
      <sz val="10"/>
      <name val="Arial CE"/>
      <family val="2"/>
      <charset val="238"/>
    </font>
    <font>
      <b/>
      <sz val="12"/>
      <name val="Arial CE"/>
      <family val="2"/>
      <charset val="238"/>
    </font>
    <font>
      <b/>
      <sz val="10"/>
      <name val="Calibri"/>
      <family val="2"/>
      <charset val="238"/>
    </font>
    <font>
      <sz val="11"/>
      <color indexed="56"/>
      <name val="Calibri"/>
      <family val="2"/>
      <charset val="238"/>
    </font>
    <font>
      <sz val="10"/>
      <name val="Calibri"/>
      <family val="2"/>
      <charset val="238"/>
    </font>
    <font>
      <sz val="8"/>
      <name val="Verdana"/>
      <family val="2"/>
      <charset val="238"/>
    </font>
    <font>
      <sz val="10"/>
      <color indexed="8"/>
      <name val="Calibri"/>
      <family val="2"/>
      <charset val="238"/>
    </font>
    <font>
      <sz val="8"/>
      <name val="Arial Narrow"/>
      <family val="2"/>
      <charset val="238"/>
    </font>
    <font>
      <b/>
      <sz val="12"/>
      <name val="Calibri"/>
      <family val="2"/>
      <charset val="238"/>
    </font>
    <font>
      <sz val="10"/>
      <name val="Arial Narrow"/>
      <family val="2"/>
      <charset val="238"/>
    </font>
    <font>
      <sz val="10"/>
      <name val="Verdana"/>
      <family val="2"/>
      <charset val="238"/>
    </font>
    <font>
      <sz val="10"/>
      <name val="DIN Next LT Pro"/>
      <family val="2"/>
      <charset val="238"/>
    </font>
    <font>
      <b/>
      <sz val="12"/>
      <name val="Times New Roman"/>
      <family val="1"/>
      <charset val="238"/>
    </font>
    <font>
      <b/>
      <sz val="14"/>
      <name val="Arial"/>
      <family val="2"/>
      <charset val="238"/>
    </font>
    <font>
      <sz val="11"/>
      <name val="Calibri"/>
      <family val="2"/>
      <charset val="238"/>
    </font>
    <font>
      <b/>
      <sz val="14"/>
      <name val="Calibri"/>
      <family val="2"/>
      <charset val="238"/>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0"/>
        <bgColor indexed="51"/>
      </patternFill>
    </fill>
    <fill>
      <patternFill patternType="solid">
        <fgColor rgb="FF00B0F0"/>
        <bgColor indexed="64"/>
      </patternFill>
    </fill>
  </fills>
  <borders count="3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8"/>
      </left>
      <right style="thin">
        <color indexed="8"/>
      </right>
      <top style="medium">
        <color indexed="8"/>
      </top>
      <bottom style="thin">
        <color indexed="8"/>
      </bottom>
      <diagonal/>
    </border>
  </borders>
  <cellStyleXfs count="18">
    <xf numFmtId="0" fontId="0" fillId="0" borderId="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0" fontId="8" fillId="0" borderId="0"/>
    <xf numFmtId="0" fontId="22" fillId="0" borderId="0"/>
    <xf numFmtId="0" fontId="12" fillId="0" borderId="0"/>
    <xf numFmtId="0" fontId="12" fillId="0" borderId="0"/>
    <xf numFmtId="0" fontId="17" fillId="0" borderId="0"/>
    <xf numFmtId="0" fontId="22" fillId="0" borderId="0"/>
    <xf numFmtId="0" fontId="17" fillId="0" borderId="0"/>
    <xf numFmtId="0" fontId="22" fillId="0" borderId="0"/>
  </cellStyleXfs>
  <cellXfs count="131">
    <xf numFmtId="0" fontId="0" fillId="0" borderId="0" xfId="0"/>
    <xf numFmtId="0" fontId="1" fillId="0" borderId="1" xfId="0" applyFont="1" applyBorder="1" applyAlignment="1">
      <alignment horizontal="center"/>
    </xf>
    <xf numFmtId="0" fontId="2" fillId="0" borderId="2" xfId="0" applyFont="1" applyBorder="1" applyAlignment="1">
      <alignment horizontal="center"/>
    </xf>
    <xf numFmtId="0" fontId="1" fillId="0" borderId="3" xfId="0" applyFont="1" applyBorder="1" applyAlignment="1">
      <alignment horizontal="center"/>
    </xf>
    <xf numFmtId="0" fontId="3" fillId="0" borderId="2" xfId="0" applyFont="1" applyBorder="1" applyAlignment="1">
      <alignment horizontal="center"/>
    </xf>
    <xf numFmtId="4" fontId="1" fillId="0" borderId="2" xfId="0" applyNumberFormat="1"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0" xfId="0" applyFont="1"/>
    <xf numFmtId="0" fontId="3" fillId="0" borderId="5" xfId="0" applyFont="1" applyBorder="1" applyAlignment="1">
      <alignment horizontal="center"/>
    </xf>
    <xf numFmtId="0" fontId="2" fillId="0" borderId="6" xfId="0" applyFont="1" applyBorder="1" applyAlignment="1">
      <alignment horizontal="center"/>
    </xf>
    <xf numFmtId="0" fontId="3" fillId="0" borderId="6" xfId="0" applyFont="1" applyBorder="1" applyAlignment="1">
      <alignment horizontal="center"/>
    </xf>
    <xf numFmtId="4" fontId="3" fillId="0" borderId="0" xfId="0" applyNumberFormat="1" applyFont="1" applyBorder="1" applyAlignment="1">
      <alignment horizontal="center"/>
    </xf>
    <xf numFmtId="4" fontId="3" fillId="0" borderId="6" xfId="0" applyNumberFormat="1" applyFont="1" applyBorder="1" applyAlignment="1">
      <alignment horizontal="center"/>
    </xf>
    <xf numFmtId="0" fontId="1" fillId="0" borderId="7" xfId="0" applyFont="1" applyBorder="1" applyAlignment="1">
      <alignment horizontal="center"/>
    </xf>
    <xf numFmtId="4" fontId="1" fillId="0" borderId="0" xfId="0" applyNumberFormat="1" applyFont="1"/>
    <xf numFmtId="0" fontId="1" fillId="0" borderId="5" xfId="0" applyFont="1" applyBorder="1" applyAlignment="1">
      <alignment horizontal="center"/>
    </xf>
    <xf numFmtId="4" fontId="1" fillId="0" borderId="6" xfId="0" applyNumberFormat="1" applyFont="1" applyBorder="1" applyAlignment="1">
      <alignment horizontal="center"/>
    </xf>
    <xf numFmtId="0" fontId="1" fillId="0" borderId="8" xfId="0" applyFont="1" applyBorder="1" applyAlignment="1">
      <alignment horizontal="center"/>
    </xf>
    <xf numFmtId="0" fontId="2" fillId="0" borderId="9" xfId="0" applyFont="1" applyBorder="1" applyAlignment="1">
      <alignment horizontal="center"/>
    </xf>
    <xf numFmtId="0" fontId="1" fillId="0" borderId="1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4" fontId="3" fillId="0" borderId="9" xfId="0" applyNumberFormat="1" applyFont="1" applyBorder="1" applyAlignment="1">
      <alignment horizontal="center"/>
    </xf>
    <xf numFmtId="0" fontId="1" fillId="0" borderId="11" xfId="0" applyFont="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1" fillId="0" borderId="0" xfId="0" applyFont="1" applyBorder="1"/>
    <xf numFmtId="4" fontId="1" fillId="0" borderId="0" xfId="0" applyNumberFormat="1" applyFont="1" applyBorder="1"/>
    <xf numFmtId="0" fontId="4" fillId="0" borderId="6" xfId="0" applyFont="1" applyBorder="1" applyAlignment="1">
      <alignment horizontal="center"/>
    </xf>
    <xf numFmtId="0" fontId="5" fillId="0" borderId="0" xfId="0" applyFont="1"/>
    <xf numFmtId="0" fontId="6" fillId="0" borderId="9" xfId="0" applyFont="1" applyBorder="1" applyAlignment="1">
      <alignment horizontal="center"/>
    </xf>
    <xf numFmtId="0" fontId="5" fillId="2" borderId="0" xfId="0" applyFont="1" applyFill="1"/>
    <xf numFmtId="0" fontId="7" fillId="3" borderId="0" xfId="0" applyFont="1" applyFill="1"/>
    <xf numFmtId="0" fontId="5" fillId="3" borderId="0" xfId="0" applyFont="1" applyFill="1"/>
    <xf numFmtId="0" fontId="0" fillId="0" borderId="0" xfId="0" applyBorder="1"/>
    <xf numFmtId="0" fontId="1" fillId="0" borderId="1" xfId="0" applyFont="1" applyFill="1" applyBorder="1" applyAlignment="1">
      <alignment horizontal="center"/>
    </xf>
    <xf numFmtId="0" fontId="0" fillId="0" borderId="2" xfId="0" applyBorder="1"/>
    <xf numFmtId="0" fontId="3" fillId="0" borderId="5" xfId="0" applyFont="1" applyFill="1" applyBorder="1" applyAlignment="1">
      <alignment horizontal="center"/>
    </xf>
    <xf numFmtId="0" fontId="1" fillId="0" borderId="6" xfId="0" applyFont="1" applyBorder="1" applyAlignment="1">
      <alignment horizontal="center"/>
    </xf>
    <xf numFmtId="0" fontId="1" fillId="0" borderId="5" xfId="0" applyFont="1" applyFill="1" applyBorder="1" applyAlignment="1">
      <alignment horizontal="center"/>
    </xf>
    <xf numFmtId="0" fontId="1" fillId="0" borderId="8" xfId="0" applyFont="1" applyFill="1" applyBorder="1" applyAlignment="1">
      <alignment horizontal="center"/>
    </xf>
    <xf numFmtId="0" fontId="1" fillId="0" borderId="9" xfId="0" applyFont="1" applyBorder="1" applyAlignment="1">
      <alignment horizontal="center"/>
    </xf>
    <xf numFmtId="0" fontId="2" fillId="0" borderId="9" xfId="0" quotePrefix="1" applyFont="1" applyBorder="1" applyAlignment="1">
      <alignment horizontal="center"/>
    </xf>
    <xf numFmtId="164" fontId="7" fillId="0" borderId="12" xfId="0" applyNumberFormat="1" applyFont="1" applyBorder="1" applyAlignment="1"/>
    <xf numFmtId="0" fontId="7" fillId="0" borderId="12" xfId="0" applyFont="1" applyBorder="1" applyAlignment="1"/>
    <xf numFmtId="4" fontId="3" fillId="0" borderId="0" xfId="0" applyNumberFormat="1" applyFont="1" applyBorder="1" applyAlignment="1" applyProtection="1">
      <alignment horizontal="center"/>
      <protection locked="0"/>
    </xf>
    <xf numFmtId="0" fontId="7" fillId="0" borderId="0" xfId="0" applyFont="1" applyFill="1"/>
    <xf numFmtId="0" fontId="5" fillId="0" borderId="0" xfId="0" applyFont="1" applyFill="1"/>
    <xf numFmtId="0" fontId="7" fillId="0" borderId="0" xfId="0" applyFont="1" applyFill="1" applyAlignment="1">
      <alignment vertical="center"/>
    </xf>
    <xf numFmtId="0" fontId="10" fillId="0" borderId="0" xfId="0" applyFont="1"/>
    <xf numFmtId="43" fontId="10" fillId="0" borderId="0" xfId="0" applyNumberFormat="1" applyFont="1"/>
    <xf numFmtId="43" fontId="5" fillId="0" borderId="0" xfId="0" applyNumberFormat="1" applyFont="1"/>
    <xf numFmtId="49" fontId="13" fillId="0" borderId="0" xfId="13" applyNumberFormat="1" applyFont="1"/>
    <xf numFmtId="0" fontId="12" fillId="0" borderId="0" xfId="13"/>
    <xf numFmtId="3" fontId="12" fillId="0" borderId="0" xfId="13" applyNumberFormat="1"/>
    <xf numFmtId="49" fontId="14" fillId="0" borderId="0" xfId="13" applyNumberFormat="1" applyFont="1"/>
    <xf numFmtId="0" fontId="15" fillId="0" borderId="0" xfId="13" applyFont="1" applyAlignment="1">
      <alignment horizontal="left" vertical="center" wrapText="1"/>
    </xf>
    <xf numFmtId="0" fontId="16" fillId="0" borderId="0" xfId="13" applyFont="1"/>
    <xf numFmtId="0" fontId="12" fillId="0" borderId="0" xfId="13" applyFont="1"/>
    <xf numFmtId="0" fontId="14" fillId="4" borderId="19" xfId="13" applyFont="1" applyFill="1" applyBorder="1" applyAlignment="1">
      <alignment horizontal="center" vertical="center"/>
    </xf>
    <xf numFmtId="3" fontId="14" fillId="4" borderId="20" xfId="13" applyNumberFormat="1" applyFont="1" applyFill="1" applyBorder="1" applyAlignment="1">
      <alignment horizontal="center" vertical="center"/>
    </xf>
    <xf numFmtId="0" fontId="14" fillId="4" borderId="21" xfId="13" applyFont="1" applyFill="1" applyBorder="1" applyAlignment="1">
      <alignment horizontal="center" vertical="center"/>
    </xf>
    <xf numFmtId="3" fontId="14" fillId="4" borderId="22" xfId="13" applyNumberFormat="1" applyFont="1" applyFill="1" applyBorder="1" applyAlignment="1">
      <alignment horizontal="center" vertical="center"/>
    </xf>
    <xf numFmtId="49" fontId="14" fillId="4" borderId="23" xfId="13" applyNumberFormat="1" applyFont="1" applyFill="1" applyBorder="1" applyAlignment="1">
      <alignment horizontal="left" vertical="center"/>
    </xf>
    <xf numFmtId="0" fontId="14" fillId="4" borderId="24" xfId="13" applyFont="1" applyFill="1" applyBorder="1" applyAlignment="1">
      <alignment horizontal="center" vertical="center"/>
    </xf>
    <xf numFmtId="49" fontId="16" fillId="0" borderId="23" xfId="13" applyNumberFormat="1" applyFont="1" applyBorder="1" applyAlignment="1">
      <alignment horizontal="center" vertical="center"/>
    </xf>
    <xf numFmtId="0" fontId="14" fillId="0" borderId="25" xfId="13" applyFont="1" applyBorder="1" applyAlignment="1">
      <alignment horizontal="center" vertical="center" wrapText="1"/>
    </xf>
    <xf numFmtId="0" fontId="16" fillId="0" borderId="21" xfId="13" applyFont="1" applyBorder="1" applyAlignment="1">
      <alignment horizontal="center" vertical="center"/>
    </xf>
    <xf numFmtId="3" fontId="16" fillId="0" borderId="21" xfId="13" applyNumberFormat="1" applyFont="1" applyBorder="1" applyAlignment="1">
      <alignment vertical="center"/>
    </xf>
    <xf numFmtId="3" fontId="16" fillId="0" borderId="21" xfId="13" applyNumberFormat="1" applyFont="1" applyBorder="1" applyAlignment="1">
      <alignment vertical="center" wrapText="1"/>
    </xf>
    <xf numFmtId="3" fontId="16" fillId="0" borderId="22" xfId="13" applyNumberFormat="1" applyFont="1" applyBorder="1" applyAlignment="1">
      <alignment vertical="center"/>
    </xf>
    <xf numFmtId="0" fontId="16" fillId="0" borderId="0" xfId="13" applyFont="1" applyAlignment="1">
      <alignment vertical="center"/>
    </xf>
    <xf numFmtId="0" fontId="16" fillId="0" borderId="21" xfId="14" applyFont="1" applyBorder="1" applyAlignment="1">
      <alignment horizontal="left" vertical="center" wrapText="1"/>
    </xf>
    <xf numFmtId="0" fontId="16" fillId="0" borderId="21" xfId="13" applyFont="1" applyBorder="1" applyAlignment="1">
      <alignment horizontal="center" vertical="center" wrapText="1"/>
    </xf>
    <xf numFmtId="0" fontId="17" fillId="0" borderId="25" xfId="14" applyFont="1" applyFill="1" applyBorder="1" applyAlignment="1">
      <alignment horizontal="left" vertical="center" wrapText="1"/>
    </xf>
    <xf numFmtId="0" fontId="16" fillId="0" borderId="25" xfId="13" applyFont="1" applyBorder="1" applyAlignment="1">
      <alignment vertical="center" wrapText="1"/>
    </xf>
    <xf numFmtId="0" fontId="16" fillId="0" borderId="21" xfId="13" applyFont="1" applyBorder="1" applyAlignment="1">
      <alignment horizontal="left" vertical="center" wrapText="1"/>
    </xf>
    <xf numFmtId="0" fontId="16" fillId="0" borderId="21" xfId="13" applyFont="1" applyBorder="1" applyAlignment="1">
      <alignment vertical="center" wrapText="1"/>
    </xf>
    <xf numFmtId="0" fontId="19" fillId="0" borderId="0" xfId="13" applyFont="1" applyAlignment="1">
      <alignment vertical="center"/>
    </xf>
    <xf numFmtId="0" fontId="14" fillId="4" borderId="26" xfId="13" applyFont="1" applyFill="1" applyBorder="1"/>
    <xf numFmtId="0" fontId="16" fillId="4" borderId="26" xfId="13" applyFont="1" applyFill="1" applyBorder="1" applyAlignment="1">
      <alignment horizontal="center"/>
    </xf>
    <xf numFmtId="1" fontId="16" fillId="4" borderId="26" xfId="13" applyNumberFormat="1" applyFont="1" applyFill="1" applyBorder="1" applyAlignment="1">
      <alignment vertical="center"/>
    </xf>
    <xf numFmtId="0" fontId="16" fillId="4" borderId="26" xfId="13" applyFont="1" applyFill="1" applyBorder="1" applyAlignment="1">
      <alignment horizontal="center" vertical="center"/>
    </xf>
    <xf numFmtId="165" fontId="20" fillId="4" borderId="27" xfId="13" applyNumberFormat="1" applyFont="1" applyFill="1" applyBorder="1" applyAlignment="1">
      <alignment vertical="center"/>
    </xf>
    <xf numFmtId="49" fontId="16" fillId="0" borderId="0" xfId="13" applyNumberFormat="1" applyFont="1" applyBorder="1" applyAlignment="1">
      <alignment horizontal="left" vertical="center"/>
    </xf>
    <xf numFmtId="0" fontId="21" fillId="0" borderId="0" xfId="13" applyFont="1" applyAlignment="1">
      <alignment vertical="center"/>
    </xf>
    <xf numFmtId="49" fontId="12" fillId="0" borderId="0" xfId="13" applyNumberFormat="1"/>
    <xf numFmtId="0" fontId="23" fillId="0" borderId="0" xfId="13" applyFont="1"/>
    <xf numFmtId="49" fontId="16" fillId="0" borderId="28" xfId="13" applyNumberFormat="1" applyFont="1" applyBorder="1" applyAlignment="1">
      <alignment horizontal="center" vertical="center"/>
    </xf>
    <xf numFmtId="1" fontId="16" fillId="0" borderId="21" xfId="13" applyNumberFormat="1" applyFont="1" applyBorder="1" applyAlignment="1">
      <alignment horizontal="center" vertical="center"/>
    </xf>
    <xf numFmtId="0" fontId="16" fillId="0" borderId="23" xfId="13" applyNumberFormat="1" applyFont="1" applyBorder="1" applyAlignment="1">
      <alignment horizontal="center" vertical="center"/>
    </xf>
    <xf numFmtId="0" fontId="16" fillId="0" borderId="21" xfId="13" applyFont="1" applyBorder="1" applyAlignment="1">
      <alignment vertical="center"/>
    </xf>
    <xf numFmtId="0" fontId="10" fillId="0" borderId="0" xfId="0" applyFont="1" applyAlignment="1">
      <alignment horizontal="center"/>
    </xf>
    <xf numFmtId="0" fontId="5" fillId="0" borderId="0" xfId="0" applyFont="1" applyAlignment="1">
      <alignment horizontal="center"/>
    </xf>
    <xf numFmtId="43" fontId="5" fillId="0" borderId="14" xfId="0" applyNumberFormat="1" applyFont="1" applyFill="1" applyBorder="1" applyAlignment="1">
      <alignment horizontal="center"/>
    </xf>
    <xf numFmtId="0" fontId="10" fillId="0" borderId="14" xfId="0" applyFont="1" applyBorder="1"/>
    <xf numFmtId="43" fontId="10" fillId="0" borderId="14" xfId="0" applyNumberFormat="1" applyFont="1" applyBorder="1"/>
    <xf numFmtId="0" fontId="5" fillId="0" borderId="15" xfId="0" applyFont="1" applyFill="1" applyBorder="1" applyAlignment="1">
      <alignment horizontal="center"/>
    </xf>
    <xf numFmtId="0" fontId="10" fillId="0" borderId="13" xfId="0" applyFont="1" applyBorder="1" applyAlignment="1">
      <alignment horizontal="center"/>
    </xf>
    <xf numFmtId="43" fontId="10" fillId="0" borderId="15" xfId="0" applyNumberFormat="1" applyFont="1" applyBorder="1"/>
    <xf numFmtId="0" fontId="10" fillId="0" borderId="16" xfId="0" applyFont="1" applyBorder="1" applyAlignment="1">
      <alignment horizontal="center"/>
    </xf>
    <xf numFmtId="0" fontId="10" fillId="0" borderId="17" xfId="0" applyFont="1" applyBorder="1"/>
    <xf numFmtId="43" fontId="10" fillId="0" borderId="17" xfId="0" applyNumberFormat="1" applyFont="1" applyBorder="1"/>
    <xf numFmtId="43" fontId="10" fillId="0" borderId="18" xfId="0" applyNumberFormat="1" applyFont="1" applyBorder="1"/>
    <xf numFmtId="44" fontId="24" fillId="0" borderId="29" xfId="0" applyNumberFormat="1" applyFont="1" applyBorder="1"/>
    <xf numFmtId="44" fontId="24" fillId="0" borderId="30" xfId="0" applyNumberFormat="1" applyFont="1" applyBorder="1"/>
    <xf numFmtId="49" fontId="0" fillId="0" borderId="0" xfId="0" applyNumberFormat="1" applyAlignment="1">
      <alignment horizontal="center"/>
    </xf>
    <xf numFmtId="49" fontId="25" fillId="0" borderId="0" xfId="0" applyNumberFormat="1" applyFont="1" applyAlignment="1">
      <alignment horizontal="left"/>
    </xf>
    <xf numFmtId="49" fontId="0" fillId="0" borderId="14" xfId="0" applyNumberFormat="1" applyBorder="1" applyAlignment="1">
      <alignment horizontal="center"/>
    </xf>
    <xf numFmtId="0" fontId="7" fillId="0" borderId="14" xfId="0" applyFont="1" applyBorder="1"/>
    <xf numFmtId="0" fontId="11" fillId="0" borderId="14" xfId="0" applyFont="1" applyBorder="1" applyAlignment="1">
      <alignment wrapText="1"/>
    </xf>
    <xf numFmtId="49" fontId="8" fillId="0" borderId="14" xfId="0" applyNumberFormat="1" applyFont="1" applyBorder="1" applyAlignment="1">
      <alignment horizontal="center"/>
    </xf>
    <xf numFmtId="0" fontId="26" fillId="0" borderId="14" xfId="0" applyFont="1" applyBorder="1" applyAlignment="1">
      <alignment wrapText="1"/>
    </xf>
    <xf numFmtId="49" fontId="27" fillId="4" borderId="31" xfId="13" applyNumberFormat="1" applyFont="1" applyFill="1" applyBorder="1" applyAlignment="1">
      <alignment horizontal="center" vertical="center"/>
    </xf>
    <xf numFmtId="0" fontId="7" fillId="5" borderId="0" xfId="0" applyFont="1" applyFill="1"/>
    <xf numFmtId="0" fontId="0" fillId="5" borderId="0" xfId="0" applyFill="1"/>
    <xf numFmtId="4" fontId="3" fillId="0" borderId="0" xfId="0" applyNumberFormat="1" applyFont="1" applyFill="1" applyBorder="1" applyAlignment="1" applyProtection="1">
      <alignment horizontal="center"/>
      <protection locked="0"/>
    </xf>
    <xf numFmtId="3" fontId="16" fillId="0" borderId="21" xfId="13" applyNumberFormat="1" applyFont="1" applyBorder="1" applyAlignment="1" applyProtection="1">
      <alignment vertical="center"/>
      <protection locked="0"/>
    </xf>
    <xf numFmtId="0" fontId="8"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24" fillId="0" borderId="35" xfId="0" applyFont="1" applyBorder="1" applyAlignment="1">
      <alignment horizontal="left"/>
    </xf>
    <xf numFmtId="0" fontId="24" fillId="0" borderId="29" xfId="0" applyFont="1" applyBorder="1" applyAlignment="1">
      <alignment horizontal="left"/>
    </xf>
    <xf numFmtId="0" fontId="7" fillId="0" borderId="12" xfId="0" applyFont="1" applyBorder="1" applyAlignment="1">
      <alignment horizontal="left"/>
    </xf>
    <xf numFmtId="164" fontId="7" fillId="0" borderId="12" xfId="0" applyNumberFormat="1" applyFont="1" applyBorder="1" applyAlignment="1">
      <alignment horizontal="right"/>
    </xf>
    <xf numFmtId="49" fontId="14" fillId="4" borderId="36" xfId="13" applyNumberFormat="1" applyFont="1" applyFill="1" applyBorder="1" applyAlignment="1">
      <alignment horizontal="left" vertical="center"/>
    </xf>
    <xf numFmtId="0" fontId="14" fillId="4" borderId="19" xfId="13" applyFont="1" applyFill="1" applyBorder="1" applyAlignment="1">
      <alignment horizontal="center" vertical="center"/>
    </xf>
    <xf numFmtId="49" fontId="8" fillId="0" borderId="14" xfId="0" applyNumberFormat="1" applyFont="1" applyFill="1" applyBorder="1" applyAlignment="1">
      <alignment horizontal="center" vertical="center"/>
    </xf>
  </cellXfs>
  <cellStyles count="18">
    <cellStyle name="Měna 2" xfId="1"/>
    <cellStyle name="Měna 2 2" xfId="2"/>
    <cellStyle name="Měna 3" xfId="3"/>
    <cellStyle name="Měna 3 2" xfId="4"/>
    <cellStyle name="Měna 3 3" xfId="5"/>
    <cellStyle name="Měna 3 4" xfId="6"/>
    <cellStyle name="Měna 4" xfId="7"/>
    <cellStyle name="Měna 5" xfId="8"/>
    <cellStyle name="Měna 6" xfId="9"/>
    <cellStyle name="Normální" xfId="0" builtinId="0"/>
    <cellStyle name="normální 2" xfId="10"/>
    <cellStyle name="Normální 2 2" xfId="11"/>
    <cellStyle name="Normální 2 3" xfId="12"/>
    <cellStyle name="normální 3" xfId="13"/>
    <cellStyle name="Normální 3 2" xfId="14"/>
    <cellStyle name="Normální 4" xfId="15"/>
    <cellStyle name="Normální 5" xfId="16"/>
    <cellStyle name="Normální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9.jpeg"/><Relationship Id="rId5" Type="http://schemas.openxmlformats.org/officeDocument/2006/relationships/image" Target="../media/image6.jpeg"/><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5" Type="http://schemas.openxmlformats.org/officeDocument/2006/relationships/image" Target="../media/image15.jpeg"/><Relationship Id="rId4"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6.jpeg"/><Relationship Id="rId3" Type="http://schemas.openxmlformats.org/officeDocument/2006/relationships/image" Target="../media/image21.jpeg"/><Relationship Id="rId7" Type="http://schemas.openxmlformats.org/officeDocument/2006/relationships/image" Target="../media/image25.jpeg"/><Relationship Id="rId2" Type="http://schemas.openxmlformats.org/officeDocument/2006/relationships/image" Target="../media/image20.jpeg"/><Relationship Id="rId1" Type="http://schemas.openxmlformats.org/officeDocument/2006/relationships/image" Target="../media/image19.jpeg"/><Relationship Id="rId6" Type="http://schemas.openxmlformats.org/officeDocument/2006/relationships/image" Target="../media/image24.jpeg"/><Relationship Id="rId5" Type="http://schemas.openxmlformats.org/officeDocument/2006/relationships/image" Target="../media/image23.jpeg"/><Relationship Id="rId4" Type="http://schemas.openxmlformats.org/officeDocument/2006/relationships/image" Target="../media/image22.jpeg"/><Relationship Id="rId9" Type="http://schemas.openxmlformats.org/officeDocument/2006/relationships/image" Target="../media/image2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9.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6</xdr:col>
      <xdr:colOff>581025</xdr:colOff>
      <xdr:row>52</xdr:row>
      <xdr:rowOff>38100</xdr:rowOff>
    </xdr:to>
    <xdr:pic>
      <xdr:nvPicPr>
        <xdr:cNvPr id="49315" name="Obrázek 9" descr="M19_Ch+F_pudorys.jpg">
          <a:extLst>
            <a:ext uri="{FF2B5EF4-FFF2-40B4-BE49-F238E27FC236}">
              <a16:creationId xmlns:a16="http://schemas.microsoft.com/office/drawing/2014/main" xmlns="" id="{06FCBCB6-BE7B-49F3-9573-FA71FE8F93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9125"/>
          <a:ext cx="5619750" cy="795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123825</xdr:colOff>
      <xdr:row>5</xdr:row>
      <xdr:rowOff>57150</xdr:rowOff>
    </xdr:from>
    <xdr:to>
      <xdr:col>6</xdr:col>
      <xdr:colOff>619125</xdr:colOff>
      <xdr:row>8</xdr:row>
      <xdr:rowOff>47625</xdr:rowOff>
    </xdr:to>
    <xdr:pic>
      <xdr:nvPicPr>
        <xdr:cNvPr id="70974" name="Picture 13" descr="02">
          <a:extLst>
            <a:ext uri="{FF2B5EF4-FFF2-40B4-BE49-F238E27FC236}">
              <a16:creationId xmlns:a16="http://schemas.microsoft.com/office/drawing/2014/main" xmlns="" id="{4E88768E-9C8C-479F-A0BC-4BABC826E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904875"/>
          <a:ext cx="4953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20</xdr:row>
      <xdr:rowOff>66675</xdr:rowOff>
    </xdr:from>
    <xdr:to>
      <xdr:col>6</xdr:col>
      <xdr:colOff>542925</xdr:colOff>
      <xdr:row>23</xdr:row>
      <xdr:rowOff>28575</xdr:rowOff>
    </xdr:to>
    <xdr:pic>
      <xdr:nvPicPr>
        <xdr:cNvPr id="70975" name="Picture 30" descr="04">
          <a:extLst>
            <a:ext uri="{FF2B5EF4-FFF2-40B4-BE49-F238E27FC236}">
              <a16:creationId xmlns:a16="http://schemas.microsoft.com/office/drawing/2014/main" xmlns="" id="{DB5FCCB4-1D52-4260-9535-017370D840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3467100"/>
          <a:ext cx="333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25</xdr:row>
      <xdr:rowOff>76200</xdr:rowOff>
    </xdr:from>
    <xdr:to>
      <xdr:col>6</xdr:col>
      <xdr:colOff>552450</xdr:colOff>
      <xdr:row>28</xdr:row>
      <xdr:rowOff>66675</xdr:rowOff>
    </xdr:to>
    <xdr:pic>
      <xdr:nvPicPr>
        <xdr:cNvPr id="70976" name="Picture 4" descr="01">
          <a:extLst>
            <a:ext uri="{FF2B5EF4-FFF2-40B4-BE49-F238E27FC236}">
              <a16:creationId xmlns:a16="http://schemas.microsoft.com/office/drawing/2014/main" xmlns="" id="{640E12F3-0EDC-4C53-97D5-8E831B1D8D9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650" y="4324350"/>
          <a:ext cx="390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36</xdr:row>
      <xdr:rowOff>19050</xdr:rowOff>
    </xdr:from>
    <xdr:to>
      <xdr:col>6</xdr:col>
      <xdr:colOff>685800</xdr:colOff>
      <xdr:row>39</xdr:row>
      <xdr:rowOff>85725</xdr:rowOff>
    </xdr:to>
    <xdr:pic>
      <xdr:nvPicPr>
        <xdr:cNvPr id="70977" name="Picture 602" descr="55">
          <a:extLst>
            <a:ext uri="{FF2B5EF4-FFF2-40B4-BE49-F238E27FC236}">
              <a16:creationId xmlns:a16="http://schemas.microsoft.com/office/drawing/2014/main" xmlns="" id="{EC7F0071-5B69-46A2-94C2-88385A9948A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95875" y="6153150"/>
          <a:ext cx="628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46</xdr:row>
      <xdr:rowOff>57150</xdr:rowOff>
    </xdr:from>
    <xdr:to>
      <xdr:col>6</xdr:col>
      <xdr:colOff>542925</xdr:colOff>
      <xdr:row>49</xdr:row>
      <xdr:rowOff>9525</xdr:rowOff>
    </xdr:to>
    <xdr:pic>
      <xdr:nvPicPr>
        <xdr:cNvPr id="70978" name="Picture 36" descr="05">
          <a:extLst>
            <a:ext uri="{FF2B5EF4-FFF2-40B4-BE49-F238E27FC236}">
              <a16:creationId xmlns:a16="http://schemas.microsoft.com/office/drawing/2014/main" xmlns="" id="{0C93C24D-DF5A-404A-9243-5798727CF53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10175" y="7896225"/>
          <a:ext cx="371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126</xdr:row>
      <xdr:rowOff>38100</xdr:rowOff>
    </xdr:from>
    <xdr:to>
      <xdr:col>6</xdr:col>
      <xdr:colOff>504825</xdr:colOff>
      <xdr:row>129</xdr:row>
      <xdr:rowOff>142875</xdr:rowOff>
    </xdr:to>
    <xdr:pic>
      <xdr:nvPicPr>
        <xdr:cNvPr id="70979" name="Picture 351" descr="49">
          <a:extLst>
            <a:ext uri="{FF2B5EF4-FFF2-40B4-BE49-F238E27FC236}">
              <a16:creationId xmlns:a16="http://schemas.microsoft.com/office/drawing/2014/main" xmlns="" id="{620C753E-3402-4831-AEC0-15BE9834CD7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1383625"/>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2</xdr:row>
      <xdr:rowOff>114300</xdr:rowOff>
    </xdr:from>
    <xdr:to>
      <xdr:col>6</xdr:col>
      <xdr:colOff>466725</xdr:colOff>
      <xdr:row>49</xdr:row>
      <xdr:rowOff>57150</xdr:rowOff>
    </xdr:to>
    <xdr:pic>
      <xdr:nvPicPr>
        <xdr:cNvPr id="52371" name="Obrázek 8" descr="M21_prirodopis_pudorys.jpg">
          <a:extLst>
            <a:ext uri="{FF2B5EF4-FFF2-40B4-BE49-F238E27FC236}">
              <a16:creationId xmlns:a16="http://schemas.microsoft.com/office/drawing/2014/main" xmlns="" id="{06C8AF66-7742-4F71-816A-0DA7213DB2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476250"/>
          <a:ext cx="5334000" cy="755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123825</xdr:colOff>
      <xdr:row>5</xdr:row>
      <xdr:rowOff>57150</xdr:rowOff>
    </xdr:from>
    <xdr:to>
      <xdr:col>6</xdr:col>
      <xdr:colOff>619125</xdr:colOff>
      <xdr:row>8</xdr:row>
      <xdr:rowOff>47625</xdr:rowOff>
    </xdr:to>
    <xdr:pic>
      <xdr:nvPicPr>
        <xdr:cNvPr id="72051" name="Picture 13" descr="02">
          <a:extLst>
            <a:ext uri="{FF2B5EF4-FFF2-40B4-BE49-F238E27FC236}">
              <a16:creationId xmlns:a16="http://schemas.microsoft.com/office/drawing/2014/main" xmlns="" id="{37D42151-1150-420F-B813-51337B75A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904875"/>
          <a:ext cx="4953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20</xdr:row>
      <xdr:rowOff>66675</xdr:rowOff>
    </xdr:from>
    <xdr:to>
      <xdr:col>6</xdr:col>
      <xdr:colOff>542925</xdr:colOff>
      <xdr:row>23</xdr:row>
      <xdr:rowOff>28575</xdr:rowOff>
    </xdr:to>
    <xdr:pic>
      <xdr:nvPicPr>
        <xdr:cNvPr id="72052" name="Picture 30" descr="04">
          <a:extLst>
            <a:ext uri="{FF2B5EF4-FFF2-40B4-BE49-F238E27FC236}">
              <a16:creationId xmlns:a16="http://schemas.microsoft.com/office/drawing/2014/main" xmlns="" id="{57184FC9-2334-4DCC-940D-761FFAF715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3467100"/>
          <a:ext cx="333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25</xdr:row>
      <xdr:rowOff>76200</xdr:rowOff>
    </xdr:from>
    <xdr:to>
      <xdr:col>6</xdr:col>
      <xdr:colOff>552450</xdr:colOff>
      <xdr:row>28</xdr:row>
      <xdr:rowOff>66675</xdr:rowOff>
    </xdr:to>
    <xdr:pic>
      <xdr:nvPicPr>
        <xdr:cNvPr id="72053" name="Picture 4" descr="01">
          <a:extLst>
            <a:ext uri="{FF2B5EF4-FFF2-40B4-BE49-F238E27FC236}">
              <a16:creationId xmlns:a16="http://schemas.microsoft.com/office/drawing/2014/main" xmlns="" id="{8D06BE3F-E4E3-4EE1-9086-BA1134FE80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650" y="4324350"/>
          <a:ext cx="390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36</xdr:row>
      <xdr:rowOff>19050</xdr:rowOff>
    </xdr:from>
    <xdr:to>
      <xdr:col>6</xdr:col>
      <xdr:colOff>685800</xdr:colOff>
      <xdr:row>39</xdr:row>
      <xdr:rowOff>85725</xdr:rowOff>
    </xdr:to>
    <xdr:pic>
      <xdr:nvPicPr>
        <xdr:cNvPr id="72054" name="Picture 602" descr="55">
          <a:extLst>
            <a:ext uri="{FF2B5EF4-FFF2-40B4-BE49-F238E27FC236}">
              <a16:creationId xmlns:a16="http://schemas.microsoft.com/office/drawing/2014/main" xmlns="" id="{E0D9D06B-43E0-421D-AF73-E0DCFE10A6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95875" y="6153150"/>
          <a:ext cx="628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46</xdr:row>
      <xdr:rowOff>57150</xdr:rowOff>
    </xdr:from>
    <xdr:to>
      <xdr:col>6</xdr:col>
      <xdr:colOff>542925</xdr:colOff>
      <xdr:row>49</xdr:row>
      <xdr:rowOff>9525</xdr:rowOff>
    </xdr:to>
    <xdr:pic>
      <xdr:nvPicPr>
        <xdr:cNvPr id="72055" name="Picture 36" descr="05">
          <a:extLst>
            <a:ext uri="{FF2B5EF4-FFF2-40B4-BE49-F238E27FC236}">
              <a16:creationId xmlns:a16="http://schemas.microsoft.com/office/drawing/2014/main" xmlns="" id="{9178FBE3-0E8B-4B1D-BF57-688C71275A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10175" y="7896225"/>
          <a:ext cx="371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219075</xdr:colOff>
      <xdr:row>77</xdr:row>
      <xdr:rowOff>28575</xdr:rowOff>
    </xdr:from>
    <xdr:to>
      <xdr:col>6</xdr:col>
      <xdr:colOff>514350</xdr:colOff>
      <xdr:row>80</xdr:row>
      <xdr:rowOff>104775</xdr:rowOff>
    </xdr:to>
    <xdr:pic>
      <xdr:nvPicPr>
        <xdr:cNvPr id="72056" name="Picture 341" descr="47">
          <a:extLst>
            <a:ext uri="{FF2B5EF4-FFF2-40B4-BE49-F238E27FC236}">
              <a16:creationId xmlns:a16="http://schemas.microsoft.com/office/drawing/2014/main" xmlns="" id="{D240B0D9-A983-4DDD-8446-AE4E8A819B6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57800" y="13077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85</xdr:row>
      <xdr:rowOff>57150</xdr:rowOff>
    </xdr:from>
    <xdr:to>
      <xdr:col>6</xdr:col>
      <xdr:colOff>619125</xdr:colOff>
      <xdr:row>88</xdr:row>
      <xdr:rowOff>47625</xdr:rowOff>
    </xdr:to>
    <xdr:pic>
      <xdr:nvPicPr>
        <xdr:cNvPr id="72057" name="Picture 16" descr="02">
          <a:extLst>
            <a:ext uri="{FF2B5EF4-FFF2-40B4-BE49-F238E27FC236}">
              <a16:creationId xmlns:a16="http://schemas.microsoft.com/office/drawing/2014/main" xmlns="" id="{9857824E-8C02-42D1-A81F-E3A9BDF960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14439900"/>
          <a:ext cx="4953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400050</xdr:colOff>
      <xdr:row>12</xdr:row>
      <xdr:rowOff>76200</xdr:rowOff>
    </xdr:from>
    <xdr:to>
      <xdr:col>7</xdr:col>
      <xdr:colOff>9525</xdr:colOff>
      <xdr:row>42</xdr:row>
      <xdr:rowOff>66675</xdr:rowOff>
    </xdr:to>
    <xdr:pic>
      <xdr:nvPicPr>
        <xdr:cNvPr id="54411" name="Obrázek 9" descr="polytechnika.jpg">
          <a:extLst>
            <a:ext uri="{FF2B5EF4-FFF2-40B4-BE49-F238E27FC236}">
              <a16:creationId xmlns:a16="http://schemas.microsoft.com/office/drawing/2014/main" xmlns="" id="{2B31A1B7-CBD3-43C6-A19B-5BBF8376E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57400"/>
          <a:ext cx="5391150" cy="484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57150</xdr:colOff>
      <xdr:row>49</xdr:row>
      <xdr:rowOff>47625</xdr:rowOff>
    </xdr:from>
    <xdr:to>
      <xdr:col>6</xdr:col>
      <xdr:colOff>666750</xdr:colOff>
      <xdr:row>52</xdr:row>
      <xdr:rowOff>133350</xdr:rowOff>
    </xdr:to>
    <xdr:pic>
      <xdr:nvPicPr>
        <xdr:cNvPr id="73075" name="Obrázek 2">
          <a:extLst>
            <a:ext uri="{FF2B5EF4-FFF2-40B4-BE49-F238E27FC236}">
              <a16:creationId xmlns:a16="http://schemas.microsoft.com/office/drawing/2014/main" xmlns="" id="{4774052C-03EB-4929-8AB2-BF23C33741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5875" y="8334375"/>
          <a:ext cx="609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54</xdr:row>
      <xdr:rowOff>47625</xdr:rowOff>
    </xdr:from>
    <xdr:to>
      <xdr:col>6</xdr:col>
      <xdr:colOff>638175</xdr:colOff>
      <xdr:row>57</xdr:row>
      <xdr:rowOff>152400</xdr:rowOff>
    </xdr:to>
    <xdr:pic>
      <xdr:nvPicPr>
        <xdr:cNvPr id="73076" name="Obrázek 4">
          <a:extLst>
            <a:ext uri="{FF2B5EF4-FFF2-40B4-BE49-F238E27FC236}">
              <a16:creationId xmlns:a16="http://schemas.microsoft.com/office/drawing/2014/main" xmlns="" id="{176D165B-8642-4157-980D-7B51F3FD9D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3975" y="9182100"/>
          <a:ext cx="5429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59</xdr:row>
      <xdr:rowOff>38100</xdr:rowOff>
    </xdr:from>
    <xdr:to>
      <xdr:col>6</xdr:col>
      <xdr:colOff>628650</xdr:colOff>
      <xdr:row>62</xdr:row>
      <xdr:rowOff>142875</xdr:rowOff>
    </xdr:to>
    <xdr:pic>
      <xdr:nvPicPr>
        <xdr:cNvPr id="73077" name="Obrázek 6">
          <a:extLst>
            <a:ext uri="{FF2B5EF4-FFF2-40B4-BE49-F238E27FC236}">
              <a16:creationId xmlns:a16="http://schemas.microsoft.com/office/drawing/2014/main" xmlns="" id="{662427AC-B4F4-4663-802E-E76F281DF6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650" y="10020300"/>
          <a:ext cx="466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64</xdr:row>
      <xdr:rowOff>57150</xdr:rowOff>
    </xdr:from>
    <xdr:to>
      <xdr:col>6</xdr:col>
      <xdr:colOff>657225</xdr:colOff>
      <xdr:row>67</xdr:row>
      <xdr:rowOff>152400</xdr:rowOff>
    </xdr:to>
    <xdr:pic>
      <xdr:nvPicPr>
        <xdr:cNvPr id="73078" name="Obrázek 7">
          <a:extLst>
            <a:ext uri="{FF2B5EF4-FFF2-40B4-BE49-F238E27FC236}">
              <a16:creationId xmlns:a16="http://schemas.microsoft.com/office/drawing/2014/main" xmlns="" id="{3244F26D-A2EF-47AC-A376-A1765B0F061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4925" y="10887075"/>
          <a:ext cx="5810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238125</xdr:colOff>
      <xdr:row>32</xdr:row>
      <xdr:rowOff>38100</xdr:rowOff>
    </xdr:from>
    <xdr:to>
      <xdr:col>6</xdr:col>
      <xdr:colOff>485775</xdr:colOff>
      <xdr:row>35</xdr:row>
      <xdr:rowOff>123825</xdr:rowOff>
    </xdr:to>
    <xdr:pic>
      <xdr:nvPicPr>
        <xdr:cNvPr id="73079" name="Obrázek 8">
          <a:extLst>
            <a:ext uri="{FF2B5EF4-FFF2-40B4-BE49-F238E27FC236}">
              <a16:creationId xmlns:a16="http://schemas.microsoft.com/office/drawing/2014/main" xmlns="" id="{A85820CC-1314-4156-AFFC-76A344AF4CF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76850" y="5448300"/>
          <a:ext cx="2476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72</xdr:row>
      <xdr:rowOff>114300</xdr:rowOff>
    </xdr:from>
    <xdr:to>
      <xdr:col>6</xdr:col>
      <xdr:colOff>666750</xdr:colOff>
      <xdr:row>75</xdr:row>
      <xdr:rowOff>28575</xdr:rowOff>
    </xdr:to>
    <xdr:pic>
      <xdr:nvPicPr>
        <xdr:cNvPr id="73080" name="Obrázek 10">
          <a:extLst>
            <a:ext uri="{FF2B5EF4-FFF2-40B4-BE49-F238E27FC236}">
              <a16:creationId xmlns:a16="http://schemas.microsoft.com/office/drawing/2014/main" xmlns="" id="{1E2A3F89-9AD7-427F-8075-092AC256E76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86350" y="12277725"/>
          <a:ext cx="619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77</xdr:row>
      <xdr:rowOff>133350</xdr:rowOff>
    </xdr:from>
    <xdr:to>
      <xdr:col>6</xdr:col>
      <xdr:colOff>676275</xdr:colOff>
      <xdr:row>79</xdr:row>
      <xdr:rowOff>104775</xdr:rowOff>
    </xdr:to>
    <xdr:pic>
      <xdr:nvPicPr>
        <xdr:cNvPr id="73081" name="Obrázek 12">
          <a:extLst>
            <a:ext uri="{FF2B5EF4-FFF2-40B4-BE49-F238E27FC236}">
              <a16:creationId xmlns:a16="http://schemas.microsoft.com/office/drawing/2014/main" xmlns="" id="{5098AAC7-9072-48A6-B690-6B12B9F492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133975" y="13144500"/>
          <a:ext cx="5810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8</xdr:row>
      <xdr:rowOff>95250</xdr:rowOff>
    </xdr:from>
    <xdr:to>
      <xdr:col>6</xdr:col>
      <xdr:colOff>657225</xdr:colOff>
      <xdr:row>45</xdr:row>
      <xdr:rowOff>133350</xdr:rowOff>
    </xdr:to>
    <xdr:pic>
      <xdr:nvPicPr>
        <xdr:cNvPr id="55429" name="Obrázek 13" descr="kuchynka.jpg">
          <a:extLst>
            <a:ext uri="{FF2B5EF4-FFF2-40B4-BE49-F238E27FC236}">
              <a16:creationId xmlns:a16="http://schemas.microsoft.com/office/drawing/2014/main" xmlns="" id="{72C7B09C-9582-4ADA-9761-80FECD958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428750"/>
          <a:ext cx="5362575" cy="602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152400</xdr:colOff>
      <xdr:row>40</xdr:row>
      <xdr:rowOff>76200</xdr:rowOff>
    </xdr:from>
    <xdr:to>
      <xdr:col>6</xdr:col>
      <xdr:colOff>619125</xdr:colOff>
      <xdr:row>43</xdr:row>
      <xdr:rowOff>95250</xdr:rowOff>
    </xdr:to>
    <xdr:pic>
      <xdr:nvPicPr>
        <xdr:cNvPr id="74364" name="Picture 62" descr="08">
          <a:extLst>
            <a:ext uri="{FF2B5EF4-FFF2-40B4-BE49-F238E27FC236}">
              <a16:creationId xmlns:a16="http://schemas.microsoft.com/office/drawing/2014/main" xmlns="" id="{D7B564C6-9F95-474A-B9E5-981A092219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1125" y="6829425"/>
          <a:ext cx="466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45</xdr:row>
      <xdr:rowOff>57150</xdr:rowOff>
    </xdr:from>
    <xdr:to>
      <xdr:col>6</xdr:col>
      <xdr:colOff>542925</xdr:colOff>
      <xdr:row>48</xdr:row>
      <xdr:rowOff>76200</xdr:rowOff>
    </xdr:to>
    <xdr:pic>
      <xdr:nvPicPr>
        <xdr:cNvPr id="74365" name="Picture 2" descr="01">
          <a:extLst>
            <a:ext uri="{FF2B5EF4-FFF2-40B4-BE49-F238E27FC236}">
              <a16:creationId xmlns:a16="http://schemas.microsoft.com/office/drawing/2014/main" xmlns="" id="{D6B64EDD-DAA3-477A-A67F-F7DCEAE6B9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19700" y="7658100"/>
          <a:ext cx="361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123825</xdr:colOff>
      <xdr:row>50</xdr:row>
      <xdr:rowOff>57150</xdr:rowOff>
    </xdr:from>
    <xdr:to>
      <xdr:col>6</xdr:col>
      <xdr:colOff>619125</xdr:colOff>
      <xdr:row>53</xdr:row>
      <xdr:rowOff>76200</xdr:rowOff>
    </xdr:to>
    <xdr:pic>
      <xdr:nvPicPr>
        <xdr:cNvPr id="74366" name="Picture 10" descr="02">
          <a:extLst>
            <a:ext uri="{FF2B5EF4-FFF2-40B4-BE49-F238E27FC236}">
              <a16:creationId xmlns:a16="http://schemas.microsoft.com/office/drawing/2014/main" xmlns="" id="{328EC30B-B64B-4F84-A033-600DC8EE09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62550" y="8505825"/>
          <a:ext cx="4953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114300</xdr:colOff>
      <xdr:row>100</xdr:row>
      <xdr:rowOff>66675</xdr:rowOff>
    </xdr:from>
    <xdr:to>
      <xdr:col>6</xdr:col>
      <xdr:colOff>647700</xdr:colOff>
      <xdr:row>103</xdr:row>
      <xdr:rowOff>95250</xdr:rowOff>
    </xdr:to>
    <xdr:pic>
      <xdr:nvPicPr>
        <xdr:cNvPr id="74367" name="Picture 213" descr="26">
          <a:extLst>
            <a:ext uri="{FF2B5EF4-FFF2-40B4-BE49-F238E27FC236}">
              <a16:creationId xmlns:a16="http://schemas.microsoft.com/office/drawing/2014/main" xmlns="" id="{2A1222ED-680A-496F-A4DB-AD88DCC2DB1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53025" y="17002125"/>
          <a:ext cx="533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113</xdr:row>
      <xdr:rowOff>57150</xdr:rowOff>
    </xdr:from>
    <xdr:to>
      <xdr:col>6</xdr:col>
      <xdr:colOff>542925</xdr:colOff>
      <xdr:row>116</xdr:row>
      <xdr:rowOff>76200</xdr:rowOff>
    </xdr:to>
    <xdr:pic>
      <xdr:nvPicPr>
        <xdr:cNvPr id="74368" name="Picture 2" descr="01">
          <a:extLst>
            <a:ext uri="{FF2B5EF4-FFF2-40B4-BE49-F238E27FC236}">
              <a16:creationId xmlns:a16="http://schemas.microsoft.com/office/drawing/2014/main" xmlns="" id="{944562D9-47E8-4331-84AC-756D467CF6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19700" y="19173825"/>
          <a:ext cx="361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128</xdr:row>
      <xdr:rowOff>76200</xdr:rowOff>
    </xdr:from>
    <xdr:to>
      <xdr:col>6</xdr:col>
      <xdr:colOff>609600</xdr:colOff>
      <xdr:row>131</xdr:row>
      <xdr:rowOff>95250</xdr:rowOff>
    </xdr:to>
    <xdr:pic>
      <xdr:nvPicPr>
        <xdr:cNvPr id="74369" name="Picture 61" descr="08">
          <a:extLst>
            <a:ext uri="{FF2B5EF4-FFF2-40B4-BE49-F238E27FC236}">
              <a16:creationId xmlns:a16="http://schemas.microsoft.com/office/drawing/2014/main" xmlns="" id="{B75C6C3A-36BF-4F66-8AB6-35D05A29095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81600" y="21736050"/>
          <a:ext cx="466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133</xdr:row>
      <xdr:rowOff>57150</xdr:rowOff>
    </xdr:from>
    <xdr:to>
      <xdr:col>6</xdr:col>
      <xdr:colOff>542925</xdr:colOff>
      <xdr:row>136</xdr:row>
      <xdr:rowOff>76200</xdr:rowOff>
    </xdr:to>
    <xdr:pic>
      <xdr:nvPicPr>
        <xdr:cNvPr id="74370" name="Picture 2" descr="01">
          <a:extLst>
            <a:ext uri="{FF2B5EF4-FFF2-40B4-BE49-F238E27FC236}">
              <a16:creationId xmlns:a16="http://schemas.microsoft.com/office/drawing/2014/main" xmlns="" id="{A5945B11-ED8C-4370-B8A3-CCC36D27B82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10175" y="22564725"/>
          <a:ext cx="371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138</xdr:row>
      <xdr:rowOff>66675</xdr:rowOff>
    </xdr:from>
    <xdr:to>
      <xdr:col>6</xdr:col>
      <xdr:colOff>542925</xdr:colOff>
      <xdr:row>141</xdr:row>
      <xdr:rowOff>57150</xdr:rowOff>
    </xdr:to>
    <xdr:pic>
      <xdr:nvPicPr>
        <xdr:cNvPr id="74371" name="Picture 28" descr="04">
          <a:extLst>
            <a:ext uri="{FF2B5EF4-FFF2-40B4-BE49-F238E27FC236}">
              <a16:creationId xmlns:a16="http://schemas.microsoft.com/office/drawing/2014/main" xmlns="" id="{78F4B9EC-FFAC-4ACA-BA63-884CE6BB5E5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48275" y="23421975"/>
          <a:ext cx="333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158</xdr:row>
      <xdr:rowOff>76200</xdr:rowOff>
    </xdr:from>
    <xdr:to>
      <xdr:col>6</xdr:col>
      <xdr:colOff>609600</xdr:colOff>
      <xdr:row>161</xdr:row>
      <xdr:rowOff>95250</xdr:rowOff>
    </xdr:to>
    <xdr:pic>
      <xdr:nvPicPr>
        <xdr:cNvPr id="74372" name="Picture 61" descr="08">
          <a:extLst>
            <a:ext uri="{FF2B5EF4-FFF2-40B4-BE49-F238E27FC236}">
              <a16:creationId xmlns:a16="http://schemas.microsoft.com/office/drawing/2014/main" xmlns="" id="{2AF59BF4-A02C-4E06-B8EF-F296917CC2B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81600" y="26822400"/>
          <a:ext cx="466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173</xdr:row>
      <xdr:rowOff>57150</xdr:rowOff>
    </xdr:from>
    <xdr:to>
      <xdr:col>6</xdr:col>
      <xdr:colOff>590550</xdr:colOff>
      <xdr:row>176</xdr:row>
      <xdr:rowOff>95250</xdr:rowOff>
    </xdr:to>
    <xdr:pic>
      <xdr:nvPicPr>
        <xdr:cNvPr id="74373" name="Picture 204" descr="25">
          <a:extLst>
            <a:ext uri="{FF2B5EF4-FFF2-40B4-BE49-F238E27FC236}">
              <a16:creationId xmlns:a16="http://schemas.microsoft.com/office/drawing/2014/main" xmlns="" id="{2CD98F1A-5E67-4DED-A961-EE0B1AA9C5F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00650" y="29346525"/>
          <a:ext cx="4286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114300</xdr:colOff>
      <xdr:row>178</xdr:row>
      <xdr:rowOff>66675</xdr:rowOff>
    </xdr:from>
    <xdr:to>
      <xdr:col>6</xdr:col>
      <xdr:colOff>647700</xdr:colOff>
      <xdr:row>181</xdr:row>
      <xdr:rowOff>95250</xdr:rowOff>
    </xdr:to>
    <xdr:pic>
      <xdr:nvPicPr>
        <xdr:cNvPr id="74374" name="Picture 212" descr="26">
          <a:extLst>
            <a:ext uri="{FF2B5EF4-FFF2-40B4-BE49-F238E27FC236}">
              <a16:creationId xmlns:a16="http://schemas.microsoft.com/office/drawing/2014/main" xmlns="" id="{B6C97BC0-8B89-44FA-8BED-A9C95B8D894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53025" y="30203775"/>
          <a:ext cx="533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228600</xdr:colOff>
      <xdr:row>211</xdr:row>
      <xdr:rowOff>19050</xdr:rowOff>
    </xdr:from>
    <xdr:to>
      <xdr:col>6</xdr:col>
      <xdr:colOff>457200</xdr:colOff>
      <xdr:row>214</xdr:row>
      <xdr:rowOff>142875</xdr:rowOff>
    </xdr:to>
    <xdr:pic>
      <xdr:nvPicPr>
        <xdr:cNvPr id="74375" name="Picture 382" descr="44">
          <a:extLst>
            <a:ext uri="{FF2B5EF4-FFF2-40B4-BE49-F238E27FC236}">
              <a16:creationId xmlns:a16="http://schemas.microsoft.com/office/drawing/2014/main" xmlns="" id="{EE0689C1-609C-4D4B-815F-D1560AC522B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267325" y="35728275"/>
          <a:ext cx="2286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342900</xdr:colOff>
      <xdr:row>3</xdr:row>
      <xdr:rowOff>19050</xdr:rowOff>
    </xdr:from>
    <xdr:to>
      <xdr:col>8</xdr:col>
      <xdr:colOff>180975</xdr:colOff>
      <xdr:row>40</xdr:row>
      <xdr:rowOff>66675</xdr:rowOff>
    </xdr:to>
    <xdr:pic>
      <xdr:nvPicPr>
        <xdr:cNvPr id="74794" name="Obrázek 2" descr="M16_jazykyB.jpg">
          <a:extLst>
            <a:ext uri="{FF2B5EF4-FFF2-40B4-BE49-F238E27FC236}">
              <a16:creationId xmlns:a16="http://schemas.microsoft.com/office/drawing/2014/main" xmlns="" id="{8B2370D0-685C-4539-A6D7-BB042B433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42925"/>
          <a:ext cx="4714875"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333375</xdr:colOff>
      <xdr:row>2</xdr:row>
      <xdr:rowOff>76200</xdr:rowOff>
    </xdr:from>
    <xdr:to>
      <xdr:col>8</xdr:col>
      <xdr:colOff>219075</xdr:colOff>
      <xdr:row>39</xdr:row>
      <xdr:rowOff>133350</xdr:rowOff>
    </xdr:to>
    <xdr:pic>
      <xdr:nvPicPr>
        <xdr:cNvPr id="75817" name="Obrázek 1" descr="M20_jazykyA.jpg">
          <a:extLst>
            <a:ext uri="{FF2B5EF4-FFF2-40B4-BE49-F238E27FC236}">
              <a16:creationId xmlns:a16="http://schemas.microsoft.com/office/drawing/2014/main" xmlns="" id="{925B7C1F-6817-4FA0-B2F4-11C8A89B0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438150"/>
          <a:ext cx="4762500" cy="604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180975</xdr:colOff>
      <xdr:row>1</xdr:row>
      <xdr:rowOff>0</xdr:rowOff>
    </xdr:to>
    <xdr:sp macro="" textlink="">
      <xdr:nvSpPr>
        <xdr:cNvPr id="62537" name="TextovéPole 8">
          <a:extLst>
            <a:ext uri="{FF2B5EF4-FFF2-40B4-BE49-F238E27FC236}">
              <a16:creationId xmlns:a16="http://schemas.microsoft.com/office/drawing/2014/main" xmlns="" id="{B41AB35A-AC77-4B1F-B7B1-E206F5DDCAB4}"/>
            </a:ext>
          </a:extLst>
        </xdr:cNvPr>
        <xdr:cNvSpPr txBox="1">
          <a:spLocks noChangeArrowheads="1"/>
        </xdr:cNvSpPr>
      </xdr:nvSpPr>
      <xdr:spPr bwMode="auto">
        <a:xfrm>
          <a:off x="7696200" y="0"/>
          <a:ext cx="180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Normal="100" workbookViewId="0">
      <selection activeCell="F7" sqref="F7"/>
    </sheetView>
  </sheetViews>
  <sheetFormatPr defaultColWidth="9" defaultRowHeight="12.75"/>
  <cols>
    <col min="1" max="1" width="8.42578125" style="94" customWidth="1"/>
    <col min="2" max="2" width="44.42578125" style="30" customWidth="1"/>
    <col min="3" max="3" width="18" style="52" customWidth="1"/>
    <col min="4" max="4" width="18" style="30" customWidth="1"/>
    <col min="5" max="5" width="13.140625" style="30" customWidth="1"/>
    <col min="6" max="6" width="11.140625" style="30" customWidth="1"/>
    <col min="7" max="7" width="3.42578125" style="30" customWidth="1"/>
    <col min="8" max="8" width="11.140625" style="30" hidden="1" customWidth="1"/>
    <col min="9" max="16384" width="9" style="30"/>
  </cols>
  <sheetData>
    <row r="1" spans="1:17" s="34" customFormat="1" ht="42.6" customHeight="1">
      <c r="A1" s="121" t="s">
        <v>211</v>
      </c>
      <c r="B1" s="122"/>
      <c r="C1" s="122"/>
      <c r="D1" s="123"/>
      <c r="E1" s="49"/>
      <c r="F1" s="49"/>
      <c r="G1" s="48"/>
      <c r="H1" s="48"/>
      <c r="I1" s="48"/>
      <c r="J1" s="48"/>
      <c r="K1" s="48"/>
      <c r="L1" s="48"/>
      <c r="M1" s="48"/>
      <c r="N1" s="48"/>
      <c r="O1" s="48"/>
      <c r="P1" s="48"/>
      <c r="Q1" s="48"/>
    </row>
    <row r="2" spans="1:17" s="34" customFormat="1">
      <c r="A2" s="119" t="s">
        <v>210</v>
      </c>
      <c r="B2" s="120" t="s">
        <v>212</v>
      </c>
      <c r="C2" s="95" t="s">
        <v>213</v>
      </c>
      <c r="D2" s="98" t="s">
        <v>214</v>
      </c>
      <c r="E2" s="48"/>
      <c r="F2" s="48"/>
      <c r="G2" s="48"/>
      <c r="H2" s="48"/>
      <c r="I2" s="48"/>
      <c r="J2" s="48"/>
      <c r="K2" s="48"/>
      <c r="L2" s="48"/>
      <c r="M2" s="48"/>
      <c r="N2" s="48"/>
      <c r="O2" s="48"/>
      <c r="P2" s="48"/>
      <c r="Q2" s="48"/>
    </row>
    <row r="3" spans="1:17" s="48" customFormat="1" ht="15.75" customHeight="1">
      <c r="A3" s="119"/>
      <c r="B3" s="120"/>
      <c r="C3" s="95" t="s">
        <v>215</v>
      </c>
      <c r="D3" s="98" t="s">
        <v>215</v>
      </c>
    </row>
    <row r="4" spans="1:17" s="50" customFormat="1" ht="21.2" customHeight="1">
      <c r="A4" s="99">
        <v>1</v>
      </c>
      <c r="B4" s="96" t="s">
        <v>216</v>
      </c>
      <c r="C4" s="97">
        <f>'Ucebna M19 Chem Fyzika_nabytek'!$E$151</f>
        <v>0</v>
      </c>
      <c r="D4" s="100">
        <f>1.21*C4</f>
        <v>0</v>
      </c>
    </row>
    <row r="5" spans="1:17" s="50" customFormat="1" ht="21.2" customHeight="1">
      <c r="A5" s="99">
        <v>2</v>
      </c>
      <c r="B5" s="96" t="s">
        <v>217</v>
      </c>
      <c r="C5" s="97">
        <f>'Ucebna M21 Prirodopis_nabytek'!$E$117</f>
        <v>0</v>
      </c>
      <c r="D5" s="100">
        <f t="shared" ref="D5:D9" si="0">1.21*C5</f>
        <v>0</v>
      </c>
    </row>
    <row r="6" spans="1:17" s="50" customFormat="1" ht="21.2" customHeight="1">
      <c r="A6" s="99">
        <v>3</v>
      </c>
      <c r="B6" s="96" t="s">
        <v>218</v>
      </c>
      <c r="C6" s="97">
        <f>'Ucebna M22_Polytechnick_nabytek'!$E$84</f>
        <v>0</v>
      </c>
      <c r="D6" s="100">
        <f t="shared" si="0"/>
        <v>0</v>
      </c>
    </row>
    <row r="7" spans="1:17" s="50" customFormat="1" ht="21.2" customHeight="1">
      <c r="A7" s="99">
        <v>4</v>
      </c>
      <c r="B7" s="96" t="s">
        <v>256</v>
      </c>
      <c r="C7" s="97">
        <f>'M12_Cvicna kuchyne_nabytek'!$E$218</f>
        <v>0</v>
      </c>
      <c r="D7" s="100">
        <f t="shared" si="0"/>
        <v>0</v>
      </c>
    </row>
    <row r="8" spans="1:17" s="50" customFormat="1" ht="21.2" customHeight="1">
      <c r="A8" s="99">
        <v>5</v>
      </c>
      <c r="B8" s="96" t="s">
        <v>245</v>
      </c>
      <c r="C8" s="97">
        <f>'M16_jazyky B'!$H$22</f>
        <v>0</v>
      </c>
      <c r="D8" s="100">
        <f t="shared" si="0"/>
        <v>0</v>
      </c>
    </row>
    <row r="9" spans="1:17" s="50" customFormat="1" ht="21.2" customHeight="1" thickBot="1">
      <c r="A9" s="101">
        <v>6</v>
      </c>
      <c r="B9" s="102" t="s">
        <v>246</v>
      </c>
      <c r="C9" s="103">
        <f>'M20_jazyky A'!$H$22</f>
        <v>0</v>
      </c>
      <c r="D9" s="104">
        <f t="shared" si="0"/>
        <v>0</v>
      </c>
    </row>
    <row r="10" spans="1:17" s="50" customFormat="1" ht="21.2" customHeight="1" thickBot="1">
      <c r="A10" s="124" t="s">
        <v>247</v>
      </c>
      <c r="B10" s="125"/>
      <c r="C10" s="105">
        <f>SUM(C4:C9)</f>
        <v>0</v>
      </c>
      <c r="D10" s="106">
        <f>SUM(D4:D9)</f>
        <v>0</v>
      </c>
    </row>
    <row r="11" spans="1:17" s="50" customFormat="1" ht="21.2" customHeight="1">
      <c r="A11" s="93"/>
      <c r="C11" s="51"/>
    </row>
    <row r="12" spans="1:17" s="50" customFormat="1" ht="21.2" customHeight="1">
      <c r="A12" s="93"/>
      <c r="C12" s="51"/>
      <c r="D12" s="51"/>
    </row>
    <row r="13" spans="1:17" s="50" customFormat="1" ht="21.2" customHeight="1">
      <c r="A13" s="93"/>
      <c r="C13" s="51"/>
    </row>
    <row r="14" spans="1:17" s="50" customFormat="1" ht="21.2" customHeight="1">
      <c r="A14" s="93"/>
      <c r="C14" s="51"/>
    </row>
    <row r="15" spans="1:17" s="50" customFormat="1" ht="21.2" customHeight="1">
      <c r="A15" s="93"/>
      <c r="C15" s="51"/>
    </row>
    <row r="16" spans="1:17" s="50" customFormat="1" ht="21.2" customHeight="1">
      <c r="A16" s="93"/>
      <c r="C16" s="51"/>
    </row>
    <row r="17" spans="1:3" s="50" customFormat="1" ht="21.2" customHeight="1">
      <c r="A17" s="93"/>
      <c r="C17" s="51"/>
    </row>
    <row r="18" spans="1:3" s="50" customFormat="1" ht="21.2" customHeight="1">
      <c r="A18" s="93"/>
      <c r="C18" s="51"/>
    </row>
    <row r="19" spans="1:3" s="50" customFormat="1" ht="21.2" customHeight="1">
      <c r="A19" s="93"/>
      <c r="C19" s="51"/>
    </row>
    <row r="20" spans="1:3" s="50" customFormat="1" ht="21.2" customHeight="1">
      <c r="A20" s="93"/>
      <c r="C20" s="51"/>
    </row>
    <row r="21" spans="1:3" s="50" customFormat="1" ht="21.2" customHeight="1">
      <c r="A21" s="93"/>
      <c r="C21" s="51"/>
    </row>
    <row r="22" spans="1:3" s="50" customFormat="1" ht="21.2" customHeight="1">
      <c r="A22" s="93"/>
      <c r="C22" s="51"/>
    </row>
    <row r="23" spans="1:3" s="50" customFormat="1" ht="21.2" customHeight="1">
      <c r="A23" s="93"/>
      <c r="C23" s="51"/>
    </row>
    <row r="24" spans="1:3" s="50" customFormat="1" ht="21.2" customHeight="1">
      <c r="A24" s="93"/>
      <c r="C24" s="51"/>
    </row>
    <row r="25" spans="1:3" s="50" customFormat="1" ht="21.2" customHeight="1">
      <c r="A25" s="93"/>
      <c r="C25" s="51"/>
    </row>
  </sheetData>
  <sheetProtection selectLockedCells="1"/>
  <mergeCells count="4">
    <mergeCell ref="A2:A3"/>
    <mergeCell ref="B2:B3"/>
    <mergeCell ref="A1:D1"/>
    <mergeCell ref="A10:B10"/>
  </mergeCells>
  <printOptions horizontalCentered="1"/>
  <pageMargins left="0.78740157480314965" right="0.39370078740157483" top="0.78740157480314965" bottom="0.78740157480314965" header="0.51181102362204722" footer="0.51181102362204722"/>
  <pageSetup paperSize="9" firstPageNumber="2" orientation="portrait" useFirstPageNumber="1" r:id="rId1"/>
  <headerFooter alignWithMargins="0">
    <oddFooter>&amp;R&amp;"Times New Roman,Obyčejné"Strana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showGridLines="0" zoomScaleNormal="100" workbookViewId="0">
      <selection activeCell="B6" sqref="B6"/>
    </sheetView>
  </sheetViews>
  <sheetFormatPr defaultRowHeight="12.75"/>
  <cols>
    <col min="1" max="1" width="8.42578125" style="30" customWidth="1"/>
    <col min="2" max="2" width="26.85546875" style="30" customWidth="1"/>
    <col min="3" max="4" width="9" style="30" customWidth="1"/>
    <col min="5" max="5" width="9.140625" style="30"/>
    <col min="6" max="6" width="13.140625" style="30" customWidth="1"/>
    <col min="7" max="7" width="11.140625" style="30" customWidth="1"/>
    <col min="8" max="8" width="3.42578125" style="30" customWidth="1"/>
    <col min="9" max="9" width="11.140625" style="30" hidden="1" customWidth="1"/>
    <col min="10" max="16384" width="9.140625" style="30"/>
  </cols>
  <sheetData>
    <row r="1" spans="1:1" s="34" customFormat="1" ht="15.75">
      <c r="A1" s="33" t="s">
        <v>205</v>
      </c>
    </row>
    <row r="2" spans="1:1" s="34" customFormat="1" ht="15.75">
      <c r="A2" s="33"/>
    </row>
    <row r="3" spans="1:1" s="48" customFormat="1" ht="15.75">
      <c r="A3" s="47"/>
    </row>
  </sheetData>
  <sheetProtection password="DC69" sheet="1" objects="1" scenarios="1" selectLockedCells="1"/>
  <pageMargins left="0.78740157480314965" right="0.78740157480314965" top="1.299212598425197" bottom="0.98425196850393704" header="0.51181102362204722" footer="0.51181102362204722"/>
  <pageSetup paperSize="9" firstPageNumber="3" orientation="portrait" useFirstPageNumber="1" r:id="rId1"/>
  <headerFooter alignWithMargins="0">
    <oddFooter>&amp;R&amp;"Times New Roman,Obyčejné"Strana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showGridLines="0" zoomScaleNormal="100" workbookViewId="0">
      <selection activeCell="D24" sqref="D24"/>
    </sheetView>
  </sheetViews>
  <sheetFormatPr defaultRowHeight="12.75"/>
  <cols>
    <col min="1" max="1" width="8.42578125" style="30" customWidth="1"/>
    <col min="2" max="2" width="26.85546875" style="30" customWidth="1"/>
    <col min="3" max="4" width="9" style="30" customWidth="1"/>
    <col min="5" max="5" width="9.140625" style="30"/>
    <col min="6" max="6" width="13.140625" style="30" customWidth="1"/>
    <col min="7" max="7" width="11.140625" style="30" customWidth="1"/>
    <col min="8" max="8" width="3.42578125" style="30" customWidth="1"/>
    <col min="9" max="9" width="11.140625" style="30" hidden="1" customWidth="1"/>
    <col min="10" max="10" width="0" style="30" hidden="1" customWidth="1"/>
    <col min="11" max="16384" width="9.140625" style="30"/>
  </cols>
  <sheetData>
    <row r="1" spans="1:9" s="34" customFormat="1" ht="15.75">
      <c r="A1" s="33" t="s">
        <v>198</v>
      </c>
    </row>
    <row r="3" spans="1:9" s="32" customFormat="1">
      <c r="A3" s="32" t="s">
        <v>69</v>
      </c>
    </row>
    <row r="5" spans="1:9">
      <c r="A5" s="30" t="s">
        <v>76</v>
      </c>
    </row>
    <row r="6" spans="1:9" customFormat="1" ht="13.5">
      <c r="A6" s="1" t="s">
        <v>0</v>
      </c>
      <c r="B6" s="2"/>
      <c r="C6" s="3" t="s">
        <v>1</v>
      </c>
      <c r="D6" s="4">
        <v>900</v>
      </c>
      <c r="E6" s="3" t="s">
        <v>2</v>
      </c>
      <c r="F6" s="5" t="s">
        <v>3</v>
      </c>
      <c r="G6" s="6"/>
      <c r="H6" s="7"/>
      <c r="I6" s="8"/>
    </row>
    <row r="7" spans="1:9" customFormat="1" ht="13.5">
      <c r="A7" s="9">
        <v>1</v>
      </c>
      <c r="B7" s="10" t="s">
        <v>4</v>
      </c>
      <c r="C7" s="7" t="s">
        <v>5</v>
      </c>
      <c r="D7" s="11">
        <v>900</v>
      </c>
      <c r="E7" s="46"/>
      <c r="F7" s="13">
        <f>D9*E7</f>
        <v>0</v>
      </c>
      <c r="G7" s="14"/>
      <c r="H7" s="7"/>
      <c r="I7" s="15">
        <f>F7</f>
        <v>0</v>
      </c>
    </row>
    <row r="8" spans="1:9" customFormat="1" ht="13.5">
      <c r="A8" s="16" t="s">
        <v>6</v>
      </c>
      <c r="B8" s="10" t="s">
        <v>13</v>
      </c>
      <c r="C8" s="7" t="s">
        <v>8</v>
      </c>
      <c r="D8" s="11">
        <v>750</v>
      </c>
      <c r="E8" s="7" t="s">
        <v>9</v>
      </c>
      <c r="F8" s="17" t="s">
        <v>10</v>
      </c>
      <c r="G8" s="14"/>
      <c r="H8" s="7"/>
      <c r="I8" s="8"/>
    </row>
    <row r="9" spans="1:9" customFormat="1" ht="13.5">
      <c r="A9" s="18" t="s">
        <v>14</v>
      </c>
      <c r="B9" s="19" t="s">
        <v>119</v>
      </c>
      <c r="C9" s="20" t="s">
        <v>12</v>
      </c>
      <c r="D9" s="21">
        <v>1</v>
      </c>
      <c r="E9" s="22">
        <v>21</v>
      </c>
      <c r="F9" s="23">
        <f>F7*(1+E9/100)</f>
        <v>0</v>
      </c>
      <c r="G9" s="24"/>
      <c r="H9" s="7"/>
      <c r="I9" s="8"/>
    </row>
    <row r="11" spans="1:9" customFormat="1" ht="13.5">
      <c r="A11" s="1" t="s">
        <v>0</v>
      </c>
      <c r="B11" s="2"/>
      <c r="C11" s="3" t="s">
        <v>1</v>
      </c>
      <c r="D11" s="4">
        <v>450</v>
      </c>
      <c r="E11" s="3" t="s">
        <v>2</v>
      </c>
      <c r="F11" s="5" t="s">
        <v>3</v>
      </c>
      <c r="G11" s="6"/>
      <c r="H11" s="7"/>
      <c r="I11" s="8"/>
    </row>
    <row r="12" spans="1:9" customFormat="1" ht="13.5">
      <c r="A12" s="9" t="s">
        <v>73</v>
      </c>
      <c r="B12" s="10" t="s">
        <v>65</v>
      </c>
      <c r="C12" s="7" t="s">
        <v>5</v>
      </c>
      <c r="D12" s="11">
        <v>220</v>
      </c>
      <c r="E12" s="46"/>
      <c r="F12" s="13">
        <f>D14*E12</f>
        <v>0</v>
      </c>
      <c r="G12" s="14"/>
      <c r="H12" s="7"/>
      <c r="I12" s="15">
        <f>F12</f>
        <v>0</v>
      </c>
    </row>
    <row r="13" spans="1:9" customFormat="1" ht="13.5">
      <c r="A13" s="16" t="s">
        <v>6</v>
      </c>
      <c r="B13" s="10" t="s">
        <v>66</v>
      </c>
      <c r="C13" s="7" t="s">
        <v>8</v>
      </c>
      <c r="D13" s="11">
        <v>450</v>
      </c>
      <c r="E13" s="7" t="s">
        <v>9</v>
      </c>
      <c r="F13" s="17" t="s">
        <v>10</v>
      </c>
      <c r="G13" s="14"/>
      <c r="H13" s="7"/>
      <c r="I13" s="8"/>
    </row>
    <row r="14" spans="1:9" customFormat="1" ht="13.5">
      <c r="A14" s="18"/>
      <c r="B14" s="19"/>
      <c r="C14" s="20" t="s">
        <v>12</v>
      </c>
      <c r="D14" s="21">
        <v>1</v>
      </c>
      <c r="E14" s="22">
        <v>21</v>
      </c>
      <c r="F14" s="23">
        <f>F12*(1+E14/100)</f>
        <v>0</v>
      </c>
      <c r="G14" s="24"/>
      <c r="H14" s="7"/>
      <c r="I14" s="8"/>
    </row>
    <row r="16" spans="1:9" customFormat="1" ht="13.5">
      <c r="A16" s="1" t="s">
        <v>0</v>
      </c>
      <c r="B16" s="2"/>
      <c r="C16" s="3" t="s">
        <v>1</v>
      </c>
      <c r="D16" s="4"/>
      <c r="E16" s="3" t="s">
        <v>2</v>
      </c>
      <c r="F16" s="5" t="s">
        <v>3</v>
      </c>
      <c r="G16" s="6"/>
      <c r="H16" s="7"/>
      <c r="I16" s="8"/>
    </row>
    <row r="17" spans="1:9" customFormat="1" ht="13.5">
      <c r="A17" s="9" t="s">
        <v>75</v>
      </c>
      <c r="B17" s="10" t="s">
        <v>54</v>
      </c>
      <c r="C17" s="7" t="s">
        <v>5</v>
      </c>
      <c r="D17" s="11"/>
      <c r="E17" s="46"/>
      <c r="F17" s="13">
        <f>D19*E17</f>
        <v>0</v>
      </c>
      <c r="G17" s="14"/>
      <c r="H17" s="7"/>
      <c r="I17" s="15">
        <f>F17</f>
        <v>0</v>
      </c>
    </row>
    <row r="18" spans="1:9" customFormat="1" ht="13.5">
      <c r="A18" s="16" t="s">
        <v>6</v>
      </c>
      <c r="B18" s="10" t="s">
        <v>68</v>
      </c>
      <c r="C18" s="7" t="s">
        <v>8</v>
      </c>
      <c r="D18" s="11"/>
      <c r="E18" s="7" t="s">
        <v>9</v>
      </c>
      <c r="F18" s="17" t="s">
        <v>10</v>
      </c>
      <c r="G18" s="14"/>
      <c r="H18" s="7"/>
      <c r="I18" s="8"/>
    </row>
    <row r="19" spans="1:9" customFormat="1" ht="13.5">
      <c r="A19" s="18"/>
      <c r="B19" s="19" t="s">
        <v>55</v>
      </c>
      <c r="C19" s="20" t="s">
        <v>12</v>
      </c>
      <c r="D19" s="21">
        <v>1</v>
      </c>
      <c r="E19" s="22">
        <v>21</v>
      </c>
      <c r="F19" s="23">
        <f>F17*(1+E19/100)</f>
        <v>0</v>
      </c>
      <c r="G19" s="24"/>
      <c r="H19" s="7"/>
      <c r="I19" s="8"/>
    </row>
    <row r="20" spans="1:9" customFormat="1" ht="13.5">
      <c r="A20" s="16"/>
      <c r="B20" s="10"/>
      <c r="C20" s="7"/>
      <c r="D20" s="11"/>
      <c r="E20" s="26"/>
      <c r="F20" s="13"/>
      <c r="G20" s="14"/>
      <c r="H20" s="7"/>
      <c r="I20" s="8"/>
    </row>
    <row r="21" spans="1:9" customFormat="1" ht="13.5">
      <c r="A21" s="1" t="s">
        <v>0</v>
      </c>
      <c r="B21" s="2"/>
      <c r="C21" s="3" t="s">
        <v>1</v>
      </c>
      <c r="D21" s="4">
        <v>600</v>
      </c>
      <c r="E21" s="3" t="s">
        <v>2</v>
      </c>
      <c r="F21" s="5" t="s">
        <v>3</v>
      </c>
      <c r="G21" s="6"/>
      <c r="H21" s="7"/>
      <c r="I21" s="8"/>
    </row>
    <row r="22" spans="1:9" customFormat="1" ht="13.5">
      <c r="A22" s="9">
        <v>2</v>
      </c>
      <c r="B22" s="10" t="s">
        <v>15</v>
      </c>
      <c r="C22" s="7" t="s">
        <v>5</v>
      </c>
      <c r="D22" s="11">
        <v>900</v>
      </c>
      <c r="E22" s="46"/>
      <c r="F22" s="13">
        <f>D24*E22</f>
        <v>0</v>
      </c>
      <c r="G22" s="14"/>
      <c r="H22" s="7"/>
      <c r="I22" s="15">
        <f>F22</f>
        <v>0</v>
      </c>
    </row>
    <row r="23" spans="1:9" customFormat="1" ht="13.5">
      <c r="A23" s="16" t="s">
        <v>6</v>
      </c>
      <c r="B23" s="10" t="s">
        <v>16</v>
      </c>
      <c r="C23" s="7" t="s">
        <v>8</v>
      </c>
      <c r="D23" s="11">
        <v>750</v>
      </c>
      <c r="E23" s="7" t="s">
        <v>9</v>
      </c>
      <c r="F23" s="17" t="s">
        <v>10</v>
      </c>
      <c r="G23" s="14"/>
      <c r="H23" s="7"/>
      <c r="I23" s="8"/>
    </row>
    <row r="24" spans="1:9" customFormat="1" ht="13.5">
      <c r="A24" s="18" t="s">
        <v>17</v>
      </c>
      <c r="B24" s="19" t="s">
        <v>120</v>
      </c>
      <c r="C24" s="20" t="s">
        <v>12</v>
      </c>
      <c r="D24" s="21">
        <v>1</v>
      </c>
      <c r="E24" s="22">
        <v>21</v>
      </c>
      <c r="F24" s="23">
        <f>F22*(1+E24/100)</f>
        <v>0</v>
      </c>
      <c r="G24" s="24"/>
      <c r="H24" s="7"/>
      <c r="I24" s="8"/>
    </row>
    <row r="26" spans="1:9" customFormat="1" ht="13.5">
      <c r="A26" s="1" t="s">
        <v>0</v>
      </c>
      <c r="B26" s="2"/>
      <c r="C26" s="3" t="s">
        <v>1</v>
      </c>
      <c r="D26" s="4">
        <v>600</v>
      </c>
      <c r="E26" s="3" t="s">
        <v>2</v>
      </c>
      <c r="F26" s="5" t="s">
        <v>3</v>
      </c>
      <c r="G26" s="6"/>
      <c r="H26" s="7"/>
      <c r="I26" s="8"/>
    </row>
    <row r="27" spans="1:9" customFormat="1" ht="13.5">
      <c r="A27" s="9">
        <v>3</v>
      </c>
      <c r="B27" s="10" t="s">
        <v>4</v>
      </c>
      <c r="C27" s="7" t="s">
        <v>5</v>
      </c>
      <c r="D27" s="11">
        <v>900</v>
      </c>
      <c r="E27" s="46"/>
      <c r="F27" s="13">
        <f>D29*E27</f>
        <v>0</v>
      </c>
      <c r="G27" s="14"/>
      <c r="H27" s="7"/>
      <c r="I27" s="15">
        <f>F27</f>
        <v>0</v>
      </c>
    </row>
    <row r="28" spans="1:9" customFormat="1" ht="13.5">
      <c r="A28" s="16" t="s">
        <v>6</v>
      </c>
      <c r="B28" s="10" t="s">
        <v>121</v>
      </c>
      <c r="C28" s="7" t="s">
        <v>8</v>
      </c>
      <c r="D28" s="11">
        <v>750</v>
      </c>
      <c r="E28" s="7" t="s">
        <v>9</v>
      </c>
      <c r="F28" s="17" t="s">
        <v>10</v>
      </c>
      <c r="G28" s="14"/>
      <c r="H28" s="7"/>
      <c r="I28" s="8"/>
    </row>
    <row r="29" spans="1:9" customFormat="1" ht="13.5">
      <c r="A29" s="18" t="s">
        <v>11</v>
      </c>
      <c r="B29" s="19" t="s">
        <v>74</v>
      </c>
      <c r="C29" s="20" t="s">
        <v>12</v>
      </c>
      <c r="D29" s="21">
        <v>1</v>
      </c>
      <c r="E29" s="22">
        <v>21</v>
      </c>
      <c r="F29" s="23">
        <f>F27*(1+E29/100)</f>
        <v>0</v>
      </c>
      <c r="G29" s="24"/>
      <c r="H29" s="7"/>
      <c r="I29" s="8"/>
    </row>
    <row r="30" spans="1:9" customFormat="1" ht="13.5">
      <c r="A30" s="7"/>
      <c r="B30" s="25"/>
      <c r="C30" s="7"/>
      <c r="D30" s="26"/>
      <c r="E30" s="26"/>
      <c r="F30" s="12"/>
      <c r="G30" s="7"/>
      <c r="H30" s="7"/>
      <c r="I30" s="8"/>
    </row>
    <row r="31" spans="1:9" customFormat="1" ht="13.5">
      <c r="A31" s="1" t="s">
        <v>0</v>
      </c>
      <c r="B31" s="2"/>
      <c r="C31" s="3" t="s">
        <v>41</v>
      </c>
      <c r="D31" s="4">
        <v>2100</v>
      </c>
      <c r="E31" s="3" t="s">
        <v>47</v>
      </c>
      <c r="F31" s="5" t="s">
        <v>3</v>
      </c>
      <c r="G31" s="6"/>
      <c r="H31" s="7"/>
      <c r="I31" s="8"/>
    </row>
    <row r="32" spans="1:9" customFormat="1" ht="13.5">
      <c r="A32" s="9">
        <v>4</v>
      </c>
      <c r="B32" s="10" t="s">
        <v>45</v>
      </c>
      <c r="C32" s="7" t="s">
        <v>5</v>
      </c>
      <c r="D32" s="11">
        <v>15</v>
      </c>
      <c r="E32" s="46"/>
      <c r="F32" s="13">
        <f>ROUND((D34*E32),1)</f>
        <v>0</v>
      </c>
      <c r="G32" s="14"/>
      <c r="H32" s="7"/>
      <c r="I32" s="15">
        <f>F32</f>
        <v>0</v>
      </c>
    </row>
    <row r="33" spans="1:9" customFormat="1" ht="13.5">
      <c r="A33" s="16" t="s">
        <v>6</v>
      </c>
      <c r="B33" s="10" t="s">
        <v>48</v>
      </c>
      <c r="C33" s="7" t="s">
        <v>8</v>
      </c>
      <c r="D33" s="11">
        <v>750</v>
      </c>
      <c r="E33" s="7" t="s">
        <v>9</v>
      </c>
      <c r="F33" s="17" t="s">
        <v>10</v>
      </c>
      <c r="G33" s="14"/>
      <c r="H33" s="7"/>
      <c r="I33" s="8"/>
    </row>
    <row r="34" spans="1:9" customFormat="1" ht="13.5">
      <c r="A34" s="18" t="s">
        <v>49</v>
      </c>
      <c r="B34" s="19" t="s">
        <v>50</v>
      </c>
      <c r="C34" s="20" t="s">
        <v>51</v>
      </c>
      <c r="D34" s="21">
        <v>1.58</v>
      </c>
      <c r="E34" s="22">
        <v>21</v>
      </c>
      <c r="F34" s="23">
        <f>ROUND((F32*(1+E34/100)),1)</f>
        <v>0</v>
      </c>
      <c r="G34" s="24"/>
      <c r="H34" s="7"/>
      <c r="I34" s="8"/>
    </row>
    <row r="35" spans="1:9" customFormat="1" ht="13.5">
      <c r="A35" s="7"/>
      <c r="B35" s="25"/>
      <c r="C35" s="7"/>
      <c r="D35" s="26"/>
      <c r="E35" s="26"/>
      <c r="F35" s="12"/>
      <c r="G35" s="7"/>
      <c r="H35" s="7"/>
      <c r="I35" s="8"/>
    </row>
    <row r="36" spans="1:9" customFormat="1" ht="13.5">
      <c r="A36" s="30" t="s">
        <v>77</v>
      </c>
      <c r="B36" s="25"/>
      <c r="C36" s="7"/>
      <c r="D36" s="26"/>
      <c r="E36" s="26"/>
      <c r="F36" s="12"/>
      <c r="G36" s="7"/>
      <c r="H36" s="7"/>
      <c r="I36" s="8"/>
    </row>
    <row r="37" spans="1:9" customFormat="1" ht="13.5">
      <c r="A37" s="1" t="s">
        <v>0</v>
      </c>
      <c r="B37" s="2"/>
      <c r="C37" s="3" t="s">
        <v>1</v>
      </c>
      <c r="D37" s="4">
        <v>1500</v>
      </c>
      <c r="E37" s="3" t="s">
        <v>2</v>
      </c>
      <c r="F37" s="5" t="s">
        <v>3</v>
      </c>
      <c r="G37" s="6"/>
      <c r="H37" s="7"/>
      <c r="I37" s="27"/>
    </row>
    <row r="38" spans="1:9" customFormat="1" ht="13.5">
      <c r="A38" s="9">
        <v>5</v>
      </c>
      <c r="B38" s="10" t="s">
        <v>33</v>
      </c>
      <c r="C38" s="7" t="s">
        <v>5</v>
      </c>
      <c r="D38" s="11">
        <v>750</v>
      </c>
      <c r="E38" s="46"/>
      <c r="F38" s="13">
        <f>D40*E38</f>
        <v>0</v>
      </c>
      <c r="G38" s="14"/>
      <c r="H38" s="7"/>
      <c r="I38" s="28">
        <f>F38</f>
        <v>0</v>
      </c>
    </row>
    <row r="39" spans="1:9" customFormat="1" ht="13.5">
      <c r="A39" s="16" t="s">
        <v>6</v>
      </c>
      <c r="B39" s="10" t="s">
        <v>34</v>
      </c>
      <c r="C39" s="7" t="s">
        <v>8</v>
      </c>
      <c r="D39" s="11">
        <v>750</v>
      </c>
      <c r="E39" s="7" t="s">
        <v>9</v>
      </c>
      <c r="F39" s="17" t="s">
        <v>10</v>
      </c>
      <c r="G39" s="14"/>
      <c r="H39" s="7"/>
      <c r="I39" s="27"/>
    </row>
    <row r="40" spans="1:9" customFormat="1" ht="13.5">
      <c r="A40" s="18" t="s">
        <v>35</v>
      </c>
      <c r="B40" s="19" t="s">
        <v>79</v>
      </c>
      <c r="C40" s="20" t="s">
        <v>12</v>
      </c>
      <c r="D40" s="21">
        <v>1</v>
      </c>
      <c r="E40" s="22">
        <v>21</v>
      </c>
      <c r="F40" s="23">
        <f>F38*(1+E40/100)</f>
        <v>0</v>
      </c>
      <c r="G40" s="24"/>
      <c r="H40" s="7"/>
      <c r="I40" s="27"/>
    </row>
    <row r="41" spans="1:9">
      <c r="A41" s="30" t="s">
        <v>62</v>
      </c>
    </row>
    <row r="42" spans="1:9" customFormat="1" ht="13.5">
      <c r="A42" s="1" t="s">
        <v>0</v>
      </c>
      <c r="B42" s="2"/>
      <c r="C42" s="3" t="s">
        <v>1</v>
      </c>
      <c r="D42" s="4"/>
      <c r="E42" s="3" t="s">
        <v>2</v>
      </c>
      <c r="F42" s="5" t="s">
        <v>3</v>
      </c>
      <c r="G42" s="6"/>
      <c r="H42" s="7"/>
      <c r="I42" s="8"/>
    </row>
    <row r="43" spans="1:9" customFormat="1" ht="13.5">
      <c r="A43" s="9" t="s">
        <v>80</v>
      </c>
      <c r="B43" s="10" t="s">
        <v>56</v>
      </c>
      <c r="C43" s="7" t="s">
        <v>5</v>
      </c>
      <c r="D43" s="11"/>
      <c r="E43" s="46"/>
      <c r="F43" s="13">
        <f>D45*E43</f>
        <v>0</v>
      </c>
      <c r="G43" s="14"/>
      <c r="H43" s="7"/>
      <c r="I43" s="15">
        <f>F43</f>
        <v>0</v>
      </c>
    </row>
    <row r="44" spans="1:9" customFormat="1" ht="13.5">
      <c r="A44" s="16" t="s">
        <v>6</v>
      </c>
      <c r="B44" s="29" t="s">
        <v>57</v>
      </c>
      <c r="C44" s="7" t="s">
        <v>8</v>
      </c>
      <c r="D44" s="11"/>
      <c r="E44" s="7" t="s">
        <v>9</v>
      </c>
      <c r="F44" s="17" t="s">
        <v>10</v>
      </c>
      <c r="G44" s="14"/>
      <c r="H44" s="7"/>
      <c r="I44" s="8"/>
    </row>
    <row r="45" spans="1:9" customFormat="1" ht="13.5">
      <c r="A45" s="18"/>
      <c r="B45" s="19"/>
      <c r="C45" s="20" t="s">
        <v>12</v>
      </c>
      <c r="D45" s="21">
        <v>1</v>
      </c>
      <c r="E45" s="22">
        <v>21</v>
      </c>
      <c r="F45" s="23">
        <f>F43*(1+E45/100)</f>
        <v>0</v>
      </c>
      <c r="G45" s="24"/>
      <c r="H45" s="7"/>
      <c r="I45" s="8"/>
    </row>
    <row r="46" spans="1:9" customFormat="1" ht="13.5">
      <c r="A46" s="16"/>
      <c r="B46" s="10"/>
      <c r="C46" s="7"/>
      <c r="D46" s="11"/>
      <c r="E46" s="26"/>
      <c r="F46" s="13"/>
      <c r="G46" s="14"/>
      <c r="H46" s="7"/>
      <c r="I46" s="8"/>
    </row>
    <row r="47" spans="1:9" customFormat="1" ht="13.5">
      <c r="A47" s="1" t="s">
        <v>0</v>
      </c>
      <c r="B47" s="2"/>
      <c r="C47" s="3" t="s">
        <v>1</v>
      </c>
      <c r="D47" s="4">
        <v>600</v>
      </c>
      <c r="E47" s="3" t="s">
        <v>2</v>
      </c>
      <c r="F47" s="5" t="s">
        <v>3</v>
      </c>
      <c r="G47" s="6"/>
      <c r="H47" s="7"/>
      <c r="I47" s="8"/>
    </row>
    <row r="48" spans="1:9" customFormat="1" ht="13.5">
      <c r="A48" s="9">
        <v>6</v>
      </c>
      <c r="B48" s="10" t="s">
        <v>15</v>
      </c>
      <c r="C48" s="7" t="s">
        <v>5</v>
      </c>
      <c r="D48" s="11">
        <v>750</v>
      </c>
      <c r="E48" s="46"/>
      <c r="F48" s="13">
        <f>D50*E48</f>
        <v>0</v>
      </c>
      <c r="G48" s="14"/>
      <c r="H48" s="7"/>
      <c r="I48" s="15">
        <f>F48</f>
        <v>0</v>
      </c>
    </row>
    <row r="49" spans="1:9" customFormat="1" ht="13.5">
      <c r="A49" s="16" t="s">
        <v>6</v>
      </c>
      <c r="B49" s="10" t="s">
        <v>18</v>
      </c>
      <c r="C49" s="7" t="s">
        <v>8</v>
      </c>
      <c r="D49" s="11">
        <v>750</v>
      </c>
      <c r="E49" s="7" t="s">
        <v>9</v>
      </c>
      <c r="F49" s="17" t="s">
        <v>10</v>
      </c>
      <c r="G49" s="14"/>
      <c r="H49" s="7"/>
      <c r="I49" s="8"/>
    </row>
    <row r="50" spans="1:9" customFormat="1" ht="13.5">
      <c r="A50" s="18" t="s">
        <v>19</v>
      </c>
      <c r="B50" s="19" t="s">
        <v>120</v>
      </c>
      <c r="C50" s="20" t="s">
        <v>12</v>
      </c>
      <c r="D50" s="21">
        <v>1</v>
      </c>
      <c r="E50" s="22">
        <v>21</v>
      </c>
      <c r="F50" s="23">
        <f>F48*(1+E50/100)</f>
        <v>0</v>
      </c>
      <c r="G50" s="24"/>
      <c r="H50" s="7"/>
      <c r="I50" s="8"/>
    </row>
    <row r="51" spans="1:9">
      <c r="B51" s="30" t="s">
        <v>78</v>
      </c>
    </row>
    <row r="53" spans="1:9" customFormat="1" ht="13.5">
      <c r="A53" s="1" t="s">
        <v>0</v>
      </c>
      <c r="B53" s="2"/>
      <c r="C53" s="3"/>
      <c r="D53" s="4"/>
      <c r="E53" s="3" t="s">
        <v>2</v>
      </c>
      <c r="F53" s="5" t="s">
        <v>3</v>
      </c>
      <c r="G53" s="6"/>
      <c r="H53" s="7"/>
      <c r="I53" s="8"/>
    </row>
    <row r="54" spans="1:9" customFormat="1" ht="13.5">
      <c r="A54" s="9">
        <v>7</v>
      </c>
      <c r="B54" s="10" t="s">
        <v>52</v>
      </c>
      <c r="C54" s="7"/>
      <c r="D54" s="11"/>
      <c r="E54" s="117"/>
      <c r="F54" s="13">
        <f>D56*E54</f>
        <v>0</v>
      </c>
      <c r="G54" s="14"/>
      <c r="H54" s="7"/>
      <c r="I54" s="15">
        <f>F54</f>
        <v>0</v>
      </c>
    </row>
    <row r="55" spans="1:9" customFormat="1" ht="13.5">
      <c r="A55" s="16" t="s">
        <v>6</v>
      </c>
      <c r="B55" s="10" t="s">
        <v>53</v>
      </c>
      <c r="C55" s="7"/>
      <c r="D55" s="11"/>
      <c r="E55" s="7" t="s">
        <v>9</v>
      </c>
      <c r="F55" s="17" t="s">
        <v>10</v>
      </c>
      <c r="G55" s="14"/>
      <c r="H55" s="7"/>
      <c r="I55" s="8"/>
    </row>
    <row r="56" spans="1:9" customFormat="1" ht="13.5">
      <c r="A56" s="18"/>
      <c r="B56" s="19"/>
      <c r="C56" s="20" t="s">
        <v>12</v>
      </c>
      <c r="D56" s="21">
        <v>1</v>
      </c>
      <c r="E56" s="22">
        <v>21</v>
      </c>
      <c r="F56" s="23">
        <f>F54*(1+E56/100)</f>
        <v>0</v>
      </c>
      <c r="G56" s="24"/>
      <c r="H56" s="7"/>
      <c r="I56" s="8"/>
    </row>
    <row r="59" spans="1:9" s="32" customFormat="1">
      <c r="A59" s="32" t="s">
        <v>100</v>
      </c>
    </row>
    <row r="60" spans="1:9" ht="13.5" customHeight="1"/>
    <row r="61" spans="1:9" customFormat="1" ht="13.5">
      <c r="A61" s="1" t="s">
        <v>0</v>
      </c>
      <c r="B61" s="2"/>
      <c r="C61" s="3" t="s">
        <v>1</v>
      </c>
      <c r="D61" s="4">
        <v>1300</v>
      </c>
      <c r="E61" s="3" t="s">
        <v>2</v>
      </c>
      <c r="F61" s="5" t="s">
        <v>3</v>
      </c>
      <c r="G61" s="6"/>
      <c r="H61" s="7"/>
      <c r="I61" s="8"/>
    </row>
    <row r="62" spans="1:9" customFormat="1" ht="13.5">
      <c r="A62" s="9">
        <v>8</v>
      </c>
      <c r="B62" s="10" t="s">
        <v>101</v>
      </c>
      <c r="C62" s="7" t="s">
        <v>5</v>
      </c>
      <c r="D62" s="11">
        <v>850</v>
      </c>
      <c r="E62" s="117"/>
      <c r="F62" s="13">
        <f>ROUND((D64*E62),1)</f>
        <v>0</v>
      </c>
      <c r="G62" s="14"/>
      <c r="H62" s="7"/>
      <c r="I62" s="15">
        <f>F62</f>
        <v>0</v>
      </c>
    </row>
    <row r="63" spans="1:9" customFormat="1" ht="13.5">
      <c r="A63" s="16" t="s">
        <v>6</v>
      </c>
      <c r="B63" s="10" t="s">
        <v>102</v>
      </c>
      <c r="C63" s="7" t="s">
        <v>8</v>
      </c>
      <c r="D63" s="11">
        <v>560</v>
      </c>
      <c r="E63" s="7" t="s">
        <v>9</v>
      </c>
      <c r="F63" s="17" t="s">
        <v>10</v>
      </c>
      <c r="G63" s="14"/>
      <c r="H63" s="7"/>
      <c r="I63" s="8"/>
    </row>
    <row r="64" spans="1:9" customFormat="1" ht="13.5">
      <c r="A64" s="18"/>
      <c r="B64" s="19" t="s">
        <v>103</v>
      </c>
      <c r="C64" s="20" t="s">
        <v>12</v>
      </c>
      <c r="D64" s="21">
        <v>5</v>
      </c>
      <c r="E64" s="22">
        <v>21</v>
      </c>
      <c r="F64" s="23">
        <f>ROUND((F62*(1+E64/100)),1)</f>
        <v>0</v>
      </c>
      <c r="G64" s="24"/>
      <c r="H64" s="7"/>
      <c r="I64" s="8"/>
    </row>
    <row r="66" spans="1:9" customFormat="1" ht="13.5">
      <c r="A66" s="1" t="s">
        <v>0</v>
      </c>
      <c r="B66" s="2"/>
      <c r="C66" s="3" t="s">
        <v>1</v>
      </c>
      <c r="D66" s="4">
        <v>560</v>
      </c>
      <c r="E66" s="3" t="s">
        <v>2</v>
      </c>
      <c r="F66" s="5" t="s">
        <v>3</v>
      </c>
      <c r="G66" s="6"/>
      <c r="H66" s="7"/>
      <c r="I66" s="8"/>
    </row>
    <row r="67" spans="1:9" customFormat="1" ht="13.5">
      <c r="A67" s="9">
        <v>9</v>
      </c>
      <c r="B67" s="10" t="s">
        <v>101</v>
      </c>
      <c r="C67" s="7" t="s">
        <v>5</v>
      </c>
      <c r="D67" s="11">
        <v>850</v>
      </c>
      <c r="E67" s="117"/>
      <c r="F67" s="13">
        <f>ROUND((D69*E67),1)</f>
        <v>0</v>
      </c>
      <c r="G67" s="14"/>
      <c r="H67" s="7"/>
      <c r="I67" s="15">
        <f>F67</f>
        <v>0</v>
      </c>
    </row>
    <row r="68" spans="1:9" customFormat="1" ht="13.5">
      <c r="A68" s="16" t="s">
        <v>6</v>
      </c>
      <c r="B68" s="10" t="s">
        <v>102</v>
      </c>
      <c r="C68" s="7" t="s">
        <v>8</v>
      </c>
      <c r="D68" s="11">
        <v>550</v>
      </c>
      <c r="E68" s="7" t="s">
        <v>9</v>
      </c>
      <c r="F68" s="17" t="s">
        <v>10</v>
      </c>
      <c r="G68" s="14"/>
      <c r="H68" s="7"/>
      <c r="I68" s="8"/>
    </row>
    <row r="69" spans="1:9" customFormat="1" ht="13.5">
      <c r="A69" s="18"/>
      <c r="B69" s="19" t="s">
        <v>104</v>
      </c>
      <c r="C69" s="20" t="s">
        <v>12</v>
      </c>
      <c r="D69" s="21">
        <v>1</v>
      </c>
      <c r="E69" s="22">
        <v>21</v>
      </c>
      <c r="F69" s="23">
        <f>ROUND((F67*(1+E69/100)),1)</f>
        <v>0</v>
      </c>
      <c r="G69" s="24"/>
      <c r="H69" s="7"/>
      <c r="I69" s="8"/>
    </row>
    <row r="71" spans="1:9" customFormat="1" ht="13.5">
      <c r="A71" s="1" t="s">
        <v>0</v>
      </c>
      <c r="B71" s="2"/>
      <c r="C71" s="3" t="s">
        <v>36</v>
      </c>
      <c r="D71" s="4">
        <v>7100</v>
      </c>
      <c r="E71" s="3" t="s">
        <v>37</v>
      </c>
      <c r="F71" s="5" t="s">
        <v>3</v>
      </c>
      <c r="G71" s="6"/>
      <c r="H71" s="7"/>
      <c r="I71" s="8"/>
    </row>
    <row r="72" spans="1:9" customFormat="1" ht="13.5">
      <c r="A72" s="9">
        <v>10</v>
      </c>
      <c r="B72" s="10" t="s">
        <v>38</v>
      </c>
      <c r="C72" s="7" t="s">
        <v>5</v>
      </c>
      <c r="D72" s="11">
        <v>38</v>
      </c>
      <c r="E72" s="46"/>
      <c r="F72" s="13">
        <f>ROUND((D74*E72),1)</f>
        <v>0</v>
      </c>
      <c r="G72" s="14"/>
      <c r="H72" s="7"/>
      <c r="I72" s="15">
        <f>F72</f>
        <v>0</v>
      </c>
    </row>
    <row r="73" spans="1:9" customFormat="1" ht="13.5">
      <c r="A73" s="16" t="s">
        <v>6</v>
      </c>
      <c r="B73" s="10" t="s">
        <v>105</v>
      </c>
      <c r="C73" s="7" t="s">
        <v>8</v>
      </c>
      <c r="D73" s="11">
        <v>600</v>
      </c>
      <c r="E73" s="7" t="s">
        <v>9</v>
      </c>
      <c r="F73" s="17" t="s">
        <v>10</v>
      </c>
      <c r="G73" s="14"/>
      <c r="H73" s="7"/>
      <c r="I73" s="8"/>
    </row>
    <row r="74" spans="1:9" customFormat="1" ht="13.5">
      <c r="A74" s="18" t="s">
        <v>39</v>
      </c>
      <c r="B74" s="19"/>
      <c r="C74" s="20" t="s">
        <v>40</v>
      </c>
      <c r="D74" s="21">
        <v>7.1</v>
      </c>
      <c r="E74" s="22">
        <v>21</v>
      </c>
      <c r="F74" s="23">
        <f>ROUND((F72*(1+E74/100)),1)</f>
        <v>0</v>
      </c>
      <c r="G74" s="24"/>
      <c r="H74" s="7"/>
      <c r="I74" s="8"/>
    </row>
    <row r="76" spans="1:9" customFormat="1" ht="13.5">
      <c r="A76" s="1" t="s">
        <v>0</v>
      </c>
      <c r="B76" s="2"/>
      <c r="C76" s="3" t="s">
        <v>1</v>
      </c>
      <c r="D76" s="4">
        <v>455</v>
      </c>
      <c r="E76" s="3" t="s">
        <v>2</v>
      </c>
      <c r="F76" s="5" t="s">
        <v>3</v>
      </c>
      <c r="G76" s="6"/>
      <c r="H76" s="7"/>
      <c r="I76" s="8"/>
    </row>
    <row r="77" spans="1:9" customFormat="1" ht="13.5">
      <c r="A77" s="9">
        <v>11</v>
      </c>
      <c r="B77" s="10" t="s">
        <v>63</v>
      </c>
      <c r="C77" s="7" t="s">
        <v>5</v>
      </c>
      <c r="D77" s="11">
        <v>170</v>
      </c>
      <c r="E77" s="46"/>
      <c r="F77" s="13">
        <f>D79*E77</f>
        <v>0</v>
      </c>
      <c r="G77" s="14"/>
      <c r="H77" s="7"/>
      <c r="I77" s="15">
        <f>F77</f>
        <v>0</v>
      </c>
    </row>
    <row r="78" spans="1:9" customFormat="1" ht="13.5">
      <c r="A78" s="16" t="s">
        <v>6</v>
      </c>
      <c r="B78" s="10"/>
      <c r="C78" s="7" t="s">
        <v>8</v>
      </c>
      <c r="D78" s="11">
        <v>435</v>
      </c>
      <c r="E78" s="7" t="s">
        <v>9</v>
      </c>
      <c r="F78" s="17" t="s">
        <v>10</v>
      </c>
      <c r="G78" s="14"/>
      <c r="H78" s="7"/>
      <c r="I78" s="8"/>
    </row>
    <row r="79" spans="1:9" customFormat="1" ht="13.5">
      <c r="A79" s="18"/>
      <c r="B79" s="19"/>
      <c r="C79" s="20" t="s">
        <v>12</v>
      </c>
      <c r="D79" s="21">
        <v>6</v>
      </c>
      <c r="E79" s="22">
        <v>21</v>
      </c>
      <c r="F79" s="23">
        <f>F77*(1+E79/100)</f>
        <v>0</v>
      </c>
      <c r="G79" s="24"/>
      <c r="H79" s="7"/>
      <c r="I79" s="8"/>
    </row>
    <row r="81" spans="1:9" customFormat="1" ht="13.5">
      <c r="A81" s="1" t="s">
        <v>0</v>
      </c>
      <c r="B81" s="2"/>
      <c r="C81" s="3" t="s">
        <v>1</v>
      </c>
      <c r="D81" s="4"/>
      <c r="E81" s="3" t="s">
        <v>2</v>
      </c>
      <c r="F81" s="5" t="s">
        <v>3</v>
      </c>
      <c r="G81" s="6"/>
      <c r="H81" s="7"/>
      <c r="I81" s="8"/>
    </row>
    <row r="82" spans="1:9" customFormat="1" ht="13.5">
      <c r="A82" s="9">
        <v>12</v>
      </c>
      <c r="B82" s="10" t="s">
        <v>58</v>
      </c>
      <c r="C82" s="7" t="s">
        <v>5</v>
      </c>
      <c r="D82" s="11"/>
      <c r="E82" s="46"/>
      <c r="F82" s="13">
        <f>D84*E82</f>
        <v>0</v>
      </c>
      <c r="G82" s="14"/>
      <c r="H82" s="7"/>
      <c r="I82" s="15">
        <f>F82</f>
        <v>0</v>
      </c>
    </row>
    <row r="83" spans="1:9" customFormat="1" ht="13.5">
      <c r="A83" s="16" t="s">
        <v>6</v>
      </c>
      <c r="B83" s="10" t="s">
        <v>59</v>
      </c>
      <c r="C83" s="7" t="s">
        <v>8</v>
      </c>
      <c r="D83" s="11"/>
      <c r="E83" s="7" t="s">
        <v>9</v>
      </c>
      <c r="F83" s="17" t="s">
        <v>10</v>
      </c>
      <c r="G83" s="14"/>
      <c r="H83" s="7"/>
      <c r="I83" s="8"/>
    </row>
    <row r="84" spans="1:9" customFormat="1" ht="13.5">
      <c r="A84" s="18"/>
      <c r="B84" s="19" t="s">
        <v>61</v>
      </c>
      <c r="C84" s="20" t="s">
        <v>12</v>
      </c>
      <c r="D84" s="21">
        <v>6</v>
      </c>
      <c r="E84" s="22">
        <v>21</v>
      </c>
      <c r="F84" s="23">
        <f>F82*(1+E84/100)</f>
        <v>0</v>
      </c>
      <c r="G84" s="24"/>
      <c r="H84" s="7"/>
      <c r="I84" s="8"/>
    </row>
    <row r="85" spans="1:9" ht="13.5" customHeight="1"/>
    <row r="87" spans="1:9" s="32" customFormat="1">
      <c r="A87" s="32" t="s">
        <v>70</v>
      </c>
    </row>
    <row r="89" spans="1:9" customFormat="1" ht="13.5">
      <c r="A89" s="1" t="s">
        <v>0</v>
      </c>
      <c r="B89" s="2" t="s">
        <v>113</v>
      </c>
      <c r="C89" s="3" t="s">
        <v>1</v>
      </c>
      <c r="D89" s="4">
        <v>1500</v>
      </c>
      <c r="E89" s="3" t="s">
        <v>2</v>
      </c>
      <c r="F89" s="5" t="s">
        <v>3</v>
      </c>
      <c r="G89" s="6"/>
      <c r="H89" s="7"/>
      <c r="I89" s="8"/>
    </row>
    <row r="90" spans="1:9" customFormat="1" ht="13.5">
      <c r="A90" s="9">
        <v>13</v>
      </c>
      <c r="B90" s="10" t="s">
        <v>110</v>
      </c>
      <c r="C90" s="7" t="s">
        <v>5</v>
      </c>
      <c r="D90" s="11">
        <v>760</v>
      </c>
      <c r="E90" s="46"/>
      <c r="F90" s="13">
        <f>D92*E90</f>
        <v>0</v>
      </c>
      <c r="G90" s="14"/>
      <c r="H90" s="7"/>
      <c r="I90" s="15">
        <f>F90</f>
        <v>0</v>
      </c>
    </row>
    <row r="91" spans="1:9" customFormat="1" ht="13.5">
      <c r="A91" s="16" t="s">
        <v>6</v>
      </c>
      <c r="B91" s="10" t="s">
        <v>111</v>
      </c>
      <c r="C91" s="7" t="s">
        <v>8</v>
      </c>
      <c r="D91" s="11">
        <v>600</v>
      </c>
      <c r="E91" s="7" t="s">
        <v>9</v>
      </c>
      <c r="F91" s="17" t="s">
        <v>10</v>
      </c>
      <c r="G91" s="14"/>
      <c r="H91" s="7"/>
      <c r="I91" s="8"/>
    </row>
    <row r="92" spans="1:9" customFormat="1" ht="13.5">
      <c r="A92" s="18"/>
      <c r="B92" s="19" t="s">
        <v>112</v>
      </c>
      <c r="C92" s="20" t="s">
        <v>12</v>
      </c>
      <c r="D92" s="21">
        <v>6</v>
      </c>
      <c r="E92" s="22">
        <v>21</v>
      </c>
      <c r="F92" s="23">
        <f>F90*(1+E92/100)</f>
        <v>0</v>
      </c>
      <c r="G92" s="24"/>
      <c r="H92" s="7"/>
      <c r="I92" s="8"/>
    </row>
    <row r="94" spans="1:9" customFormat="1" ht="13.5">
      <c r="A94" s="1" t="s">
        <v>0</v>
      </c>
      <c r="B94" s="2" t="s">
        <v>124</v>
      </c>
      <c r="C94" s="3"/>
      <c r="D94" s="4"/>
      <c r="E94" s="3" t="s">
        <v>2</v>
      </c>
      <c r="F94" s="5" t="s">
        <v>3</v>
      </c>
      <c r="G94" s="6"/>
      <c r="H94" s="7"/>
      <c r="I94" s="8"/>
    </row>
    <row r="95" spans="1:9" customFormat="1" ht="13.5">
      <c r="A95" s="9" t="s">
        <v>88</v>
      </c>
      <c r="B95" s="10" t="s">
        <v>125</v>
      </c>
      <c r="C95" s="7"/>
      <c r="D95" s="11"/>
      <c r="E95" s="46"/>
      <c r="F95" s="13">
        <f>D97*E95</f>
        <v>0</v>
      </c>
      <c r="G95" s="14"/>
      <c r="H95" s="7"/>
      <c r="I95" s="15">
        <f>F95</f>
        <v>0</v>
      </c>
    </row>
    <row r="96" spans="1:9" customFormat="1" ht="13.5">
      <c r="A96" s="16" t="s">
        <v>6</v>
      </c>
      <c r="B96" s="10" t="s">
        <v>126</v>
      </c>
      <c r="C96" s="7"/>
      <c r="D96" s="11"/>
      <c r="E96" s="7" t="s">
        <v>9</v>
      </c>
      <c r="F96" s="17" t="s">
        <v>10</v>
      </c>
      <c r="G96" s="14"/>
      <c r="H96" s="7"/>
      <c r="I96" s="8"/>
    </row>
    <row r="97" spans="1:9" customFormat="1" ht="13.5">
      <c r="A97" s="18"/>
      <c r="B97" s="19" t="s">
        <v>127</v>
      </c>
      <c r="C97" s="20" t="s">
        <v>12</v>
      </c>
      <c r="D97" s="21">
        <v>6</v>
      </c>
      <c r="E97" s="22">
        <v>21</v>
      </c>
      <c r="F97" s="23">
        <f>F95*(1+E97/100)</f>
        <v>0</v>
      </c>
      <c r="G97" s="24"/>
      <c r="H97" s="7"/>
      <c r="I97" s="8"/>
    </row>
    <row r="99" spans="1:9" customFormat="1" ht="13.5">
      <c r="A99" s="1" t="s">
        <v>0</v>
      </c>
      <c r="B99" s="2" t="s">
        <v>130</v>
      </c>
      <c r="C99" s="3" t="s">
        <v>1</v>
      </c>
      <c r="D99" s="4"/>
      <c r="E99" s="3" t="s">
        <v>2</v>
      </c>
      <c r="F99" s="5" t="s">
        <v>3</v>
      </c>
      <c r="G99" s="6"/>
      <c r="H99" s="7"/>
      <c r="I99" s="8"/>
    </row>
    <row r="100" spans="1:9" customFormat="1" ht="13.5">
      <c r="A100" s="9" t="s">
        <v>129</v>
      </c>
      <c r="B100" s="10" t="s">
        <v>131</v>
      </c>
      <c r="C100" s="7" t="s">
        <v>5</v>
      </c>
      <c r="D100" s="11"/>
      <c r="E100" s="46"/>
      <c r="F100" s="13">
        <f>D102*E100</f>
        <v>0</v>
      </c>
      <c r="G100" s="14"/>
      <c r="H100" s="7"/>
      <c r="I100" s="15">
        <f>F100</f>
        <v>0</v>
      </c>
    </row>
    <row r="101" spans="1:9" customFormat="1" ht="13.5">
      <c r="A101" s="16" t="s">
        <v>6</v>
      </c>
      <c r="B101" s="10" t="s">
        <v>132</v>
      </c>
      <c r="C101" s="7" t="s">
        <v>8</v>
      </c>
      <c r="D101" s="11"/>
      <c r="E101" s="7" t="s">
        <v>9</v>
      </c>
      <c r="F101" s="17" t="s">
        <v>10</v>
      </c>
      <c r="G101" s="14"/>
      <c r="H101" s="7"/>
      <c r="I101" s="8"/>
    </row>
    <row r="102" spans="1:9" customFormat="1" ht="13.5">
      <c r="A102" s="18"/>
      <c r="B102" s="19"/>
      <c r="C102" s="20" t="s">
        <v>12</v>
      </c>
      <c r="D102" s="21">
        <v>6</v>
      </c>
      <c r="E102" s="22">
        <v>21</v>
      </c>
      <c r="F102" s="23">
        <f>F100*(1+E102/100)</f>
        <v>0</v>
      </c>
      <c r="G102" s="24"/>
      <c r="H102" s="7"/>
      <c r="I102" s="8"/>
    </row>
    <row r="104" spans="1:9" customFormat="1" ht="13.5">
      <c r="A104" s="1" t="s">
        <v>0</v>
      </c>
      <c r="B104" s="2" t="s">
        <v>109</v>
      </c>
      <c r="C104" s="3" t="s">
        <v>1</v>
      </c>
      <c r="D104" s="4">
        <v>1800</v>
      </c>
      <c r="E104" s="3" t="s">
        <v>2</v>
      </c>
      <c r="F104" s="5" t="s">
        <v>3</v>
      </c>
      <c r="G104" s="6"/>
      <c r="H104" s="7"/>
      <c r="I104" s="8"/>
    </row>
    <row r="105" spans="1:9" customFormat="1" ht="13.5">
      <c r="A105" s="9">
        <v>14</v>
      </c>
      <c r="B105" s="10" t="s">
        <v>110</v>
      </c>
      <c r="C105" s="7" t="s">
        <v>5</v>
      </c>
      <c r="D105" s="11">
        <v>760</v>
      </c>
      <c r="E105" s="46"/>
      <c r="F105" s="13">
        <f>D107*E105</f>
        <v>0</v>
      </c>
      <c r="G105" s="14"/>
      <c r="H105" s="7"/>
      <c r="I105" s="15">
        <f>F105</f>
        <v>0</v>
      </c>
    </row>
    <row r="106" spans="1:9" customFormat="1" ht="13.5">
      <c r="A106" s="16" t="s">
        <v>6</v>
      </c>
      <c r="B106" s="10" t="s">
        <v>111</v>
      </c>
      <c r="C106" s="7" t="s">
        <v>8</v>
      </c>
      <c r="D106" s="11">
        <v>600</v>
      </c>
      <c r="E106" s="7" t="s">
        <v>9</v>
      </c>
      <c r="F106" s="17" t="s">
        <v>10</v>
      </c>
      <c r="G106" s="14"/>
      <c r="H106" s="7"/>
      <c r="I106" s="8"/>
    </row>
    <row r="107" spans="1:9" customFormat="1" ht="13.5">
      <c r="A107" s="18"/>
      <c r="B107" s="19" t="s">
        <v>112</v>
      </c>
      <c r="C107" s="20" t="s">
        <v>12</v>
      </c>
      <c r="D107" s="21">
        <v>6</v>
      </c>
      <c r="E107" s="22">
        <v>21</v>
      </c>
      <c r="F107" s="23">
        <f>F105*(1+E107/100)</f>
        <v>0</v>
      </c>
      <c r="G107" s="24"/>
      <c r="H107" s="7"/>
      <c r="I107" s="8"/>
    </row>
    <row r="109" spans="1:9" customFormat="1" ht="13.5">
      <c r="A109" s="1" t="s">
        <v>0</v>
      </c>
      <c r="B109" s="2" t="s">
        <v>124</v>
      </c>
      <c r="C109" s="3"/>
      <c r="D109" s="4"/>
      <c r="E109" s="3" t="s">
        <v>2</v>
      </c>
      <c r="F109" s="5" t="s">
        <v>3</v>
      </c>
      <c r="G109" s="6"/>
      <c r="H109" s="7"/>
      <c r="I109" s="8"/>
    </row>
    <row r="110" spans="1:9" customFormat="1" ht="13.5">
      <c r="A110" s="9" t="s">
        <v>128</v>
      </c>
      <c r="B110" s="10" t="s">
        <v>125</v>
      </c>
      <c r="C110" s="7"/>
      <c r="D110" s="11"/>
      <c r="E110" s="46"/>
      <c r="F110" s="13">
        <f>D112*E110</f>
        <v>0</v>
      </c>
      <c r="G110" s="14"/>
      <c r="H110" s="7"/>
      <c r="I110" s="15">
        <f>F110</f>
        <v>0</v>
      </c>
    </row>
    <row r="111" spans="1:9" customFormat="1" ht="13.5">
      <c r="A111" s="16" t="s">
        <v>6</v>
      </c>
      <c r="B111" s="10" t="s">
        <v>126</v>
      </c>
      <c r="C111" s="7"/>
      <c r="D111" s="11"/>
      <c r="E111" s="7" t="s">
        <v>9</v>
      </c>
      <c r="F111" s="17" t="s">
        <v>10</v>
      </c>
      <c r="G111" s="14"/>
      <c r="H111" s="7"/>
      <c r="I111" s="8"/>
    </row>
    <row r="112" spans="1:9" customFormat="1" ht="13.5">
      <c r="A112" s="18"/>
      <c r="B112" s="19" t="s">
        <v>127</v>
      </c>
      <c r="C112" s="20" t="s">
        <v>12</v>
      </c>
      <c r="D112" s="21">
        <v>6</v>
      </c>
      <c r="E112" s="22">
        <v>21</v>
      </c>
      <c r="F112" s="23">
        <f>F110*(1+E112/100)</f>
        <v>0</v>
      </c>
      <c r="G112" s="24"/>
      <c r="H112" s="7"/>
      <c r="I112" s="8"/>
    </row>
    <row r="114" spans="1:9" customFormat="1" ht="13.5">
      <c r="A114" s="1" t="s">
        <v>0</v>
      </c>
      <c r="B114" s="2" t="s">
        <v>130</v>
      </c>
      <c r="C114" s="3" t="s">
        <v>1</v>
      </c>
      <c r="D114" s="4"/>
      <c r="E114" s="3" t="s">
        <v>2</v>
      </c>
      <c r="F114" s="5" t="s">
        <v>3</v>
      </c>
      <c r="G114" s="6"/>
      <c r="H114" s="7"/>
      <c r="I114" s="8"/>
    </row>
    <row r="115" spans="1:9" customFormat="1" ht="13.5">
      <c r="A115" s="9" t="s">
        <v>133</v>
      </c>
      <c r="B115" s="10" t="s">
        <v>131</v>
      </c>
      <c r="C115" s="7" t="s">
        <v>5</v>
      </c>
      <c r="D115" s="11"/>
      <c r="E115" s="46"/>
      <c r="F115" s="13">
        <f>D117*E115</f>
        <v>0</v>
      </c>
      <c r="G115" s="14"/>
      <c r="H115" s="7"/>
      <c r="I115" s="15">
        <f>F115</f>
        <v>0</v>
      </c>
    </row>
    <row r="116" spans="1:9" customFormat="1" ht="13.5">
      <c r="A116" s="16" t="s">
        <v>6</v>
      </c>
      <c r="B116" s="10" t="s">
        <v>132</v>
      </c>
      <c r="C116" s="7" t="s">
        <v>8</v>
      </c>
      <c r="D116" s="11"/>
      <c r="E116" s="7" t="s">
        <v>9</v>
      </c>
      <c r="F116" s="17" t="s">
        <v>10</v>
      </c>
      <c r="G116" s="14"/>
      <c r="H116" s="7"/>
      <c r="I116" s="8"/>
    </row>
    <row r="117" spans="1:9" customFormat="1" ht="13.5">
      <c r="A117" s="18"/>
      <c r="B117" s="19"/>
      <c r="C117" s="20" t="s">
        <v>12</v>
      </c>
      <c r="D117" s="21">
        <v>6</v>
      </c>
      <c r="E117" s="22">
        <v>21</v>
      </c>
      <c r="F117" s="23">
        <f>F115*(1+E117/100)</f>
        <v>0</v>
      </c>
      <c r="G117" s="24"/>
      <c r="H117" s="7"/>
      <c r="I117" s="8"/>
    </row>
    <row r="119" spans="1:9" customFormat="1" ht="13.5">
      <c r="A119" s="1" t="s">
        <v>0</v>
      </c>
      <c r="B119" s="2"/>
      <c r="C119" s="3"/>
      <c r="D119" s="4"/>
      <c r="E119" s="3" t="s">
        <v>2</v>
      </c>
      <c r="F119" s="5" t="s">
        <v>3</v>
      </c>
      <c r="G119" s="6"/>
      <c r="H119" s="7"/>
      <c r="I119" s="8"/>
    </row>
    <row r="120" spans="1:9" customFormat="1" ht="13.5">
      <c r="A120" s="9">
        <v>15</v>
      </c>
      <c r="B120" s="10" t="s">
        <v>106</v>
      </c>
      <c r="C120" s="7"/>
      <c r="D120" s="11"/>
      <c r="E120" s="46"/>
      <c r="F120" s="13">
        <f>D122*E120</f>
        <v>0</v>
      </c>
      <c r="G120" s="14"/>
      <c r="H120" s="7"/>
      <c r="I120" s="15">
        <f>F120</f>
        <v>0</v>
      </c>
    </row>
    <row r="121" spans="1:9" customFormat="1" ht="13.5">
      <c r="A121" s="16" t="s">
        <v>6</v>
      </c>
      <c r="B121" s="10" t="s">
        <v>107</v>
      </c>
      <c r="C121" s="7"/>
      <c r="D121" s="11"/>
      <c r="E121" s="7" t="s">
        <v>9</v>
      </c>
      <c r="F121" s="17" t="s">
        <v>10</v>
      </c>
      <c r="G121" s="14"/>
      <c r="H121" s="7"/>
      <c r="I121" s="8"/>
    </row>
    <row r="122" spans="1:9" customFormat="1" ht="13.5">
      <c r="A122" s="18"/>
      <c r="B122" s="19" t="s">
        <v>108</v>
      </c>
      <c r="C122" s="20" t="s">
        <v>12</v>
      </c>
      <c r="D122" s="21">
        <v>30</v>
      </c>
      <c r="E122" s="22">
        <v>21</v>
      </c>
      <c r="F122" s="23">
        <f>F120*(1+E122/100)</f>
        <v>0</v>
      </c>
      <c r="G122" s="24"/>
      <c r="H122" s="7"/>
      <c r="I122" s="8"/>
    </row>
    <row r="125" spans="1:9" s="32" customFormat="1">
      <c r="A125" s="32" t="s">
        <v>98</v>
      </c>
    </row>
    <row r="127" spans="1:9" customFormat="1" ht="13.5">
      <c r="A127" s="1" t="s">
        <v>0</v>
      </c>
      <c r="B127" s="2" t="s">
        <v>28</v>
      </c>
      <c r="C127" s="3" t="s">
        <v>1</v>
      </c>
      <c r="D127" s="4">
        <v>1000</v>
      </c>
      <c r="E127" s="3" t="s">
        <v>2</v>
      </c>
      <c r="F127" s="5" t="s">
        <v>3</v>
      </c>
      <c r="G127" s="6"/>
      <c r="H127" s="7"/>
      <c r="I127" s="8"/>
    </row>
    <row r="128" spans="1:9" customFormat="1" ht="13.5">
      <c r="A128" s="9">
        <v>16</v>
      </c>
      <c r="B128" s="10" t="s">
        <v>115</v>
      </c>
      <c r="C128" s="7" t="s">
        <v>5</v>
      </c>
      <c r="D128" s="11">
        <v>2000</v>
      </c>
      <c r="E128" s="46"/>
      <c r="F128" s="13">
        <f>D130*E128</f>
        <v>0</v>
      </c>
      <c r="G128" s="14"/>
      <c r="H128" s="7"/>
      <c r="I128" s="15">
        <f>F128</f>
        <v>0</v>
      </c>
    </row>
    <row r="129" spans="1:9" customFormat="1" ht="13.5">
      <c r="A129" s="16" t="s">
        <v>6</v>
      </c>
      <c r="B129" s="10" t="s">
        <v>116</v>
      </c>
      <c r="C129" s="7" t="s">
        <v>8</v>
      </c>
      <c r="D129" s="11">
        <v>450</v>
      </c>
      <c r="E129" s="7" t="s">
        <v>9</v>
      </c>
      <c r="F129" s="17" t="s">
        <v>10</v>
      </c>
      <c r="G129" s="14"/>
      <c r="H129" s="7"/>
      <c r="I129" s="8"/>
    </row>
    <row r="130" spans="1:9" customFormat="1" ht="13.5">
      <c r="A130" s="18" t="s">
        <v>31</v>
      </c>
      <c r="B130" s="19" t="s">
        <v>117</v>
      </c>
      <c r="C130" s="20" t="s">
        <v>12</v>
      </c>
      <c r="D130" s="21">
        <v>6</v>
      </c>
      <c r="E130" s="22">
        <v>21</v>
      </c>
      <c r="F130" s="23">
        <f>F128*(1+E130/100)</f>
        <v>0</v>
      </c>
      <c r="G130" s="24"/>
      <c r="H130" s="7"/>
      <c r="I130" s="8"/>
    </row>
    <row r="132" spans="1:9" customFormat="1" ht="13.5">
      <c r="A132" s="1" t="s">
        <v>0</v>
      </c>
      <c r="B132" s="2" t="s">
        <v>28</v>
      </c>
      <c r="C132" s="3" t="s">
        <v>1</v>
      </c>
      <c r="D132" s="4">
        <v>550</v>
      </c>
      <c r="E132" s="3" t="s">
        <v>2</v>
      </c>
      <c r="F132" s="5" t="s">
        <v>3</v>
      </c>
      <c r="G132" s="6"/>
      <c r="H132" s="7"/>
      <c r="I132" s="8"/>
    </row>
    <row r="133" spans="1:9" customFormat="1" ht="13.5">
      <c r="A133" s="9">
        <v>17</v>
      </c>
      <c r="B133" s="10" t="s">
        <v>118</v>
      </c>
      <c r="C133" s="7" t="s">
        <v>5</v>
      </c>
      <c r="D133" s="11">
        <v>2000</v>
      </c>
      <c r="E133" s="46"/>
      <c r="F133" s="13">
        <f>D135*E133</f>
        <v>0</v>
      </c>
      <c r="G133" s="14"/>
      <c r="H133" s="7"/>
      <c r="I133" s="15">
        <f>F133</f>
        <v>0</v>
      </c>
    </row>
    <row r="134" spans="1:9" customFormat="1" ht="13.5">
      <c r="A134" s="16" t="s">
        <v>6</v>
      </c>
      <c r="B134" s="10" t="s">
        <v>114</v>
      </c>
      <c r="C134" s="7" t="s">
        <v>8</v>
      </c>
      <c r="D134" s="11">
        <v>450</v>
      </c>
      <c r="E134" s="7" t="s">
        <v>9</v>
      </c>
      <c r="F134" s="17" t="s">
        <v>10</v>
      </c>
      <c r="G134" s="14"/>
      <c r="H134" s="7"/>
      <c r="I134" s="8"/>
    </row>
    <row r="135" spans="1:9" customFormat="1" ht="13.5">
      <c r="A135" s="18" t="s">
        <v>31</v>
      </c>
      <c r="B135" s="19" t="s">
        <v>117</v>
      </c>
      <c r="C135" s="20" t="s">
        <v>12</v>
      </c>
      <c r="D135" s="21">
        <v>1</v>
      </c>
      <c r="E135" s="22">
        <v>21</v>
      </c>
      <c r="F135" s="23">
        <f>F133*(1+E135/100)</f>
        <v>0</v>
      </c>
      <c r="G135" s="24"/>
      <c r="H135" s="7"/>
      <c r="I135" s="8"/>
    </row>
    <row r="138" spans="1:9" s="32" customFormat="1">
      <c r="A138" s="32" t="s">
        <v>99</v>
      </c>
    </row>
    <row r="140" spans="1:9" customFormat="1" ht="13.5">
      <c r="A140" s="1" t="s">
        <v>0</v>
      </c>
      <c r="B140" s="2" t="s">
        <v>122</v>
      </c>
      <c r="C140" s="3" t="s">
        <v>1</v>
      </c>
      <c r="D140" s="4">
        <v>1500</v>
      </c>
      <c r="E140" s="3" t="s">
        <v>2</v>
      </c>
      <c r="F140" s="5" t="s">
        <v>3</v>
      </c>
      <c r="G140" s="6"/>
      <c r="H140" s="7"/>
      <c r="I140" s="8"/>
    </row>
    <row r="141" spans="1:9" customFormat="1" ht="13.5">
      <c r="A141" s="9">
        <v>18</v>
      </c>
      <c r="B141" s="10" t="s">
        <v>123</v>
      </c>
      <c r="C141" s="7" t="s">
        <v>5</v>
      </c>
      <c r="D141" s="11">
        <v>1900</v>
      </c>
      <c r="E141" s="46"/>
      <c r="F141" s="13">
        <f>D143*E141</f>
        <v>0</v>
      </c>
      <c r="G141" s="14"/>
      <c r="H141" s="7"/>
      <c r="I141" s="15">
        <f>F141</f>
        <v>0</v>
      </c>
    </row>
    <row r="142" spans="1:9" customFormat="1" ht="13.5">
      <c r="A142" s="16" t="s">
        <v>6</v>
      </c>
      <c r="B142" s="10"/>
      <c r="C142" s="7" t="s">
        <v>8</v>
      </c>
      <c r="D142" s="11">
        <v>450</v>
      </c>
      <c r="E142" s="7" t="s">
        <v>9</v>
      </c>
      <c r="F142" s="17" t="s">
        <v>10</v>
      </c>
      <c r="G142" s="14"/>
      <c r="H142" s="7"/>
      <c r="I142" s="8"/>
    </row>
    <row r="143" spans="1:9" customFormat="1" ht="13.5">
      <c r="A143" s="18"/>
      <c r="B143" s="19"/>
      <c r="C143" s="20" t="s">
        <v>12</v>
      </c>
      <c r="D143" s="21">
        <v>1</v>
      </c>
      <c r="E143" s="22">
        <v>21</v>
      </c>
      <c r="F143" s="23">
        <f>F141*(1+E143/100)</f>
        <v>0</v>
      </c>
      <c r="G143" s="24"/>
      <c r="H143" s="7"/>
      <c r="I143" s="8"/>
    </row>
    <row r="145" spans="1:9" customFormat="1" ht="13.5">
      <c r="A145" s="1" t="s">
        <v>0</v>
      </c>
      <c r="B145" s="2"/>
      <c r="C145" s="3"/>
      <c r="D145" s="4"/>
      <c r="E145" s="3" t="s">
        <v>37</v>
      </c>
      <c r="F145" s="5" t="s">
        <v>3</v>
      </c>
      <c r="G145" s="6"/>
      <c r="H145" s="7"/>
      <c r="I145" s="27"/>
    </row>
    <row r="146" spans="1:9" customFormat="1" ht="13.5">
      <c r="A146" s="9">
        <v>19</v>
      </c>
      <c r="B146" s="10" t="s">
        <v>67</v>
      </c>
      <c r="C146" s="7"/>
      <c r="D146" s="11"/>
      <c r="E146" s="46"/>
      <c r="F146" s="13">
        <f>D148*E146</f>
        <v>0</v>
      </c>
      <c r="G146" s="14"/>
      <c r="H146" s="7"/>
      <c r="I146" s="28">
        <f>F146</f>
        <v>0</v>
      </c>
    </row>
    <row r="147" spans="1:9" customFormat="1" ht="13.5">
      <c r="A147" s="16" t="s">
        <v>6</v>
      </c>
      <c r="B147" s="10" t="s">
        <v>134</v>
      </c>
      <c r="C147" s="7"/>
      <c r="D147" s="11"/>
      <c r="E147" s="7" t="s">
        <v>9</v>
      </c>
      <c r="F147" s="17" t="s">
        <v>10</v>
      </c>
      <c r="G147" s="14"/>
      <c r="H147" s="7"/>
      <c r="I147" s="27"/>
    </row>
    <row r="148" spans="1:9" customFormat="1" ht="13.5">
      <c r="A148" s="18"/>
      <c r="B148" s="19"/>
      <c r="C148" s="20" t="s">
        <v>40</v>
      </c>
      <c r="D148" s="21">
        <v>32</v>
      </c>
      <c r="E148" s="22">
        <v>21</v>
      </c>
      <c r="F148" s="23">
        <f>F146*(1+E148/100)</f>
        <v>0</v>
      </c>
      <c r="G148" s="24"/>
      <c r="H148" s="7"/>
      <c r="I148" s="27"/>
    </row>
    <row r="150" spans="1:9" ht="13.5" thickBot="1"/>
    <row r="151" spans="1:9" ht="15.75">
      <c r="A151"/>
      <c r="B151" s="126" t="s">
        <v>195</v>
      </c>
      <c r="C151" s="126"/>
      <c r="D151" s="44"/>
      <c r="E151" s="127">
        <f>SUM(I6:I148)</f>
        <v>0</v>
      </c>
      <c r="F151" s="127"/>
      <c r="G151" s="35"/>
      <c r="H151" s="35"/>
      <c r="I151"/>
    </row>
    <row r="152" spans="1:9">
      <c r="A152"/>
      <c r="B152" s="35"/>
      <c r="C152" s="35"/>
      <c r="D152" s="35"/>
      <c r="E152" s="35"/>
      <c r="F152" s="35"/>
      <c r="G152" s="35"/>
      <c r="H152" s="35"/>
      <c r="I152"/>
    </row>
  </sheetData>
  <sheetProtection selectLockedCells="1"/>
  <mergeCells count="2">
    <mergeCell ref="B151:C151"/>
    <mergeCell ref="E151:F151"/>
  </mergeCells>
  <phoneticPr fontId="0" type="noConversion"/>
  <pageMargins left="0.78740157480314965" right="0.78740157480314965" top="1.299212598425197" bottom="0.98425196850393704" header="0.51181102362204722" footer="0.51181102362204722"/>
  <pageSetup paperSize="9" firstPageNumber="4" orientation="portrait" useFirstPageNumber="1" r:id="rId1"/>
  <headerFooter alignWithMargins="0">
    <oddFooter>&amp;R&amp;"Times New Roman,Obyčejné"Strana &amp;P</oddFooter>
  </headerFooter>
  <rowBreaks count="1" manualBreakCount="1">
    <brk id="10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topLeftCell="A3" zoomScaleNormal="100" workbookViewId="0">
      <selection activeCell="B6" sqref="B6"/>
    </sheetView>
  </sheetViews>
  <sheetFormatPr defaultRowHeight="12.75"/>
  <cols>
    <col min="1" max="1" width="8.42578125" style="30" customWidth="1"/>
    <col min="2" max="2" width="26.85546875" style="30" customWidth="1"/>
    <col min="3" max="4" width="9" style="30" customWidth="1"/>
    <col min="5" max="5" width="9.140625" style="30"/>
    <col min="6" max="6" width="13.140625" style="30" customWidth="1"/>
    <col min="7" max="7" width="11.140625" style="30" customWidth="1"/>
    <col min="8" max="8" width="3.42578125" style="30" customWidth="1"/>
    <col min="9" max="9" width="11.140625" style="30" hidden="1" customWidth="1"/>
    <col min="10" max="16384" width="9.140625" style="30"/>
  </cols>
  <sheetData>
    <row r="1" spans="1:1" s="34" customFormat="1" ht="15.75">
      <c r="A1" s="33" t="s">
        <v>207</v>
      </c>
    </row>
  </sheetData>
  <sheetProtection password="DC69" sheet="1" objects="1" scenarios="1" selectLockedCells="1"/>
  <pageMargins left="0.78740157480314965" right="0.78740157480314965" top="1.2598425196850394" bottom="0.98425196850393704" header="0.51181102362204722" footer="0.51181102362204722"/>
  <pageSetup paperSize="9" firstPageNumber="9" orientation="portrait" useFirstPageNumber="1" r:id="rId1"/>
  <headerFooter alignWithMargins="0">
    <oddFooter>&amp;R&amp;"Times New Roman,Obyčejné"Strana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topLeftCell="A85" zoomScaleNormal="100" workbookViewId="0">
      <selection activeCell="B6" sqref="B6"/>
    </sheetView>
  </sheetViews>
  <sheetFormatPr defaultRowHeight="12.75"/>
  <cols>
    <col min="1" max="1" width="8.42578125" style="30" customWidth="1"/>
    <col min="2" max="2" width="26.85546875" style="30" customWidth="1"/>
    <col min="3" max="4" width="9" style="30" customWidth="1"/>
    <col min="5" max="5" width="9.140625" style="30"/>
    <col min="6" max="6" width="13.140625" style="30" customWidth="1"/>
    <col min="7" max="7" width="11.140625" style="30" customWidth="1"/>
    <col min="8" max="8" width="3.42578125" style="30" customWidth="1"/>
    <col min="9" max="9" width="11.140625" style="30" hidden="1" customWidth="1"/>
    <col min="10" max="16384" width="9.140625" style="30"/>
  </cols>
  <sheetData>
    <row r="1" spans="1:9" s="34" customFormat="1" ht="15.75">
      <c r="A1" s="33" t="s">
        <v>199</v>
      </c>
    </row>
    <row r="3" spans="1:9" s="32" customFormat="1">
      <c r="A3" s="32" t="s">
        <v>69</v>
      </c>
    </row>
    <row r="5" spans="1:9">
      <c r="A5" s="30" t="s">
        <v>76</v>
      </c>
    </row>
    <row r="6" spans="1:9" customFormat="1" ht="13.5">
      <c r="A6" s="1" t="s">
        <v>0</v>
      </c>
      <c r="B6" s="2"/>
      <c r="C6" s="3" t="s">
        <v>1</v>
      </c>
      <c r="D6" s="4">
        <v>900</v>
      </c>
      <c r="E6" s="3" t="s">
        <v>2</v>
      </c>
      <c r="F6" s="5" t="s">
        <v>3</v>
      </c>
      <c r="G6" s="6"/>
      <c r="H6" s="7"/>
      <c r="I6" s="8"/>
    </row>
    <row r="7" spans="1:9" customFormat="1" ht="13.5">
      <c r="A7" s="9">
        <v>1</v>
      </c>
      <c r="B7" s="10" t="s">
        <v>4</v>
      </c>
      <c r="C7" s="7" t="s">
        <v>5</v>
      </c>
      <c r="D7" s="11">
        <v>900</v>
      </c>
      <c r="E7" s="46"/>
      <c r="F7" s="13">
        <f>D9*E7</f>
        <v>0</v>
      </c>
      <c r="G7" s="14"/>
      <c r="H7" s="7"/>
      <c r="I7" s="15">
        <f>F7</f>
        <v>0</v>
      </c>
    </row>
    <row r="8" spans="1:9" customFormat="1" ht="13.5">
      <c r="A8" s="16" t="s">
        <v>6</v>
      </c>
      <c r="B8" s="10" t="s">
        <v>13</v>
      </c>
      <c r="C8" s="7" t="s">
        <v>8</v>
      </c>
      <c r="D8" s="11">
        <v>750</v>
      </c>
      <c r="E8" s="7" t="s">
        <v>9</v>
      </c>
      <c r="F8" s="17" t="s">
        <v>10</v>
      </c>
      <c r="G8" s="14"/>
      <c r="H8" s="7"/>
      <c r="I8" s="8"/>
    </row>
    <row r="9" spans="1:9" customFormat="1" ht="13.5">
      <c r="A9" s="18" t="s">
        <v>14</v>
      </c>
      <c r="B9" s="19" t="s">
        <v>119</v>
      </c>
      <c r="C9" s="20" t="s">
        <v>12</v>
      </c>
      <c r="D9" s="21">
        <v>1</v>
      </c>
      <c r="E9" s="22">
        <v>21</v>
      </c>
      <c r="F9" s="23">
        <f>F7*(1+E9/100)</f>
        <v>0</v>
      </c>
      <c r="G9" s="24"/>
      <c r="H9" s="7"/>
      <c r="I9" s="8"/>
    </row>
    <row r="11" spans="1:9" customFormat="1" ht="13.5">
      <c r="A11" s="1" t="s">
        <v>0</v>
      </c>
      <c r="B11" s="2"/>
      <c r="C11" s="3" t="s">
        <v>1</v>
      </c>
      <c r="D11" s="4">
        <v>450</v>
      </c>
      <c r="E11" s="3" t="s">
        <v>2</v>
      </c>
      <c r="F11" s="5" t="s">
        <v>3</v>
      </c>
      <c r="G11" s="6"/>
      <c r="H11" s="7"/>
      <c r="I11" s="8"/>
    </row>
    <row r="12" spans="1:9" customFormat="1" ht="13.5">
      <c r="A12" s="9" t="s">
        <v>73</v>
      </c>
      <c r="B12" s="10" t="s">
        <v>65</v>
      </c>
      <c r="C12" s="7" t="s">
        <v>5</v>
      </c>
      <c r="D12" s="11">
        <v>220</v>
      </c>
      <c r="E12" s="46"/>
      <c r="F12" s="13">
        <f>D14*E12</f>
        <v>0</v>
      </c>
      <c r="G12" s="14"/>
      <c r="H12" s="7"/>
      <c r="I12" s="15">
        <f>F12</f>
        <v>0</v>
      </c>
    </row>
    <row r="13" spans="1:9" customFormat="1" ht="13.5">
      <c r="A13" s="16" t="s">
        <v>6</v>
      </c>
      <c r="B13" s="10" t="s">
        <v>66</v>
      </c>
      <c r="C13" s="7" t="s">
        <v>8</v>
      </c>
      <c r="D13" s="11">
        <v>450</v>
      </c>
      <c r="E13" s="7" t="s">
        <v>9</v>
      </c>
      <c r="F13" s="17" t="s">
        <v>10</v>
      </c>
      <c r="G13" s="14"/>
      <c r="H13" s="7"/>
      <c r="I13" s="8"/>
    </row>
    <row r="14" spans="1:9" customFormat="1" ht="13.5">
      <c r="A14" s="18"/>
      <c r="B14" s="19"/>
      <c r="C14" s="20" t="s">
        <v>12</v>
      </c>
      <c r="D14" s="21">
        <v>1</v>
      </c>
      <c r="E14" s="22">
        <v>21</v>
      </c>
      <c r="F14" s="23">
        <f>F12*(1+E14/100)</f>
        <v>0</v>
      </c>
      <c r="G14" s="24"/>
      <c r="H14" s="7"/>
      <c r="I14" s="8"/>
    </row>
    <row r="16" spans="1:9" customFormat="1" ht="13.5">
      <c r="A16" s="1" t="s">
        <v>0</v>
      </c>
      <c r="B16" s="2"/>
      <c r="C16" s="3" t="s">
        <v>1</v>
      </c>
      <c r="D16" s="4"/>
      <c r="E16" s="3" t="s">
        <v>2</v>
      </c>
      <c r="F16" s="5" t="s">
        <v>3</v>
      </c>
      <c r="G16" s="6"/>
      <c r="H16" s="7"/>
      <c r="I16" s="8"/>
    </row>
    <row r="17" spans="1:9" customFormat="1" ht="13.5">
      <c r="A17" s="9" t="s">
        <v>75</v>
      </c>
      <c r="B17" s="10" t="s">
        <v>54</v>
      </c>
      <c r="C17" s="7" t="s">
        <v>5</v>
      </c>
      <c r="D17" s="11"/>
      <c r="E17" s="46"/>
      <c r="F17" s="13">
        <f>D19*E17</f>
        <v>0</v>
      </c>
      <c r="G17" s="14"/>
      <c r="H17" s="7"/>
      <c r="I17" s="15">
        <f>F17</f>
        <v>0</v>
      </c>
    </row>
    <row r="18" spans="1:9" customFormat="1" ht="13.5">
      <c r="A18" s="16" t="s">
        <v>6</v>
      </c>
      <c r="B18" s="10" t="s">
        <v>68</v>
      </c>
      <c r="C18" s="7" t="s">
        <v>8</v>
      </c>
      <c r="D18" s="11"/>
      <c r="E18" s="7" t="s">
        <v>9</v>
      </c>
      <c r="F18" s="17" t="s">
        <v>10</v>
      </c>
      <c r="G18" s="14"/>
      <c r="H18" s="7"/>
      <c r="I18" s="8"/>
    </row>
    <row r="19" spans="1:9" customFormat="1" ht="13.5">
      <c r="A19" s="18"/>
      <c r="B19" s="19" t="s">
        <v>55</v>
      </c>
      <c r="C19" s="20" t="s">
        <v>12</v>
      </c>
      <c r="D19" s="21">
        <v>1</v>
      </c>
      <c r="E19" s="22">
        <v>21</v>
      </c>
      <c r="F19" s="23">
        <f>F17*(1+E19/100)</f>
        <v>0</v>
      </c>
      <c r="G19" s="24"/>
      <c r="H19" s="7"/>
      <c r="I19" s="8"/>
    </row>
    <row r="20" spans="1:9" s="35" customFormat="1" ht="13.5">
      <c r="A20" s="7"/>
      <c r="B20" s="25"/>
      <c r="C20" s="7"/>
      <c r="D20" s="26"/>
      <c r="E20" s="26"/>
      <c r="F20" s="12"/>
      <c r="G20" s="7"/>
      <c r="H20" s="7"/>
      <c r="I20" s="27"/>
    </row>
    <row r="21" spans="1:9" customFormat="1" ht="13.5">
      <c r="A21" s="1" t="s">
        <v>0</v>
      </c>
      <c r="B21" s="2"/>
      <c r="C21" s="3" t="s">
        <v>1</v>
      </c>
      <c r="D21" s="4">
        <v>600</v>
      </c>
      <c r="E21" s="3" t="s">
        <v>2</v>
      </c>
      <c r="F21" s="5" t="s">
        <v>3</v>
      </c>
      <c r="G21" s="6"/>
      <c r="H21" s="7"/>
      <c r="I21" s="8"/>
    </row>
    <row r="22" spans="1:9" customFormat="1" ht="13.5">
      <c r="A22" s="9">
        <v>2</v>
      </c>
      <c r="B22" s="10" t="s">
        <v>15</v>
      </c>
      <c r="C22" s="7" t="s">
        <v>5</v>
      </c>
      <c r="D22" s="11">
        <v>900</v>
      </c>
      <c r="E22" s="46"/>
      <c r="F22" s="13">
        <f>D24*E22</f>
        <v>0</v>
      </c>
      <c r="G22" s="14"/>
      <c r="H22" s="7"/>
      <c r="I22" s="15">
        <f>F22</f>
        <v>0</v>
      </c>
    </row>
    <row r="23" spans="1:9" customFormat="1" ht="13.5">
      <c r="A23" s="16" t="s">
        <v>6</v>
      </c>
      <c r="B23" s="10" t="s">
        <v>16</v>
      </c>
      <c r="C23" s="7" t="s">
        <v>8</v>
      </c>
      <c r="D23" s="11">
        <v>750</v>
      </c>
      <c r="E23" s="7" t="s">
        <v>9</v>
      </c>
      <c r="F23" s="17" t="s">
        <v>10</v>
      </c>
      <c r="G23" s="14"/>
      <c r="H23" s="7"/>
      <c r="I23" s="8"/>
    </row>
    <row r="24" spans="1:9" customFormat="1" ht="13.5">
      <c r="A24" s="18" t="s">
        <v>17</v>
      </c>
      <c r="B24" s="19" t="s">
        <v>120</v>
      </c>
      <c r="C24" s="20" t="s">
        <v>12</v>
      </c>
      <c r="D24" s="21">
        <v>1</v>
      </c>
      <c r="E24" s="22">
        <v>21</v>
      </c>
      <c r="F24" s="23">
        <f>F22*(1+E24/100)</f>
        <v>0</v>
      </c>
      <c r="G24" s="24"/>
      <c r="H24" s="7"/>
      <c r="I24" s="8"/>
    </row>
    <row r="26" spans="1:9" customFormat="1" ht="13.5">
      <c r="A26" s="1" t="s">
        <v>0</v>
      </c>
      <c r="B26" s="2"/>
      <c r="C26" s="3" t="s">
        <v>1</v>
      </c>
      <c r="D26" s="4">
        <v>600</v>
      </c>
      <c r="E26" s="3" t="s">
        <v>2</v>
      </c>
      <c r="F26" s="5" t="s">
        <v>3</v>
      </c>
      <c r="G26" s="6"/>
      <c r="H26" s="7"/>
      <c r="I26" s="8"/>
    </row>
    <row r="27" spans="1:9" customFormat="1" ht="13.5">
      <c r="A27" s="9">
        <v>3</v>
      </c>
      <c r="B27" s="10" t="s">
        <v>4</v>
      </c>
      <c r="C27" s="7" t="s">
        <v>5</v>
      </c>
      <c r="D27" s="11">
        <v>900</v>
      </c>
      <c r="E27" s="46"/>
      <c r="F27" s="13">
        <f>D29*E27</f>
        <v>0</v>
      </c>
      <c r="G27" s="14"/>
      <c r="H27" s="7"/>
      <c r="I27" s="15">
        <f>F27</f>
        <v>0</v>
      </c>
    </row>
    <row r="28" spans="1:9" customFormat="1" ht="13.5">
      <c r="A28" s="16" t="s">
        <v>6</v>
      </c>
      <c r="B28" s="10" t="s">
        <v>121</v>
      </c>
      <c r="C28" s="7" t="s">
        <v>8</v>
      </c>
      <c r="D28" s="11">
        <v>750</v>
      </c>
      <c r="E28" s="7" t="s">
        <v>9</v>
      </c>
      <c r="F28" s="17" t="s">
        <v>10</v>
      </c>
      <c r="G28" s="14"/>
      <c r="H28" s="7"/>
      <c r="I28" s="8"/>
    </row>
    <row r="29" spans="1:9" customFormat="1" ht="13.5">
      <c r="A29" s="18" t="s">
        <v>11</v>
      </c>
      <c r="B29" s="19" t="s">
        <v>74</v>
      </c>
      <c r="C29" s="20" t="s">
        <v>12</v>
      </c>
      <c r="D29" s="21">
        <v>1</v>
      </c>
      <c r="E29" s="22">
        <v>21</v>
      </c>
      <c r="F29" s="23">
        <f>F27*(1+E29/100)</f>
        <v>0</v>
      </c>
      <c r="G29" s="24"/>
      <c r="H29" s="7"/>
      <c r="I29" s="8"/>
    </row>
    <row r="30" spans="1:9" customFormat="1" ht="13.5">
      <c r="A30" s="7"/>
      <c r="B30" s="25"/>
      <c r="C30" s="7"/>
      <c r="D30" s="26"/>
      <c r="E30" s="26"/>
      <c r="F30" s="12"/>
      <c r="G30" s="7"/>
      <c r="H30" s="7"/>
      <c r="I30" s="8"/>
    </row>
    <row r="31" spans="1:9" customFormat="1" ht="13.5">
      <c r="A31" s="1" t="s">
        <v>0</v>
      </c>
      <c r="B31" s="2"/>
      <c r="C31" s="3" t="s">
        <v>41</v>
      </c>
      <c r="D31" s="4">
        <v>2100</v>
      </c>
      <c r="E31" s="3" t="s">
        <v>47</v>
      </c>
      <c r="F31" s="5" t="s">
        <v>3</v>
      </c>
      <c r="G31" s="6"/>
      <c r="H31" s="7"/>
      <c r="I31" s="8"/>
    </row>
    <row r="32" spans="1:9" customFormat="1" ht="13.5">
      <c r="A32" s="9">
        <v>4</v>
      </c>
      <c r="B32" s="10" t="s">
        <v>45</v>
      </c>
      <c r="C32" s="7" t="s">
        <v>5</v>
      </c>
      <c r="D32" s="11">
        <v>15</v>
      </c>
      <c r="E32" s="46"/>
      <c r="F32" s="13">
        <f>ROUND((D34*E32),1)</f>
        <v>0</v>
      </c>
      <c r="G32" s="14"/>
      <c r="H32" s="7"/>
      <c r="I32" s="15">
        <f>F32</f>
        <v>0</v>
      </c>
    </row>
    <row r="33" spans="1:9" customFormat="1" ht="13.5">
      <c r="A33" s="16" t="s">
        <v>6</v>
      </c>
      <c r="B33" s="10" t="s">
        <v>48</v>
      </c>
      <c r="C33" s="7" t="s">
        <v>8</v>
      </c>
      <c r="D33" s="11">
        <v>750</v>
      </c>
      <c r="E33" s="7" t="s">
        <v>9</v>
      </c>
      <c r="F33" s="17" t="s">
        <v>10</v>
      </c>
      <c r="G33" s="14"/>
      <c r="H33" s="7"/>
      <c r="I33" s="8"/>
    </row>
    <row r="34" spans="1:9" customFormat="1" ht="13.5">
      <c r="A34" s="18" t="s">
        <v>49</v>
      </c>
      <c r="B34" s="19" t="s">
        <v>50</v>
      </c>
      <c r="C34" s="20" t="s">
        <v>51</v>
      </c>
      <c r="D34" s="21">
        <v>1.58</v>
      </c>
      <c r="E34" s="22">
        <v>21</v>
      </c>
      <c r="F34" s="23">
        <f>ROUND((F32*(1+E34/100)),1)</f>
        <v>0</v>
      </c>
      <c r="G34" s="24"/>
      <c r="H34" s="7"/>
      <c r="I34" s="8"/>
    </row>
    <row r="35" spans="1:9" customFormat="1" ht="13.5">
      <c r="A35" s="7"/>
      <c r="B35" s="25"/>
      <c r="C35" s="7"/>
      <c r="D35" s="26"/>
      <c r="E35" s="26"/>
      <c r="F35" s="12"/>
      <c r="G35" s="7"/>
      <c r="H35" s="7"/>
      <c r="I35" s="8"/>
    </row>
    <row r="36" spans="1:9" customFormat="1" ht="13.5">
      <c r="A36" s="30" t="s">
        <v>77</v>
      </c>
      <c r="B36" s="25"/>
      <c r="C36" s="7"/>
      <c r="D36" s="26"/>
      <c r="E36" s="26"/>
      <c r="F36" s="12"/>
      <c r="G36" s="7"/>
      <c r="H36" s="7"/>
      <c r="I36" s="8"/>
    </row>
    <row r="37" spans="1:9" customFormat="1" ht="13.5">
      <c r="A37" s="1" t="s">
        <v>0</v>
      </c>
      <c r="B37" s="2"/>
      <c r="C37" s="3" t="s">
        <v>1</v>
      </c>
      <c r="D37" s="4">
        <v>1500</v>
      </c>
      <c r="E37" s="3" t="s">
        <v>2</v>
      </c>
      <c r="F37" s="5" t="s">
        <v>3</v>
      </c>
      <c r="G37" s="6"/>
      <c r="H37" s="7"/>
      <c r="I37" s="27"/>
    </row>
    <row r="38" spans="1:9" customFormat="1" ht="13.5">
      <c r="A38" s="9">
        <v>5</v>
      </c>
      <c r="B38" s="10" t="s">
        <v>33</v>
      </c>
      <c r="C38" s="7" t="s">
        <v>5</v>
      </c>
      <c r="D38" s="11">
        <v>750</v>
      </c>
      <c r="E38" s="46"/>
      <c r="F38" s="13">
        <f>D40*E38</f>
        <v>0</v>
      </c>
      <c r="G38" s="14"/>
      <c r="H38" s="7"/>
      <c r="I38" s="28">
        <f>F38</f>
        <v>0</v>
      </c>
    </row>
    <row r="39" spans="1:9" customFormat="1" ht="13.5">
      <c r="A39" s="16" t="s">
        <v>6</v>
      </c>
      <c r="B39" s="10" t="s">
        <v>34</v>
      </c>
      <c r="C39" s="7" t="s">
        <v>8</v>
      </c>
      <c r="D39" s="11">
        <v>750</v>
      </c>
      <c r="E39" s="7" t="s">
        <v>9</v>
      </c>
      <c r="F39" s="17" t="s">
        <v>10</v>
      </c>
      <c r="G39" s="14"/>
      <c r="H39" s="7"/>
      <c r="I39" s="27"/>
    </row>
    <row r="40" spans="1:9" customFormat="1" ht="13.5">
      <c r="A40" s="18" t="s">
        <v>35</v>
      </c>
      <c r="B40" s="19" t="s">
        <v>79</v>
      </c>
      <c r="C40" s="20" t="s">
        <v>12</v>
      </c>
      <c r="D40" s="21">
        <v>1</v>
      </c>
      <c r="E40" s="22">
        <v>21</v>
      </c>
      <c r="F40" s="23">
        <f>F38*(1+E40/100)</f>
        <v>0</v>
      </c>
      <c r="G40" s="24"/>
      <c r="H40" s="7"/>
      <c r="I40" s="27"/>
    </row>
    <row r="41" spans="1:9">
      <c r="A41" s="30" t="s">
        <v>62</v>
      </c>
    </row>
    <row r="42" spans="1:9" customFormat="1" ht="13.5">
      <c r="A42" s="1" t="s">
        <v>0</v>
      </c>
      <c r="B42" s="2"/>
      <c r="C42" s="3" t="s">
        <v>1</v>
      </c>
      <c r="D42" s="4"/>
      <c r="E42" s="3" t="s">
        <v>2</v>
      </c>
      <c r="F42" s="5" t="s">
        <v>3</v>
      </c>
      <c r="G42" s="6"/>
      <c r="H42" s="7"/>
      <c r="I42" s="8"/>
    </row>
    <row r="43" spans="1:9" customFormat="1" ht="13.5">
      <c r="A43" s="9" t="s">
        <v>80</v>
      </c>
      <c r="B43" s="10" t="s">
        <v>56</v>
      </c>
      <c r="C43" s="7" t="s">
        <v>5</v>
      </c>
      <c r="D43" s="11"/>
      <c r="E43" s="46"/>
      <c r="F43" s="13">
        <f>D45*E43</f>
        <v>0</v>
      </c>
      <c r="G43" s="14"/>
      <c r="H43" s="7"/>
      <c r="I43" s="15">
        <f>F43</f>
        <v>0</v>
      </c>
    </row>
    <row r="44" spans="1:9" customFormat="1" ht="13.5">
      <c r="A44" s="16" t="s">
        <v>6</v>
      </c>
      <c r="B44" s="29" t="s">
        <v>57</v>
      </c>
      <c r="C44" s="7" t="s">
        <v>8</v>
      </c>
      <c r="D44" s="11"/>
      <c r="E44" s="7" t="s">
        <v>9</v>
      </c>
      <c r="F44" s="17" t="s">
        <v>10</v>
      </c>
      <c r="G44" s="14"/>
      <c r="H44" s="7"/>
      <c r="I44" s="8"/>
    </row>
    <row r="45" spans="1:9" customFormat="1" ht="13.5">
      <c r="A45" s="18"/>
      <c r="B45" s="19"/>
      <c r="C45" s="20" t="s">
        <v>12</v>
      </c>
      <c r="D45" s="21">
        <v>1</v>
      </c>
      <c r="E45" s="22">
        <v>21</v>
      </c>
      <c r="F45" s="23">
        <f>F43*(1+E45/100)</f>
        <v>0</v>
      </c>
      <c r="G45" s="24"/>
      <c r="H45" s="7"/>
      <c r="I45" s="8"/>
    </row>
    <row r="46" spans="1:9" s="35" customFormat="1" ht="13.5">
      <c r="A46" s="7"/>
      <c r="B46" s="25"/>
      <c r="C46" s="7"/>
      <c r="D46" s="26"/>
      <c r="E46" s="26"/>
      <c r="F46" s="12"/>
      <c r="G46" s="7"/>
      <c r="H46" s="7"/>
      <c r="I46" s="27"/>
    </row>
    <row r="47" spans="1:9" customFormat="1" ht="13.5">
      <c r="A47" s="1" t="s">
        <v>0</v>
      </c>
      <c r="B47" s="2"/>
      <c r="C47" s="3" t="s">
        <v>1</v>
      </c>
      <c r="D47" s="4">
        <v>600</v>
      </c>
      <c r="E47" s="3" t="s">
        <v>2</v>
      </c>
      <c r="F47" s="5" t="s">
        <v>3</v>
      </c>
      <c r="G47" s="6"/>
      <c r="H47" s="7"/>
      <c r="I47" s="8"/>
    </row>
    <row r="48" spans="1:9" customFormat="1" ht="13.5">
      <c r="A48" s="9">
        <v>6</v>
      </c>
      <c r="B48" s="10" t="s">
        <v>15</v>
      </c>
      <c r="C48" s="7" t="s">
        <v>5</v>
      </c>
      <c r="D48" s="11">
        <v>750</v>
      </c>
      <c r="E48" s="46"/>
      <c r="F48" s="13">
        <f>D50*E48</f>
        <v>0</v>
      </c>
      <c r="G48" s="14"/>
      <c r="H48" s="7"/>
      <c r="I48" s="15">
        <f>F48</f>
        <v>0</v>
      </c>
    </row>
    <row r="49" spans="1:9" customFormat="1" ht="13.5">
      <c r="A49" s="16" t="s">
        <v>6</v>
      </c>
      <c r="B49" s="10" t="s">
        <v>18</v>
      </c>
      <c r="C49" s="7" t="s">
        <v>8</v>
      </c>
      <c r="D49" s="11">
        <v>750</v>
      </c>
      <c r="E49" s="7" t="s">
        <v>9</v>
      </c>
      <c r="F49" s="17" t="s">
        <v>10</v>
      </c>
      <c r="G49" s="14"/>
      <c r="H49" s="7"/>
      <c r="I49" s="8"/>
    </row>
    <row r="50" spans="1:9" customFormat="1" ht="13.5">
      <c r="A50" s="18" t="s">
        <v>19</v>
      </c>
      <c r="B50" s="19" t="s">
        <v>120</v>
      </c>
      <c r="C50" s="20" t="s">
        <v>12</v>
      </c>
      <c r="D50" s="21">
        <v>1</v>
      </c>
      <c r="E50" s="22">
        <v>21</v>
      </c>
      <c r="F50" s="23">
        <f>F48*(1+E50/100)</f>
        <v>0</v>
      </c>
      <c r="G50" s="24"/>
      <c r="H50" s="7"/>
      <c r="I50" s="8"/>
    </row>
    <row r="51" spans="1:9">
      <c r="B51" s="30" t="s">
        <v>78</v>
      </c>
    </row>
    <row r="53" spans="1:9" customFormat="1" ht="13.5">
      <c r="A53" s="1" t="s">
        <v>0</v>
      </c>
      <c r="B53" s="2"/>
      <c r="C53" s="3"/>
      <c r="D53" s="4"/>
      <c r="E53" s="3" t="s">
        <v>2</v>
      </c>
      <c r="F53" s="5" t="s">
        <v>3</v>
      </c>
      <c r="G53" s="6"/>
      <c r="H53" s="7"/>
      <c r="I53" s="8"/>
    </row>
    <row r="54" spans="1:9" customFormat="1" ht="13.5">
      <c r="A54" s="9">
        <v>7</v>
      </c>
      <c r="B54" s="10" t="s">
        <v>52</v>
      </c>
      <c r="C54" s="7"/>
      <c r="D54" s="11"/>
      <c r="E54" s="117"/>
      <c r="F54" s="13">
        <f>D56*E54</f>
        <v>0</v>
      </c>
      <c r="G54" s="14"/>
      <c r="H54" s="7"/>
      <c r="I54" s="15">
        <f>F54</f>
        <v>0</v>
      </c>
    </row>
    <row r="55" spans="1:9" customFormat="1" ht="13.5">
      <c r="A55" s="16" t="s">
        <v>6</v>
      </c>
      <c r="B55" s="10" t="s">
        <v>53</v>
      </c>
      <c r="C55" s="7"/>
      <c r="D55" s="11"/>
      <c r="E55" s="7" t="s">
        <v>9</v>
      </c>
      <c r="F55" s="17" t="s">
        <v>10</v>
      </c>
      <c r="G55" s="14"/>
      <c r="H55" s="7"/>
      <c r="I55" s="8"/>
    </row>
    <row r="56" spans="1:9" customFormat="1" ht="13.5">
      <c r="A56" s="18"/>
      <c r="B56" s="19"/>
      <c r="C56" s="20" t="s">
        <v>12</v>
      </c>
      <c r="D56" s="21">
        <v>1</v>
      </c>
      <c r="E56" s="22">
        <v>21</v>
      </c>
      <c r="F56" s="23">
        <f>F54*(1+E56/100)</f>
        <v>0</v>
      </c>
      <c r="G56" s="24"/>
      <c r="H56" s="7"/>
      <c r="I56" s="8"/>
    </row>
    <row r="57" spans="1:9">
      <c r="D57" s="30" t="s">
        <v>62</v>
      </c>
    </row>
    <row r="59" spans="1:9" s="32" customFormat="1">
      <c r="A59" s="32" t="s">
        <v>70</v>
      </c>
    </row>
    <row r="61" spans="1:9" customFormat="1" ht="13.5">
      <c r="A61" s="1" t="s">
        <v>0</v>
      </c>
      <c r="B61" s="2" t="s">
        <v>82</v>
      </c>
      <c r="C61" s="3" t="s">
        <v>1</v>
      </c>
      <c r="D61" s="4">
        <v>750</v>
      </c>
      <c r="E61" s="3" t="s">
        <v>2</v>
      </c>
      <c r="F61" s="5" t="s">
        <v>3</v>
      </c>
      <c r="G61" s="6"/>
      <c r="H61" s="7"/>
      <c r="I61" s="8"/>
    </row>
    <row r="62" spans="1:9" customFormat="1" ht="13.5">
      <c r="A62" s="9">
        <v>8</v>
      </c>
      <c r="B62" s="10" t="s">
        <v>83</v>
      </c>
      <c r="C62" s="7" t="s">
        <v>5</v>
      </c>
      <c r="D62" s="11" t="s">
        <v>85</v>
      </c>
      <c r="E62" s="46"/>
      <c r="F62" s="13">
        <f>D64*E62</f>
        <v>0</v>
      </c>
      <c r="G62" s="14"/>
      <c r="H62" s="7"/>
      <c r="I62" s="15">
        <f>F62</f>
        <v>0</v>
      </c>
    </row>
    <row r="63" spans="1:9" customFormat="1" ht="13.5">
      <c r="A63" s="16" t="s">
        <v>6</v>
      </c>
      <c r="B63" s="10" t="s">
        <v>84</v>
      </c>
      <c r="C63" s="7" t="s">
        <v>8</v>
      </c>
      <c r="D63" s="11">
        <v>650</v>
      </c>
      <c r="E63" s="7" t="s">
        <v>9</v>
      </c>
      <c r="F63" s="17" t="s">
        <v>10</v>
      </c>
      <c r="G63" s="14"/>
      <c r="H63" s="7"/>
      <c r="I63" s="8"/>
    </row>
    <row r="64" spans="1:9" customFormat="1" ht="13.5">
      <c r="A64" s="18"/>
      <c r="B64" s="43" t="s">
        <v>162</v>
      </c>
      <c r="C64" s="20" t="s">
        <v>12</v>
      </c>
      <c r="D64" s="21">
        <v>2</v>
      </c>
      <c r="E64" s="22">
        <v>21</v>
      </c>
      <c r="F64" s="23">
        <f>F62*(1+E64/100)</f>
        <v>0</v>
      </c>
      <c r="G64" s="24"/>
      <c r="H64" s="7"/>
      <c r="I64" s="8"/>
    </row>
    <row r="66" spans="1:9" customFormat="1" ht="13.5">
      <c r="A66" s="1" t="s">
        <v>0</v>
      </c>
      <c r="B66" s="2" t="s">
        <v>71</v>
      </c>
      <c r="C66" s="3" t="s">
        <v>1</v>
      </c>
      <c r="D66" s="4">
        <v>1300</v>
      </c>
      <c r="E66" s="3" t="s">
        <v>2</v>
      </c>
      <c r="F66" s="5" t="s">
        <v>3</v>
      </c>
      <c r="G66" s="6"/>
      <c r="H66" s="7"/>
      <c r="I66" s="8"/>
    </row>
    <row r="67" spans="1:9" customFormat="1" ht="13.5">
      <c r="A67" s="9">
        <v>9</v>
      </c>
      <c r="B67" s="10" t="s">
        <v>72</v>
      </c>
      <c r="C67" s="7" t="s">
        <v>5</v>
      </c>
      <c r="D67" s="11">
        <v>760</v>
      </c>
      <c r="E67" s="46"/>
      <c r="F67" s="13">
        <f>D69*E67</f>
        <v>0</v>
      </c>
      <c r="G67" s="14"/>
      <c r="H67" s="7"/>
      <c r="I67" s="15">
        <f>F67</f>
        <v>0</v>
      </c>
    </row>
    <row r="68" spans="1:9" customFormat="1" ht="13.5">
      <c r="A68" s="16" t="s">
        <v>6</v>
      </c>
      <c r="B68" s="10" t="s">
        <v>34</v>
      </c>
      <c r="C68" s="7" t="s">
        <v>8</v>
      </c>
      <c r="D68" s="11">
        <v>500</v>
      </c>
      <c r="E68" s="7" t="s">
        <v>9</v>
      </c>
      <c r="F68" s="17" t="s">
        <v>10</v>
      </c>
      <c r="G68" s="14"/>
      <c r="H68" s="7"/>
      <c r="I68" s="8"/>
    </row>
    <row r="69" spans="1:9" customFormat="1" ht="13.5">
      <c r="A69" s="18"/>
      <c r="B69" s="19" t="s">
        <v>81</v>
      </c>
      <c r="C69" s="20" t="s">
        <v>12</v>
      </c>
      <c r="D69" s="21">
        <v>14</v>
      </c>
      <c r="E69" s="22">
        <v>21</v>
      </c>
      <c r="F69" s="23">
        <f>F67*(1+E69/100)</f>
        <v>0</v>
      </c>
      <c r="G69" s="24"/>
      <c r="H69" s="7"/>
      <c r="I69" s="8"/>
    </row>
    <row r="71" spans="1:9" customFormat="1" ht="13.5">
      <c r="A71" s="1" t="s">
        <v>0</v>
      </c>
      <c r="B71" s="2" t="s">
        <v>140</v>
      </c>
      <c r="C71" s="3" t="s">
        <v>1</v>
      </c>
      <c r="D71" s="4"/>
      <c r="E71" s="3" t="s">
        <v>2</v>
      </c>
      <c r="F71" s="5" t="s">
        <v>3</v>
      </c>
      <c r="G71" s="6"/>
      <c r="H71" s="7"/>
      <c r="I71" s="8"/>
    </row>
    <row r="72" spans="1:9" customFormat="1" ht="13.5">
      <c r="A72" s="9">
        <v>10</v>
      </c>
      <c r="B72" s="10" t="s">
        <v>144</v>
      </c>
      <c r="C72" s="7" t="s">
        <v>5</v>
      </c>
      <c r="D72" s="11"/>
      <c r="E72" s="46"/>
      <c r="F72" s="13">
        <f>D74*E72</f>
        <v>0</v>
      </c>
      <c r="G72" s="14"/>
      <c r="H72" s="7"/>
      <c r="I72" s="15">
        <f>F72</f>
        <v>0</v>
      </c>
    </row>
    <row r="73" spans="1:9" customFormat="1" ht="13.5">
      <c r="A73" s="16" t="s">
        <v>6</v>
      </c>
      <c r="B73" s="10" t="s">
        <v>141</v>
      </c>
      <c r="C73" s="7" t="s">
        <v>8</v>
      </c>
      <c r="D73" s="11"/>
      <c r="E73" s="7" t="s">
        <v>9</v>
      </c>
      <c r="F73" s="17" t="s">
        <v>10</v>
      </c>
      <c r="G73" s="14"/>
      <c r="H73" s="7"/>
      <c r="I73" s="8"/>
    </row>
    <row r="74" spans="1:9" customFormat="1" ht="13.5">
      <c r="A74" s="18"/>
      <c r="B74" s="19" t="s">
        <v>110</v>
      </c>
      <c r="C74" s="20" t="s">
        <v>12</v>
      </c>
      <c r="D74" s="21">
        <v>28</v>
      </c>
      <c r="E74" s="22">
        <v>21</v>
      </c>
      <c r="F74" s="23">
        <f>F72*(1+E74/100)</f>
        <v>0</v>
      </c>
      <c r="G74" s="24"/>
      <c r="H74" s="7"/>
      <c r="I74" s="8"/>
    </row>
    <row r="76" spans="1:9" s="32" customFormat="1">
      <c r="A76" s="32" t="s">
        <v>86</v>
      </c>
    </row>
    <row r="78" spans="1:9" customFormat="1" ht="13.5">
      <c r="A78" s="1" t="s">
        <v>0</v>
      </c>
      <c r="B78" s="2"/>
      <c r="C78" s="3" t="s">
        <v>1</v>
      </c>
      <c r="D78" s="4">
        <v>1000</v>
      </c>
      <c r="E78" s="3" t="s">
        <v>2</v>
      </c>
      <c r="F78" s="5" t="s">
        <v>3</v>
      </c>
      <c r="G78" s="6"/>
      <c r="H78" s="7"/>
      <c r="I78" s="15"/>
    </row>
    <row r="79" spans="1:9" customFormat="1" ht="13.5">
      <c r="A79" s="9">
        <v>11</v>
      </c>
      <c r="B79" s="10" t="s">
        <v>28</v>
      </c>
      <c r="C79" s="7" t="s">
        <v>5</v>
      </c>
      <c r="D79" s="11">
        <v>2000</v>
      </c>
      <c r="E79" s="46"/>
      <c r="F79" s="13">
        <f>D81*E79</f>
        <v>0</v>
      </c>
      <c r="G79" s="14"/>
      <c r="H79" s="7"/>
      <c r="I79" s="15">
        <f>F79</f>
        <v>0</v>
      </c>
    </row>
    <row r="80" spans="1:9" customFormat="1" ht="13.5">
      <c r="A80" s="16" t="s">
        <v>6</v>
      </c>
      <c r="B80" s="10" t="s">
        <v>29</v>
      </c>
      <c r="C80" s="7" t="s">
        <v>8</v>
      </c>
      <c r="D80" s="11">
        <v>450</v>
      </c>
      <c r="E80" s="7" t="s">
        <v>9</v>
      </c>
      <c r="F80" s="17" t="s">
        <v>10</v>
      </c>
      <c r="G80" s="14"/>
      <c r="H80" s="7"/>
      <c r="I80" s="8"/>
    </row>
    <row r="81" spans="1:9" customFormat="1" ht="13.5">
      <c r="A81" s="18" t="s">
        <v>30</v>
      </c>
      <c r="B81" s="19" t="s">
        <v>119</v>
      </c>
      <c r="C81" s="20" t="s">
        <v>12</v>
      </c>
      <c r="D81" s="21">
        <v>1</v>
      </c>
      <c r="E81" s="22">
        <v>21</v>
      </c>
      <c r="F81" s="23">
        <f>F79*(1+E81/100)</f>
        <v>0</v>
      </c>
      <c r="G81" s="24"/>
      <c r="H81" s="7"/>
      <c r="I81" s="8"/>
    </row>
    <row r="84" spans="1:9" s="32" customFormat="1">
      <c r="A84" s="32" t="s">
        <v>87</v>
      </c>
    </row>
    <row r="86" spans="1:9" customFormat="1" ht="13.5">
      <c r="A86" s="1" t="s">
        <v>0</v>
      </c>
      <c r="B86" s="2"/>
      <c r="C86" s="3" t="s">
        <v>1</v>
      </c>
      <c r="D86" s="4">
        <v>1000</v>
      </c>
      <c r="E86" s="3" t="s">
        <v>2</v>
      </c>
      <c r="F86" s="5" t="s">
        <v>3</v>
      </c>
      <c r="G86" s="6"/>
      <c r="H86" s="7"/>
      <c r="I86" s="8"/>
    </row>
    <row r="87" spans="1:9" customFormat="1" ht="13.5">
      <c r="A87" s="9">
        <v>12</v>
      </c>
      <c r="B87" s="10" t="s">
        <v>4</v>
      </c>
      <c r="C87" s="7" t="s">
        <v>5</v>
      </c>
      <c r="D87" s="11">
        <v>900</v>
      </c>
      <c r="E87" s="46"/>
      <c r="F87" s="13">
        <f>D89*E87</f>
        <v>0</v>
      </c>
      <c r="G87" s="14"/>
      <c r="H87" s="7"/>
      <c r="I87" s="15">
        <f>F87</f>
        <v>0</v>
      </c>
    </row>
    <row r="88" spans="1:9" customFormat="1" ht="13.5">
      <c r="A88" s="16" t="s">
        <v>6</v>
      </c>
      <c r="B88" s="10" t="s">
        <v>13</v>
      </c>
      <c r="C88" s="7" t="s">
        <v>8</v>
      </c>
      <c r="D88" s="11">
        <v>450</v>
      </c>
      <c r="E88" s="7" t="s">
        <v>9</v>
      </c>
      <c r="F88" s="17" t="s">
        <v>10</v>
      </c>
      <c r="G88" s="14"/>
      <c r="H88" s="7"/>
      <c r="I88" s="8"/>
    </row>
    <row r="89" spans="1:9" customFormat="1" ht="13.5">
      <c r="A89" s="18" t="s">
        <v>14</v>
      </c>
      <c r="B89" s="19" t="s">
        <v>119</v>
      </c>
      <c r="C89" s="20" t="s">
        <v>12</v>
      </c>
      <c r="D89" s="21">
        <v>2</v>
      </c>
      <c r="E89" s="22">
        <v>21</v>
      </c>
      <c r="F89" s="23">
        <f>F87*(1+E89/100)</f>
        <v>0</v>
      </c>
      <c r="G89" s="24"/>
      <c r="H89" s="7"/>
      <c r="I89" s="8"/>
    </row>
    <row r="91" spans="1:9" customFormat="1" ht="13.5">
      <c r="A91" s="1" t="s">
        <v>0</v>
      </c>
      <c r="B91" s="2"/>
      <c r="C91" s="3" t="s">
        <v>1</v>
      </c>
      <c r="D91" s="4">
        <v>100</v>
      </c>
      <c r="E91" s="3" t="s">
        <v>2</v>
      </c>
      <c r="F91" s="5" t="s">
        <v>3</v>
      </c>
      <c r="G91" s="6"/>
      <c r="H91" s="7"/>
      <c r="I91" s="8"/>
    </row>
    <row r="92" spans="1:9" customFormat="1" ht="13.5">
      <c r="A92" s="9" t="s">
        <v>90</v>
      </c>
      <c r="B92" s="10" t="s">
        <v>91</v>
      </c>
      <c r="C92" s="7" t="s">
        <v>5</v>
      </c>
      <c r="D92" s="11">
        <v>900</v>
      </c>
      <c r="E92" s="46"/>
      <c r="F92" s="13">
        <f>ROUND((D94*E92),1)</f>
        <v>0</v>
      </c>
      <c r="G92" s="14"/>
      <c r="H92" s="7"/>
      <c r="I92" s="15">
        <f>F92</f>
        <v>0</v>
      </c>
    </row>
    <row r="93" spans="1:9" customFormat="1" ht="13.5">
      <c r="A93" s="16" t="s">
        <v>6</v>
      </c>
      <c r="B93" s="10" t="s">
        <v>92</v>
      </c>
      <c r="C93" s="7" t="s">
        <v>93</v>
      </c>
      <c r="D93" s="11">
        <v>18</v>
      </c>
      <c r="E93" s="7" t="s">
        <v>9</v>
      </c>
      <c r="F93" s="17" t="s">
        <v>10</v>
      </c>
      <c r="G93" s="14"/>
      <c r="H93" s="7"/>
      <c r="I93" s="8"/>
    </row>
    <row r="94" spans="1:9" customFormat="1" ht="13.5">
      <c r="A94" s="18" t="s">
        <v>46</v>
      </c>
      <c r="B94" s="19" t="s">
        <v>94</v>
      </c>
      <c r="C94" s="20" t="s">
        <v>12</v>
      </c>
      <c r="D94" s="21">
        <v>1</v>
      </c>
      <c r="E94" s="22">
        <v>21</v>
      </c>
      <c r="F94" s="23">
        <f>ROUND((F92*(1+E94/100)),1)</f>
        <v>0</v>
      </c>
      <c r="G94" s="24"/>
      <c r="H94" s="7"/>
      <c r="I94" s="8"/>
    </row>
    <row r="96" spans="1:9" customFormat="1" ht="13.5">
      <c r="A96" s="1" t="s">
        <v>0</v>
      </c>
      <c r="B96" s="2"/>
      <c r="C96" s="3" t="s">
        <v>36</v>
      </c>
      <c r="D96" s="4">
        <v>2100</v>
      </c>
      <c r="E96" s="3" t="s">
        <v>2</v>
      </c>
      <c r="F96" s="5" t="s">
        <v>3</v>
      </c>
      <c r="G96" s="6"/>
      <c r="H96" s="7"/>
      <c r="I96" s="8"/>
    </row>
    <row r="97" spans="1:9" customFormat="1" ht="13.5">
      <c r="A97" s="9">
        <v>13</v>
      </c>
      <c r="B97" s="10" t="s">
        <v>38</v>
      </c>
      <c r="C97" s="7" t="s">
        <v>5</v>
      </c>
      <c r="D97" s="11">
        <v>39</v>
      </c>
      <c r="E97" s="46"/>
      <c r="F97" s="13">
        <f>ROUND((D99*E97),1)</f>
        <v>0</v>
      </c>
      <c r="G97" s="14"/>
      <c r="H97" s="7"/>
      <c r="I97" s="15">
        <f>F97</f>
        <v>0</v>
      </c>
    </row>
    <row r="98" spans="1:9" customFormat="1" ht="13.5">
      <c r="A98" s="16" t="s">
        <v>6</v>
      </c>
      <c r="B98" s="10"/>
      <c r="C98" s="7" t="s">
        <v>8</v>
      </c>
      <c r="D98" s="11">
        <v>600</v>
      </c>
      <c r="E98" s="7" t="s">
        <v>9</v>
      </c>
      <c r="F98" s="17" t="s">
        <v>10</v>
      </c>
      <c r="G98" s="14"/>
      <c r="H98" s="7"/>
      <c r="I98" s="8"/>
    </row>
    <row r="99" spans="1:9" customFormat="1" ht="13.5">
      <c r="A99" s="18" t="s">
        <v>39</v>
      </c>
      <c r="B99" s="19"/>
      <c r="C99" s="20" t="s">
        <v>40</v>
      </c>
      <c r="D99" s="21">
        <v>2.1</v>
      </c>
      <c r="E99" s="22">
        <v>21</v>
      </c>
      <c r="F99" s="23">
        <f>ROUND((F97*(1+E99/100)),1)</f>
        <v>0</v>
      </c>
      <c r="G99" s="24"/>
      <c r="H99" s="7"/>
      <c r="I99" s="8"/>
    </row>
    <row r="101" spans="1:9" customFormat="1" ht="13.5">
      <c r="A101" s="1" t="s">
        <v>0</v>
      </c>
      <c r="B101" s="2"/>
      <c r="C101" s="3" t="s">
        <v>41</v>
      </c>
      <c r="D101" s="4"/>
      <c r="E101" s="3" t="s">
        <v>2</v>
      </c>
      <c r="F101" s="5" t="s">
        <v>3</v>
      </c>
      <c r="G101" s="6"/>
      <c r="H101" s="7"/>
      <c r="I101" s="8"/>
    </row>
    <row r="102" spans="1:9" customFormat="1" ht="13.5">
      <c r="A102" s="9" t="s">
        <v>88</v>
      </c>
      <c r="B102" s="10" t="s">
        <v>42</v>
      </c>
      <c r="C102" s="7" t="s">
        <v>5</v>
      </c>
      <c r="D102" s="11"/>
      <c r="E102" s="46"/>
      <c r="F102" s="13">
        <f>ROUND((D104*E102),1)</f>
        <v>0</v>
      </c>
      <c r="G102" s="14"/>
      <c r="H102" s="7"/>
      <c r="I102" s="15">
        <f>F102</f>
        <v>0</v>
      </c>
    </row>
    <row r="103" spans="1:9" customFormat="1" ht="13.5">
      <c r="A103" s="16" t="s">
        <v>6</v>
      </c>
      <c r="B103" s="10" t="s">
        <v>43</v>
      </c>
      <c r="C103" s="7" t="s">
        <v>8</v>
      </c>
      <c r="D103" s="11"/>
      <c r="E103" s="7" t="s">
        <v>9</v>
      </c>
      <c r="F103" s="17" t="s">
        <v>10</v>
      </c>
      <c r="G103" s="14"/>
      <c r="H103" s="7"/>
      <c r="I103" s="8"/>
    </row>
    <row r="104" spans="1:9" customFormat="1" ht="13.5">
      <c r="A104" s="18" t="s">
        <v>35</v>
      </c>
      <c r="B104" s="31" t="s">
        <v>89</v>
      </c>
      <c r="C104" s="20" t="s">
        <v>40</v>
      </c>
      <c r="D104" s="21">
        <v>3</v>
      </c>
      <c r="E104" s="22">
        <v>21</v>
      </c>
      <c r="F104" s="23">
        <f>ROUND((F102*(1+E104/100)),1)</f>
        <v>0</v>
      </c>
      <c r="G104" s="24"/>
      <c r="H104" s="7"/>
      <c r="I104" s="8"/>
    </row>
    <row r="106" spans="1:9" customFormat="1" ht="13.5">
      <c r="A106" s="1" t="s">
        <v>0</v>
      </c>
      <c r="B106" s="2"/>
      <c r="C106" s="3" t="s">
        <v>1</v>
      </c>
      <c r="D106" s="4">
        <v>1600</v>
      </c>
      <c r="E106" s="3" t="s">
        <v>2</v>
      </c>
      <c r="F106" s="5" t="s">
        <v>3</v>
      </c>
      <c r="G106" s="6"/>
      <c r="H106" s="7"/>
      <c r="I106" s="8"/>
    </row>
    <row r="107" spans="1:9" customFormat="1" ht="13.5">
      <c r="A107" s="9">
        <v>14</v>
      </c>
      <c r="B107" s="10" t="s">
        <v>95</v>
      </c>
      <c r="C107" s="7" t="s">
        <v>5</v>
      </c>
      <c r="D107" s="11">
        <v>650</v>
      </c>
      <c r="E107" s="46"/>
      <c r="F107" s="13">
        <f>D109*E107</f>
        <v>0</v>
      </c>
      <c r="G107" s="14"/>
      <c r="H107" s="7"/>
      <c r="I107" s="15">
        <f>F107</f>
        <v>0</v>
      </c>
    </row>
    <row r="108" spans="1:9" customFormat="1" ht="13.5">
      <c r="A108" s="16" t="s">
        <v>6</v>
      </c>
      <c r="B108" s="10" t="s">
        <v>96</v>
      </c>
      <c r="C108" s="7" t="s">
        <v>8</v>
      </c>
      <c r="D108" s="11">
        <v>180</v>
      </c>
      <c r="E108" s="7" t="s">
        <v>9</v>
      </c>
      <c r="F108" s="17" t="s">
        <v>10</v>
      </c>
      <c r="G108" s="14"/>
      <c r="H108" s="7"/>
      <c r="I108" s="8"/>
    </row>
    <row r="109" spans="1:9" customFormat="1" ht="13.5">
      <c r="A109" s="18"/>
      <c r="B109" s="19" t="s">
        <v>97</v>
      </c>
      <c r="C109" s="20" t="s">
        <v>12</v>
      </c>
      <c r="D109" s="21">
        <v>1</v>
      </c>
      <c r="E109" s="22">
        <v>21</v>
      </c>
      <c r="F109" s="23">
        <f>F107*(1+E109/100)</f>
        <v>0</v>
      </c>
      <c r="G109" s="24"/>
      <c r="H109" s="7"/>
      <c r="I109" s="8"/>
    </row>
    <row r="111" spans="1:9" customFormat="1" ht="13.5">
      <c r="A111" s="1" t="s">
        <v>0</v>
      </c>
      <c r="B111" s="2"/>
      <c r="C111" s="3"/>
      <c r="D111" s="4"/>
      <c r="E111" s="3" t="s">
        <v>37</v>
      </c>
      <c r="F111" s="5" t="s">
        <v>3</v>
      </c>
      <c r="G111" s="6"/>
      <c r="H111" s="7"/>
      <c r="I111" s="27"/>
    </row>
    <row r="112" spans="1:9" customFormat="1" ht="13.5">
      <c r="A112" s="9">
        <v>15</v>
      </c>
      <c r="B112" s="10" t="s">
        <v>67</v>
      </c>
      <c r="C112" s="7"/>
      <c r="D112" s="11"/>
      <c r="E112" s="46"/>
      <c r="F112" s="13">
        <f>D114*E112</f>
        <v>0</v>
      </c>
      <c r="G112" s="14"/>
      <c r="H112" s="7"/>
      <c r="I112" s="28">
        <f>F112</f>
        <v>0</v>
      </c>
    </row>
    <row r="113" spans="1:9" customFormat="1" ht="13.5">
      <c r="A113" s="16" t="s">
        <v>6</v>
      </c>
      <c r="B113" s="10" t="s">
        <v>134</v>
      </c>
      <c r="C113" s="7"/>
      <c r="D113" s="11"/>
      <c r="E113" s="7" t="s">
        <v>9</v>
      </c>
      <c r="F113" s="17" t="s">
        <v>10</v>
      </c>
      <c r="G113" s="14"/>
      <c r="H113" s="7"/>
      <c r="I113" s="27"/>
    </row>
    <row r="114" spans="1:9" customFormat="1" ht="13.5">
      <c r="A114" s="18"/>
      <c r="B114" s="19"/>
      <c r="C114" s="20" t="s">
        <v>40</v>
      </c>
      <c r="D114" s="21">
        <v>14</v>
      </c>
      <c r="E114" s="22">
        <v>21</v>
      </c>
      <c r="F114" s="23">
        <f>F112*(1+E114/100)</f>
        <v>0</v>
      </c>
      <c r="G114" s="24"/>
      <c r="H114" s="7"/>
      <c r="I114" s="27"/>
    </row>
    <row r="116" spans="1:9" ht="13.5" thickBot="1"/>
    <row r="117" spans="1:9" ht="15.75">
      <c r="A117"/>
      <c r="B117" s="45" t="s">
        <v>196</v>
      </c>
      <c r="C117" s="45"/>
      <c r="D117" s="44"/>
      <c r="E117" s="127">
        <f>SUM(I6:I114)</f>
        <v>0</v>
      </c>
      <c r="F117" s="127"/>
      <c r="G117" s="35"/>
      <c r="H117" s="35"/>
      <c r="I117"/>
    </row>
  </sheetData>
  <sheetProtection selectLockedCells="1"/>
  <mergeCells count="1">
    <mergeCell ref="E117:F117"/>
  </mergeCells>
  <phoneticPr fontId="0" type="noConversion"/>
  <pageMargins left="0.78740157480314965" right="0.78740157480314965" top="1.2598425196850394" bottom="0.98425196850393704" header="0.51181102362204722" footer="0.51181102362204722"/>
  <pageSetup paperSize="9" firstPageNumber="10" orientation="portrait" useFirstPageNumber="1" r:id="rId1"/>
  <headerFooter alignWithMargins="0">
    <oddFooter>&amp;R&amp;"Times New Roman,Obyčejné"Strana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topLeftCell="A19" zoomScaleNormal="100" workbookViewId="0">
      <selection activeCell="B6" sqref="B6"/>
    </sheetView>
  </sheetViews>
  <sheetFormatPr defaultRowHeight="12.75"/>
  <cols>
    <col min="1" max="1" width="8.42578125" customWidth="1"/>
    <col min="2" max="2" width="26.85546875" customWidth="1"/>
    <col min="3" max="4" width="9" customWidth="1"/>
    <col min="6" max="6" width="13.140625" customWidth="1"/>
    <col min="7" max="7" width="11.140625" customWidth="1"/>
    <col min="8" max="8" width="3.42578125" customWidth="1"/>
    <col min="9" max="9" width="11.140625" hidden="1" customWidth="1"/>
  </cols>
  <sheetData>
    <row r="1" spans="1:1" s="34" customFormat="1" ht="15.75">
      <c r="A1" s="33" t="s">
        <v>208</v>
      </c>
    </row>
  </sheetData>
  <sheetProtection password="DC69" sheet="1" objects="1" scenarios="1" selectLockedCells="1"/>
  <printOptions horizontalCentered="1"/>
  <pageMargins left="0.70866141732283472" right="0.70866141732283472" top="0.78740157480314965" bottom="0.78740157480314965" header="0.31496062992125984" footer="0.39370078740157483"/>
  <pageSetup paperSize="9" firstPageNumber="16" orientation="portrait" useFirstPageNumber="1" horizontalDpi="1200" verticalDpi="1200" r:id="rId1"/>
  <headerFooter scaleWithDoc="0" alignWithMargins="0">
    <oddFooter>&amp;RStránka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49" zoomScaleNormal="100" workbookViewId="0">
      <selection activeCell="K76" sqref="K76"/>
    </sheetView>
  </sheetViews>
  <sheetFormatPr defaultRowHeight="12.75"/>
  <cols>
    <col min="1" max="1" width="8.42578125" customWidth="1"/>
    <col min="2" max="2" width="26.85546875" customWidth="1"/>
    <col min="3" max="4" width="9" customWidth="1"/>
    <col min="6" max="6" width="13.140625" customWidth="1"/>
    <col min="7" max="7" width="11.140625" customWidth="1"/>
    <col min="8" max="8" width="3.42578125" customWidth="1"/>
    <col min="9" max="9" width="11.140625" hidden="1" customWidth="1"/>
  </cols>
  <sheetData>
    <row r="1" spans="1:9" s="34" customFormat="1" ht="15.75">
      <c r="A1" s="33" t="s">
        <v>200</v>
      </c>
    </row>
    <row r="2" spans="1:9" s="30" customFormat="1"/>
    <row r="3" spans="1:9" s="32" customFormat="1">
      <c r="A3" s="32" t="s">
        <v>69</v>
      </c>
    </row>
    <row r="5" spans="1:9" ht="13.5">
      <c r="A5" s="1" t="s">
        <v>0</v>
      </c>
      <c r="B5" s="2" t="s">
        <v>136</v>
      </c>
      <c r="C5" s="3" t="s">
        <v>1</v>
      </c>
      <c r="D5" s="4">
        <v>1200</v>
      </c>
      <c r="E5" s="3" t="s">
        <v>2</v>
      </c>
      <c r="F5" s="5" t="s">
        <v>3</v>
      </c>
      <c r="G5" s="6"/>
      <c r="H5" s="7"/>
      <c r="I5" s="8"/>
    </row>
    <row r="6" spans="1:9" ht="13.5">
      <c r="A6" s="9">
        <v>1</v>
      </c>
      <c r="B6" s="10" t="s">
        <v>137</v>
      </c>
      <c r="C6" s="7" t="s">
        <v>5</v>
      </c>
      <c r="D6" s="11">
        <v>760</v>
      </c>
      <c r="E6" s="46"/>
      <c r="F6" s="13">
        <f>D8*E6</f>
        <v>0</v>
      </c>
      <c r="G6" s="14"/>
      <c r="H6" s="7"/>
      <c r="I6" s="15">
        <f>F6</f>
        <v>0</v>
      </c>
    </row>
    <row r="7" spans="1:9" ht="13.5">
      <c r="A7" s="16" t="s">
        <v>6</v>
      </c>
      <c r="B7" s="10" t="s">
        <v>138</v>
      </c>
      <c r="C7" s="7" t="s">
        <v>8</v>
      </c>
      <c r="D7" s="11">
        <v>600</v>
      </c>
      <c r="E7" s="7" t="s">
        <v>9</v>
      </c>
      <c r="F7" s="17" t="s">
        <v>10</v>
      </c>
      <c r="G7" s="14"/>
      <c r="H7" s="7"/>
      <c r="I7" s="8"/>
    </row>
    <row r="8" spans="1:9" ht="13.5">
      <c r="A8" s="18" t="s">
        <v>135</v>
      </c>
      <c r="B8" s="19"/>
      <c r="C8" s="20" t="s">
        <v>12</v>
      </c>
      <c r="D8" s="21">
        <v>1</v>
      </c>
      <c r="E8" s="22">
        <v>21</v>
      </c>
      <c r="F8" s="23">
        <f>F6*(1+E8/100)</f>
        <v>0</v>
      </c>
      <c r="G8" s="24"/>
      <c r="H8" s="7"/>
      <c r="I8" s="8"/>
    </row>
    <row r="10" spans="1:9" ht="13.5">
      <c r="A10" s="1" t="s">
        <v>0</v>
      </c>
      <c r="B10" s="2" t="s">
        <v>140</v>
      </c>
      <c r="C10" s="3" t="s">
        <v>1</v>
      </c>
      <c r="D10" s="4"/>
      <c r="E10" s="3" t="s">
        <v>2</v>
      </c>
      <c r="F10" s="5" t="s">
        <v>3</v>
      </c>
      <c r="G10" s="6"/>
      <c r="H10" s="7"/>
      <c r="I10" s="8"/>
    </row>
    <row r="11" spans="1:9" ht="13.5">
      <c r="A11" s="9">
        <v>2</v>
      </c>
      <c r="B11" s="10" t="s">
        <v>141</v>
      </c>
      <c r="C11" s="7" t="s">
        <v>5</v>
      </c>
      <c r="D11" s="11"/>
      <c r="E11" s="46"/>
      <c r="F11" s="13">
        <f>D13*E11</f>
        <v>0</v>
      </c>
      <c r="G11" s="14"/>
      <c r="H11" s="7"/>
      <c r="I11" s="15">
        <f>F11</f>
        <v>0</v>
      </c>
    </row>
    <row r="12" spans="1:9" ht="13.5">
      <c r="A12" s="16" t="s">
        <v>6</v>
      </c>
      <c r="B12" s="10" t="s">
        <v>142</v>
      </c>
      <c r="C12" s="7" t="s">
        <v>8</v>
      </c>
      <c r="D12" s="11"/>
      <c r="E12" s="7" t="s">
        <v>9</v>
      </c>
      <c r="F12" s="17" t="s">
        <v>10</v>
      </c>
      <c r="G12" s="14"/>
      <c r="H12" s="7"/>
      <c r="I12" s="8"/>
    </row>
    <row r="13" spans="1:9" ht="13.5">
      <c r="A13" s="18" t="s">
        <v>139</v>
      </c>
      <c r="B13" s="19"/>
      <c r="C13" s="20" t="s">
        <v>12</v>
      </c>
      <c r="D13" s="21">
        <v>1</v>
      </c>
      <c r="E13" s="22">
        <v>21</v>
      </c>
      <c r="F13" s="23">
        <f>F11*(1+E13/100)</f>
        <v>0</v>
      </c>
      <c r="G13" s="24"/>
      <c r="H13" s="7"/>
      <c r="I13" s="8"/>
    </row>
    <row r="16" spans="1:9" s="32" customFormat="1">
      <c r="A16" s="32" t="s">
        <v>143</v>
      </c>
    </row>
    <row r="18" spans="1:9" ht="13.5">
      <c r="A18" s="1" t="s">
        <v>0</v>
      </c>
      <c r="B18" s="2" t="s">
        <v>71</v>
      </c>
      <c r="C18" s="3" t="s">
        <v>1</v>
      </c>
      <c r="D18" s="4">
        <v>1300</v>
      </c>
      <c r="E18" s="3" t="s">
        <v>2</v>
      </c>
      <c r="F18" s="5" t="s">
        <v>3</v>
      </c>
      <c r="G18" s="6"/>
      <c r="H18" s="7"/>
      <c r="I18" s="8"/>
    </row>
    <row r="19" spans="1:9" ht="13.5">
      <c r="A19" s="9">
        <v>3</v>
      </c>
      <c r="B19" s="10" t="s">
        <v>72</v>
      </c>
      <c r="C19" s="7" t="s">
        <v>5</v>
      </c>
      <c r="D19" s="11">
        <v>760</v>
      </c>
      <c r="E19" s="46"/>
      <c r="F19" s="13">
        <f>D21*E19</f>
        <v>0</v>
      </c>
      <c r="G19" s="14"/>
      <c r="H19" s="7"/>
      <c r="I19" s="15">
        <f>F19</f>
        <v>0</v>
      </c>
    </row>
    <row r="20" spans="1:9" ht="13.5">
      <c r="A20" s="16" t="s">
        <v>6</v>
      </c>
      <c r="B20" s="10" t="s">
        <v>34</v>
      </c>
      <c r="C20" s="7" t="s">
        <v>8</v>
      </c>
      <c r="D20" s="11">
        <v>500</v>
      </c>
      <c r="E20" s="7" t="s">
        <v>9</v>
      </c>
      <c r="F20" s="17" t="s">
        <v>10</v>
      </c>
      <c r="G20" s="14"/>
      <c r="H20" s="7"/>
      <c r="I20" s="8"/>
    </row>
    <row r="21" spans="1:9" ht="13.5">
      <c r="A21" s="18"/>
      <c r="B21" s="19" t="s">
        <v>81</v>
      </c>
      <c r="C21" s="20" t="s">
        <v>12</v>
      </c>
      <c r="D21" s="21">
        <v>13</v>
      </c>
      <c r="E21" s="22">
        <v>21</v>
      </c>
      <c r="F21" s="23">
        <f>F19*(1+E21/100)</f>
        <v>0</v>
      </c>
      <c r="G21" s="24"/>
      <c r="H21" s="7"/>
      <c r="I21" s="8"/>
    </row>
    <row r="22" spans="1:9" s="30" customFormat="1"/>
    <row r="23" spans="1:9" ht="13.5">
      <c r="A23" s="1" t="s">
        <v>0</v>
      </c>
      <c r="B23" s="2" t="s">
        <v>140</v>
      </c>
      <c r="C23" s="3" t="s">
        <v>1</v>
      </c>
      <c r="D23" s="4"/>
      <c r="E23" s="3" t="s">
        <v>2</v>
      </c>
      <c r="F23" s="5" t="s">
        <v>3</v>
      </c>
      <c r="G23" s="6"/>
      <c r="H23" s="7"/>
      <c r="I23" s="8"/>
    </row>
    <row r="24" spans="1:9" ht="13.5">
      <c r="A24" s="9" t="s">
        <v>145</v>
      </c>
      <c r="B24" s="10" t="s">
        <v>144</v>
      </c>
      <c r="C24" s="7" t="s">
        <v>5</v>
      </c>
      <c r="D24" s="11"/>
      <c r="E24" s="46"/>
      <c r="F24" s="13">
        <f>D26*E24</f>
        <v>0</v>
      </c>
      <c r="G24" s="14"/>
      <c r="H24" s="7"/>
      <c r="I24" s="15">
        <f>F24</f>
        <v>0</v>
      </c>
    </row>
    <row r="25" spans="1:9" ht="13.5">
      <c r="A25" s="16" t="s">
        <v>6</v>
      </c>
      <c r="B25" s="10" t="s">
        <v>141</v>
      </c>
      <c r="C25" s="7" t="s">
        <v>8</v>
      </c>
      <c r="D25" s="11"/>
      <c r="E25" s="7" t="s">
        <v>9</v>
      </c>
      <c r="F25" s="17" t="s">
        <v>10</v>
      </c>
      <c r="G25" s="14"/>
      <c r="H25" s="7"/>
      <c r="I25" s="8"/>
    </row>
    <row r="26" spans="1:9" ht="13.5">
      <c r="A26" s="18"/>
      <c r="B26" s="19" t="s">
        <v>110</v>
      </c>
      <c r="C26" s="20" t="s">
        <v>12</v>
      </c>
      <c r="D26" s="21">
        <v>26</v>
      </c>
      <c r="E26" s="22">
        <v>21</v>
      </c>
      <c r="F26" s="23">
        <f>F24*(1+E26/100)</f>
        <v>0</v>
      </c>
      <c r="G26" s="24"/>
      <c r="H26" s="7"/>
      <c r="I26" s="8"/>
    </row>
    <row r="28" spans="1:9" ht="13.5">
      <c r="A28" s="1" t="s">
        <v>0</v>
      </c>
      <c r="B28" s="2" t="s">
        <v>82</v>
      </c>
      <c r="C28" s="3" t="s">
        <v>1</v>
      </c>
      <c r="D28" s="4">
        <v>750</v>
      </c>
      <c r="E28" s="3" t="s">
        <v>2</v>
      </c>
      <c r="F28" s="5" t="s">
        <v>3</v>
      </c>
      <c r="G28" s="6"/>
      <c r="H28" s="7"/>
      <c r="I28" s="8"/>
    </row>
    <row r="29" spans="1:9" ht="13.5">
      <c r="A29" s="9">
        <v>4</v>
      </c>
      <c r="B29" s="10" t="s">
        <v>83</v>
      </c>
      <c r="C29" s="7" t="s">
        <v>5</v>
      </c>
      <c r="D29" s="11" t="s">
        <v>85</v>
      </c>
      <c r="E29" s="46"/>
      <c r="F29" s="13">
        <f>D31*E29</f>
        <v>0</v>
      </c>
      <c r="G29" s="14"/>
      <c r="H29" s="7"/>
      <c r="I29" s="15">
        <f>F29</f>
        <v>0</v>
      </c>
    </row>
    <row r="30" spans="1:9" ht="13.5">
      <c r="A30" s="16" t="s">
        <v>6</v>
      </c>
      <c r="B30" s="10" t="s">
        <v>84</v>
      </c>
      <c r="C30" s="7" t="s">
        <v>8</v>
      </c>
      <c r="D30" s="11">
        <v>650</v>
      </c>
      <c r="E30" s="7" t="s">
        <v>9</v>
      </c>
      <c r="F30" s="17" t="s">
        <v>10</v>
      </c>
      <c r="G30" s="14"/>
      <c r="H30" s="7"/>
      <c r="I30" s="8"/>
    </row>
    <row r="31" spans="1:9" ht="13.5">
      <c r="A31" s="18"/>
      <c r="B31" s="43" t="s">
        <v>161</v>
      </c>
      <c r="C31" s="20" t="s">
        <v>12</v>
      </c>
      <c r="D31" s="21">
        <v>2</v>
      </c>
      <c r="E31" s="22">
        <v>21</v>
      </c>
      <c r="F31" s="23">
        <f>F29*(1+E31/100)</f>
        <v>0</v>
      </c>
      <c r="G31" s="24"/>
      <c r="H31" s="7"/>
      <c r="I31" s="8"/>
    </row>
    <row r="33" spans="1:9" ht="13.5">
      <c r="A33" s="1" t="s">
        <v>0</v>
      </c>
      <c r="B33" s="2" t="s">
        <v>164</v>
      </c>
      <c r="C33" s="3" t="s">
        <v>1</v>
      </c>
      <c r="D33" s="4"/>
      <c r="E33" s="3" t="s">
        <v>2</v>
      </c>
      <c r="F33" s="5" t="s">
        <v>3</v>
      </c>
      <c r="G33" s="6"/>
      <c r="H33" s="7"/>
      <c r="I33" s="8"/>
    </row>
    <row r="34" spans="1:9" ht="13.5">
      <c r="A34" s="9">
        <v>5</v>
      </c>
      <c r="B34" s="10" t="s">
        <v>165</v>
      </c>
      <c r="C34" s="7" t="s">
        <v>5</v>
      </c>
      <c r="D34" s="11"/>
      <c r="E34" s="46"/>
      <c r="F34" s="13">
        <f>D36*E34</f>
        <v>0</v>
      </c>
      <c r="G34" s="14"/>
      <c r="H34" s="7"/>
      <c r="I34" s="15">
        <f>F34</f>
        <v>0</v>
      </c>
    </row>
    <row r="35" spans="1:9" ht="13.5">
      <c r="A35" s="16" t="s">
        <v>6</v>
      </c>
      <c r="B35" s="10" t="s">
        <v>166</v>
      </c>
      <c r="C35" s="7" t="s">
        <v>8</v>
      </c>
      <c r="D35" s="11"/>
      <c r="E35" s="7" t="s">
        <v>9</v>
      </c>
      <c r="F35" s="17" t="s">
        <v>10</v>
      </c>
      <c r="G35" s="14"/>
      <c r="H35" s="7"/>
      <c r="I35" s="8"/>
    </row>
    <row r="36" spans="1:9" ht="13.5">
      <c r="A36" s="18"/>
      <c r="B36" s="19"/>
      <c r="C36" s="20" t="s">
        <v>12</v>
      </c>
      <c r="D36" s="21">
        <v>26</v>
      </c>
      <c r="E36" s="22">
        <v>21</v>
      </c>
      <c r="F36" s="23">
        <f>F34*(1+E36/100)</f>
        <v>0</v>
      </c>
      <c r="G36" s="24"/>
      <c r="H36" s="7"/>
      <c r="I36" s="8"/>
    </row>
    <row r="37" spans="1:9" ht="13.5">
      <c r="A37" s="7"/>
      <c r="B37" s="25"/>
      <c r="C37" s="7"/>
      <c r="D37" s="26"/>
      <c r="E37" s="26"/>
      <c r="F37" s="12"/>
      <c r="G37" s="7"/>
      <c r="H37" s="7"/>
      <c r="I37" s="8"/>
    </row>
    <row r="38" spans="1:9" s="32" customFormat="1">
      <c r="A38" s="32" t="s">
        <v>163</v>
      </c>
    </row>
    <row r="40" spans="1:9" ht="13.5">
      <c r="A40" s="1" t="s">
        <v>0</v>
      </c>
      <c r="B40" s="2"/>
      <c r="C40" s="3" t="s">
        <v>1</v>
      </c>
      <c r="D40" s="4">
        <v>1000</v>
      </c>
      <c r="E40" s="3" t="s">
        <v>2</v>
      </c>
      <c r="F40" s="5" t="s">
        <v>3</v>
      </c>
      <c r="G40" s="6"/>
      <c r="H40" s="7"/>
      <c r="I40" s="8"/>
    </row>
    <row r="41" spans="1:9" ht="13.5">
      <c r="A41" s="9">
        <v>6</v>
      </c>
      <c r="B41" s="10" t="s">
        <v>15</v>
      </c>
      <c r="C41" s="7" t="s">
        <v>5</v>
      </c>
      <c r="D41" s="11">
        <v>900</v>
      </c>
      <c r="E41" s="46"/>
      <c r="F41" s="13">
        <f>D43*E41</f>
        <v>0</v>
      </c>
      <c r="G41" s="14"/>
      <c r="H41" s="7"/>
      <c r="I41" s="15">
        <f>F41</f>
        <v>0</v>
      </c>
    </row>
    <row r="42" spans="1:9" ht="13.5">
      <c r="A42" s="16" t="s">
        <v>6</v>
      </c>
      <c r="B42" s="10" t="s">
        <v>147</v>
      </c>
      <c r="C42" s="7" t="s">
        <v>8</v>
      </c>
      <c r="D42" s="11">
        <v>600</v>
      </c>
      <c r="E42" s="7" t="s">
        <v>9</v>
      </c>
      <c r="F42" s="17" t="s">
        <v>10</v>
      </c>
      <c r="G42" s="14"/>
      <c r="H42" s="7"/>
      <c r="I42" s="8"/>
    </row>
    <row r="43" spans="1:9" ht="13.5">
      <c r="A43" s="18"/>
      <c r="B43" s="19"/>
      <c r="C43" s="20" t="s">
        <v>12</v>
      </c>
      <c r="D43" s="21">
        <v>2</v>
      </c>
      <c r="E43" s="22">
        <v>21</v>
      </c>
      <c r="F43" s="23">
        <f>F41*(1+E43/100)</f>
        <v>0</v>
      </c>
      <c r="G43" s="24"/>
      <c r="H43" s="7"/>
      <c r="I43" s="8"/>
    </row>
    <row r="45" spans="1:9" ht="13.5">
      <c r="A45" s="1" t="s">
        <v>0</v>
      </c>
      <c r="B45" s="2"/>
      <c r="C45" s="3" t="s">
        <v>36</v>
      </c>
      <c r="D45" s="4">
        <v>2000</v>
      </c>
      <c r="E45" s="3" t="s">
        <v>2</v>
      </c>
      <c r="F45" s="5" t="s">
        <v>3</v>
      </c>
      <c r="G45" s="6"/>
      <c r="H45" s="7"/>
      <c r="I45" s="8"/>
    </row>
    <row r="46" spans="1:9" ht="13.5">
      <c r="A46" s="9">
        <v>7</v>
      </c>
      <c r="B46" s="10" t="s">
        <v>45</v>
      </c>
      <c r="C46" s="7" t="s">
        <v>5</v>
      </c>
      <c r="D46" s="11">
        <v>39</v>
      </c>
      <c r="E46" s="46"/>
      <c r="F46" s="13">
        <f>ROUND((D48*E46),1)</f>
        <v>0</v>
      </c>
      <c r="G46" s="14"/>
      <c r="H46" s="7"/>
      <c r="I46" s="15">
        <f>F46</f>
        <v>0</v>
      </c>
    </row>
    <row r="47" spans="1:9" ht="13.5">
      <c r="A47" s="16" t="s">
        <v>6</v>
      </c>
      <c r="B47" s="10" t="s">
        <v>148</v>
      </c>
      <c r="C47" s="7" t="s">
        <v>8</v>
      </c>
      <c r="D47" s="11">
        <v>600</v>
      </c>
      <c r="E47" s="7" t="s">
        <v>9</v>
      </c>
      <c r="F47" s="17" t="s">
        <v>10</v>
      </c>
      <c r="G47" s="14"/>
      <c r="H47" s="7"/>
      <c r="I47" s="8"/>
    </row>
    <row r="48" spans="1:9" ht="13.5">
      <c r="A48" s="18">
        <v>600</v>
      </c>
      <c r="B48" s="19"/>
      <c r="C48" s="20" t="s">
        <v>40</v>
      </c>
      <c r="D48" s="21">
        <v>2</v>
      </c>
      <c r="E48" s="22">
        <v>21</v>
      </c>
      <c r="F48" s="23">
        <f>ROUND((F46*(1+E48/100)),1)</f>
        <v>0</v>
      </c>
      <c r="G48" s="24"/>
      <c r="H48" s="7"/>
      <c r="I48" s="8"/>
    </row>
    <row r="50" spans="1:9" ht="13.5">
      <c r="A50" s="36" t="s">
        <v>0</v>
      </c>
      <c r="B50" s="2" t="s">
        <v>149</v>
      </c>
      <c r="C50" s="3" t="s">
        <v>1</v>
      </c>
      <c r="D50" s="4">
        <v>610</v>
      </c>
      <c r="E50" s="3" t="s">
        <v>2</v>
      </c>
      <c r="F50" s="5" t="s">
        <v>3</v>
      </c>
      <c r="G50" s="37"/>
      <c r="H50" s="7"/>
      <c r="I50" s="8"/>
    </row>
    <row r="51" spans="1:9" ht="13.5">
      <c r="A51" s="38">
        <v>8</v>
      </c>
      <c r="B51" s="10" t="s">
        <v>152</v>
      </c>
      <c r="C51" s="7" t="s">
        <v>8</v>
      </c>
      <c r="D51" s="11">
        <v>800</v>
      </c>
      <c r="E51" s="46"/>
      <c r="F51" s="13">
        <f>D53*E51</f>
        <v>0</v>
      </c>
      <c r="G51" s="39"/>
      <c r="H51" s="7"/>
      <c r="I51" s="15">
        <f>F51</f>
        <v>0</v>
      </c>
    </row>
    <row r="52" spans="1:9" ht="13.5">
      <c r="A52" s="40" t="s">
        <v>6</v>
      </c>
      <c r="B52" s="10" t="s">
        <v>150</v>
      </c>
      <c r="C52" s="7" t="s">
        <v>5</v>
      </c>
      <c r="D52" s="11">
        <v>830</v>
      </c>
      <c r="E52" s="7" t="s">
        <v>9</v>
      </c>
      <c r="F52" s="17" t="s">
        <v>10</v>
      </c>
      <c r="G52" s="39"/>
      <c r="H52" s="7"/>
      <c r="I52" s="8"/>
    </row>
    <row r="53" spans="1:9" ht="13.5">
      <c r="A53" s="41">
        <v>1961002</v>
      </c>
      <c r="B53" s="19" t="s">
        <v>151</v>
      </c>
      <c r="C53" s="20" t="s">
        <v>12</v>
      </c>
      <c r="D53" s="21">
        <v>1</v>
      </c>
      <c r="E53" s="22">
        <v>21</v>
      </c>
      <c r="F53" s="23">
        <f>F51*(1+E53/100)</f>
        <v>0</v>
      </c>
      <c r="G53" s="42"/>
      <c r="H53" s="7"/>
      <c r="I53" s="8"/>
    </row>
    <row r="55" spans="1:9" ht="13.5">
      <c r="A55" s="36" t="s">
        <v>0</v>
      </c>
      <c r="B55" s="2" t="s">
        <v>153</v>
      </c>
      <c r="C55" s="3" t="s">
        <v>1</v>
      </c>
      <c r="D55" s="4">
        <v>730</v>
      </c>
      <c r="E55" s="3" t="s">
        <v>2</v>
      </c>
      <c r="F55" s="5" t="s">
        <v>3</v>
      </c>
      <c r="G55" s="37"/>
      <c r="H55" s="7"/>
      <c r="I55" s="8"/>
    </row>
    <row r="56" spans="1:9" ht="13.5">
      <c r="A56" s="38">
        <v>9</v>
      </c>
      <c r="B56" s="10" t="s">
        <v>154</v>
      </c>
      <c r="C56" s="7" t="s">
        <v>8</v>
      </c>
      <c r="D56" s="11">
        <v>630</v>
      </c>
      <c r="E56" s="46"/>
      <c r="F56" s="13">
        <f>D58*E56</f>
        <v>0</v>
      </c>
      <c r="G56" s="39"/>
      <c r="H56" s="7"/>
      <c r="I56" s="15">
        <f>F56</f>
        <v>0</v>
      </c>
    </row>
    <row r="57" spans="1:9" ht="13.5">
      <c r="A57" s="40" t="s">
        <v>6</v>
      </c>
      <c r="B57" s="10" t="s">
        <v>155</v>
      </c>
      <c r="C57" s="7" t="s">
        <v>5</v>
      </c>
      <c r="D57" s="11">
        <v>960</v>
      </c>
      <c r="E57" s="7" t="s">
        <v>9</v>
      </c>
      <c r="F57" s="17" t="s">
        <v>10</v>
      </c>
      <c r="G57" s="39"/>
      <c r="H57" s="7"/>
      <c r="I57" s="8"/>
    </row>
    <row r="58" spans="1:9" ht="13.5">
      <c r="A58" s="41">
        <v>1990001</v>
      </c>
      <c r="B58" s="19" t="s">
        <v>156</v>
      </c>
      <c r="C58" s="20" t="s">
        <v>12</v>
      </c>
      <c r="D58" s="21">
        <v>1</v>
      </c>
      <c r="E58" s="22">
        <v>21</v>
      </c>
      <c r="F58" s="23">
        <f>F56*(1+E58/100)</f>
        <v>0</v>
      </c>
      <c r="G58" s="42"/>
      <c r="H58" s="7"/>
      <c r="I58" s="8"/>
    </row>
    <row r="60" spans="1:9" ht="13.5">
      <c r="A60" s="36" t="s">
        <v>0</v>
      </c>
      <c r="B60" s="2" t="s">
        <v>157</v>
      </c>
      <c r="C60" s="3" t="s">
        <v>1</v>
      </c>
      <c r="D60" s="4">
        <v>1035</v>
      </c>
      <c r="E60" s="3" t="s">
        <v>2</v>
      </c>
      <c r="F60" s="5" t="s">
        <v>3</v>
      </c>
      <c r="G60" s="37"/>
      <c r="H60" s="7"/>
      <c r="I60" s="8"/>
    </row>
    <row r="61" spans="1:9" ht="13.5">
      <c r="A61" s="38">
        <v>10</v>
      </c>
      <c r="B61" s="10" t="s">
        <v>159</v>
      </c>
      <c r="C61" s="7" t="s">
        <v>8</v>
      </c>
      <c r="D61" s="11">
        <v>500</v>
      </c>
      <c r="E61" s="46"/>
      <c r="F61" s="13">
        <f>D63*E61</f>
        <v>0</v>
      </c>
      <c r="G61" s="39"/>
      <c r="H61" s="7"/>
      <c r="I61" s="15">
        <f>F61</f>
        <v>0</v>
      </c>
    </row>
    <row r="62" spans="1:9" ht="13.5">
      <c r="A62" s="40" t="s">
        <v>6</v>
      </c>
      <c r="B62" s="10" t="s">
        <v>158</v>
      </c>
      <c r="C62" s="7" t="s">
        <v>5</v>
      </c>
      <c r="D62" s="11">
        <v>1450</v>
      </c>
      <c r="E62" s="7" t="s">
        <v>9</v>
      </c>
      <c r="F62" s="17" t="s">
        <v>10</v>
      </c>
      <c r="G62" s="39"/>
      <c r="H62" s="7"/>
      <c r="I62" s="8"/>
    </row>
    <row r="63" spans="1:9" ht="13.5">
      <c r="A63" s="41">
        <v>1603830</v>
      </c>
      <c r="B63" s="19"/>
      <c r="C63" s="20" t="s">
        <v>12</v>
      </c>
      <c r="D63" s="21">
        <v>1</v>
      </c>
      <c r="E63" s="22">
        <v>21</v>
      </c>
      <c r="F63" s="23">
        <f>F61*(1+E63/100)</f>
        <v>0</v>
      </c>
      <c r="G63" s="42"/>
      <c r="H63" s="7"/>
      <c r="I63" s="8"/>
    </row>
    <row r="65" spans="1:9" ht="13.5">
      <c r="A65" s="36" t="s">
        <v>0</v>
      </c>
      <c r="B65" s="2" t="s">
        <v>157</v>
      </c>
      <c r="C65" s="3" t="s">
        <v>1</v>
      </c>
      <c r="D65" s="4">
        <v>1035</v>
      </c>
      <c r="E65" s="3" t="s">
        <v>2</v>
      </c>
      <c r="F65" s="5" t="s">
        <v>3</v>
      </c>
      <c r="G65" s="37"/>
      <c r="H65" s="7"/>
      <c r="I65" s="8"/>
    </row>
    <row r="66" spans="1:9" ht="13.5">
      <c r="A66" s="38">
        <v>11</v>
      </c>
      <c r="B66" s="10" t="s">
        <v>159</v>
      </c>
      <c r="C66" s="7" t="s">
        <v>8</v>
      </c>
      <c r="D66" s="11">
        <v>500</v>
      </c>
      <c r="E66" s="46"/>
      <c r="F66" s="13">
        <f>D68*E66</f>
        <v>0</v>
      </c>
      <c r="G66" s="39"/>
      <c r="H66" s="7"/>
      <c r="I66" s="15">
        <f>F66</f>
        <v>0</v>
      </c>
    </row>
    <row r="67" spans="1:9" ht="13.5">
      <c r="A67" s="40" t="s">
        <v>6</v>
      </c>
      <c r="B67" s="10" t="s">
        <v>160</v>
      </c>
      <c r="C67" s="7" t="s">
        <v>5</v>
      </c>
      <c r="D67" s="11">
        <v>1450</v>
      </c>
      <c r="E67" s="7" t="s">
        <v>9</v>
      </c>
      <c r="F67" s="17" t="s">
        <v>10</v>
      </c>
      <c r="G67" s="39"/>
      <c r="H67" s="7"/>
      <c r="I67" s="8"/>
    </row>
    <row r="68" spans="1:9" ht="13.5">
      <c r="A68" s="41">
        <v>1603834</v>
      </c>
      <c r="B68" s="19"/>
      <c r="C68" s="20" t="s">
        <v>12</v>
      </c>
      <c r="D68" s="21">
        <v>1</v>
      </c>
      <c r="E68" s="22">
        <v>21</v>
      </c>
      <c r="F68" s="23">
        <f>F66*(1+E68/100)</f>
        <v>0</v>
      </c>
      <c r="G68" s="42"/>
      <c r="H68" s="7"/>
      <c r="I68" s="8"/>
    </row>
    <row r="71" spans="1:9" s="32" customFormat="1">
      <c r="A71" s="32" t="s">
        <v>167</v>
      </c>
    </row>
    <row r="73" spans="1:9" ht="13.5">
      <c r="A73" s="1" t="s">
        <v>0</v>
      </c>
      <c r="B73" s="2" t="s">
        <v>168</v>
      </c>
      <c r="C73" s="3" t="s">
        <v>1</v>
      </c>
      <c r="D73" s="4">
        <v>1200</v>
      </c>
      <c r="E73" s="3" t="s">
        <v>2</v>
      </c>
      <c r="F73" s="5" t="s">
        <v>3</v>
      </c>
      <c r="G73" s="6"/>
      <c r="H73" s="7"/>
      <c r="I73" s="8"/>
    </row>
    <row r="74" spans="1:9" ht="13.5">
      <c r="A74" s="9">
        <v>12</v>
      </c>
      <c r="B74" s="10" t="s">
        <v>169</v>
      </c>
      <c r="C74" s="7" t="s">
        <v>5</v>
      </c>
      <c r="D74" s="11">
        <v>900</v>
      </c>
      <c r="E74" s="46"/>
      <c r="F74" s="13">
        <f>D76*E74</f>
        <v>0</v>
      </c>
      <c r="G74" s="14"/>
      <c r="H74" s="7"/>
      <c r="I74" s="15">
        <f>F74</f>
        <v>0</v>
      </c>
    </row>
    <row r="75" spans="1:9" ht="13.5">
      <c r="A75" s="16" t="s">
        <v>6</v>
      </c>
      <c r="B75" s="10" t="s">
        <v>170</v>
      </c>
      <c r="C75" s="7" t="s">
        <v>8</v>
      </c>
      <c r="D75" s="11"/>
      <c r="E75" s="7" t="s">
        <v>9</v>
      </c>
      <c r="F75" s="17" t="s">
        <v>10</v>
      </c>
      <c r="G75" s="14"/>
      <c r="H75" s="7"/>
      <c r="I75" s="8"/>
    </row>
    <row r="76" spans="1:9" ht="13.5">
      <c r="A76" s="18"/>
      <c r="B76" s="19" t="s">
        <v>171</v>
      </c>
      <c r="C76" s="20" t="s">
        <v>12</v>
      </c>
      <c r="D76" s="21">
        <v>4</v>
      </c>
      <c r="E76" s="22">
        <v>21</v>
      </c>
      <c r="F76" s="23">
        <f>F74*(1+E76/100)</f>
        <v>0</v>
      </c>
      <c r="G76" s="24"/>
      <c r="H76" s="7"/>
      <c r="I76" s="8"/>
    </row>
    <row r="78" spans="1:9" ht="13.5">
      <c r="A78" s="1" t="s">
        <v>0</v>
      </c>
      <c r="B78" s="2" t="s">
        <v>172</v>
      </c>
      <c r="C78" s="3" t="s">
        <v>1</v>
      </c>
      <c r="D78" s="4">
        <v>1200</v>
      </c>
      <c r="E78" s="3" t="s">
        <v>2</v>
      </c>
      <c r="F78" s="5" t="s">
        <v>3</v>
      </c>
      <c r="G78" s="6"/>
      <c r="H78" s="7"/>
      <c r="I78" s="8"/>
    </row>
    <row r="79" spans="1:9" ht="13.5">
      <c r="A79" s="9">
        <v>13</v>
      </c>
      <c r="B79" s="10" t="s">
        <v>169</v>
      </c>
      <c r="C79" s="7" t="s">
        <v>5</v>
      </c>
      <c r="D79" s="11">
        <v>900</v>
      </c>
      <c r="E79" s="46"/>
      <c r="F79" s="13">
        <f>D81*E79</f>
        <v>0</v>
      </c>
      <c r="G79" s="14"/>
      <c r="H79" s="7"/>
      <c r="I79" s="15">
        <f>F79</f>
        <v>0</v>
      </c>
    </row>
    <row r="80" spans="1:9" ht="13.5">
      <c r="A80" s="16" t="s">
        <v>6</v>
      </c>
      <c r="B80" s="10"/>
      <c r="C80" s="7" t="s">
        <v>8</v>
      </c>
      <c r="D80" s="11"/>
      <c r="E80" s="7" t="s">
        <v>9</v>
      </c>
      <c r="F80" s="17" t="s">
        <v>10</v>
      </c>
      <c r="G80" s="14"/>
      <c r="H80" s="7"/>
      <c r="I80" s="8"/>
    </row>
    <row r="81" spans="1:9" ht="13.5">
      <c r="A81" s="18"/>
      <c r="B81" s="19"/>
      <c r="C81" s="20" t="s">
        <v>12</v>
      </c>
      <c r="D81" s="21">
        <v>1</v>
      </c>
      <c r="E81" s="22">
        <v>21</v>
      </c>
      <c r="F81" s="23">
        <f>F79*(1+E81/100)</f>
        <v>0</v>
      </c>
      <c r="G81" s="24"/>
      <c r="H81" s="7"/>
      <c r="I81" s="8"/>
    </row>
    <row r="83" spans="1:9" ht="13.5" thickBot="1"/>
    <row r="84" spans="1:9" s="30" customFormat="1" ht="15.75">
      <c r="A84"/>
      <c r="B84" s="45" t="s">
        <v>197</v>
      </c>
      <c r="C84" s="45"/>
      <c r="D84" s="44"/>
      <c r="E84" s="127">
        <f>SUM(I5:I81)</f>
        <v>0</v>
      </c>
      <c r="F84" s="127"/>
      <c r="G84" s="35"/>
      <c r="H84" s="35"/>
      <c r="I84"/>
    </row>
  </sheetData>
  <sheetProtection selectLockedCells="1"/>
  <mergeCells count="1">
    <mergeCell ref="E84:F84"/>
  </mergeCells>
  <pageMargins left="0.70866141732283472" right="0.70866141732283472" top="0.78740157480314965" bottom="0.78740157480314965" header="0.31496062992125984" footer="0.31496062992125984"/>
  <pageSetup paperSize="9" firstPageNumber="17" orientation="portrait" useFirstPageNumber="1" horizontalDpi="1200" verticalDpi="1200" r:id="rId1"/>
  <headerFooter scaleWithDoc="0" alignWithMargins="0">
    <oddFooter>&amp;RStránka &amp;P</oddFooter>
  </headerFooter>
  <rowBreaks count="1" manualBreakCount="1">
    <brk id="54"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zoomScaleSheetLayoutView="100" workbookViewId="0">
      <selection activeCell="B6" sqref="B6"/>
    </sheetView>
  </sheetViews>
  <sheetFormatPr defaultRowHeight="12.75"/>
  <cols>
    <col min="1" max="1" width="8.42578125" customWidth="1"/>
    <col min="2" max="2" width="26.85546875" customWidth="1"/>
    <col min="3" max="4" width="9" customWidth="1"/>
    <col min="6" max="6" width="13.140625" customWidth="1"/>
    <col min="7" max="7" width="11.140625" customWidth="1"/>
    <col min="8" max="8" width="3.42578125" customWidth="1"/>
    <col min="9" max="9" width="11.140625" hidden="1" customWidth="1"/>
  </cols>
  <sheetData>
    <row r="1" spans="1:1" s="34" customFormat="1" ht="15.75">
      <c r="A1" s="33" t="s">
        <v>209</v>
      </c>
    </row>
  </sheetData>
  <sheetProtection password="DC69" sheet="1" objects="1" scenarios="1" selectLockedCells="1"/>
  <pageMargins left="0.70866141732283472" right="0.70866141732283472" top="0.78740157480314965" bottom="0.78740157480314965" header="0.31496062992125984" footer="0.31496062992125984"/>
  <pageSetup paperSize="9" firstPageNumber="20" orientation="portrait" useFirstPageNumber="1" horizontalDpi="1200" verticalDpi="1200" r:id="rId1"/>
  <headerFooter scaleWithDoc="0" alignWithMargins="0">
    <oddFooter>&amp;RStránka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showGridLines="0" tabSelected="1" zoomScaleNormal="100" zoomScaleSheetLayoutView="100" workbookViewId="0">
      <selection activeCell="C232" sqref="C232"/>
    </sheetView>
  </sheetViews>
  <sheetFormatPr defaultRowHeight="12.75"/>
  <cols>
    <col min="1" max="1" width="8.42578125" customWidth="1"/>
    <col min="2" max="2" width="26.85546875" customWidth="1"/>
    <col min="3" max="4" width="9" customWidth="1"/>
    <col min="6" max="6" width="13.140625" customWidth="1"/>
    <col min="7" max="7" width="11.140625" customWidth="1"/>
    <col min="8" max="8" width="3.42578125" customWidth="1"/>
    <col min="9" max="9" width="11.140625" hidden="1" customWidth="1"/>
  </cols>
  <sheetData>
    <row r="1" spans="1:9" s="34" customFormat="1" ht="15.75">
      <c r="A1" s="33" t="s">
        <v>173</v>
      </c>
    </row>
    <row r="2" spans="1:9" s="30" customFormat="1"/>
    <row r="3" spans="1:9" s="32" customFormat="1">
      <c r="A3" s="32" t="s">
        <v>69</v>
      </c>
    </row>
    <row r="5" spans="1:9" ht="13.5">
      <c r="A5" s="1" t="s">
        <v>0</v>
      </c>
      <c r="B5" s="2" t="s">
        <v>136</v>
      </c>
      <c r="C5" s="3" t="s">
        <v>1</v>
      </c>
      <c r="D5" s="4">
        <v>1200</v>
      </c>
      <c r="E5" s="3" t="s">
        <v>2</v>
      </c>
      <c r="F5" s="5" t="s">
        <v>3</v>
      </c>
      <c r="G5" s="6"/>
      <c r="H5" s="7"/>
      <c r="I5" s="8"/>
    </row>
    <row r="6" spans="1:9" ht="13.5">
      <c r="A6" s="9">
        <v>1</v>
      </c>
      <c r="B6" s="10" t="s">
        <v>137</v>
      </c>
      <c r="C6" s="7" t="s">
        <v>5</v>
      </c>
      <c r="D6" s="11">
        <v>760</v>
      </c>
      <c r="E6" s="46"/>
      <c r="F6" s="13">
        <f>D8*E6</f>
        <v>0</v>
      </c>
      <c r="G6" s="14"/>
      <c r="H6" s="7"/>
      <c r="I6" s="15">
        <f>F6</f>
        <v>0</v>
      </c>
    </row>
    <row r="7" spans="1:9" ht="13.5">
      <c r="A7" s="16" t="s">
        <v>6</v>
      </c>
      <c r="B7" s="10" t="s">
        <v>138</v>
      </c>
      <c r="C7" s="7" t="s">
        <v>8</v>
      </c>
      <c r="D7" s="11">
        <v>600</v>
      </c>
      <c r="E7" s="7" t="s">
        <v>9</v>
      </c>
      <c r="F7" s="17" t="s">
        <v>10</v>
      </c>
      <c r="G7" s="14"/>
      <c r="H7" s="7"/>
      <c r="I7" s="8"/>
    </row>
    <row r="8" spans="1:9" ht="13.5">
      <c r="A8" s="18" t="s">
        <v>135</v>
      </c>
      <c r="B8" s="19"/>
      <c r="C8" s="20" t="s">
        <v>12</v>
      </c>
      <c r="D8" s="21">
        <v>1</v>
      </c>
      <c r="E8" s="22">
        <v>21</v>
      </c>
      <c r="F8" s="23">
        <f>F6*(1+E8/100)</f>
        <v>0</v>
      </c>
      <c r="G8" s="24"/>
      <c r="H8" s="7"/>
      <c r="I8" s="8"/>
    </row>
    <row r="10" spans="1:9" ht="13.5">
      <c r="A10" s="1" t="s">
        <v>0</v>
      </c>
      <c r="B10" s="2" t="s">
        <v>140</v>
      </c>
      <c r="C10" s="3" t="s">
        <v>1</v>
      </c>
      <c r="D10" s="4"/>
      <c r="E10" s="3" t="s">
        <v>2</v>
      </c>
      <c r="F10" s="5" t="s">
        <v>3</v>
      </c>
      <c r="G10" s="6"/>
      <c r="H10" s="7"/>
      <c r="I10" s="8"/>
    </row>
    <row r="11" spans="1:9" ht="13.5">
      <c r="A11" s="9">
        <v>2</v>
      </c>
      <c r="B11" s="10" t="s">
        <v>141</v>
      </c>
      <c r="C11" s="7" t="s">
        <v>5</v>
      </c>
      <c r="D11" s="11"/>
      <c r="E11" s="46"/>
      <c r="F11" s="13">
        <f>D13*E11</f>
        <v>0</v>
      </c>
      <c r="G11" s="14"/>
      <c r="H11" s="7"/>
      <c r="I11" s="15">
        <f>F11</f>
        <v>0</v>
      </c>
    </row>
    <row r="12" spans="1:9" ht="13.5">
      <c r="A12" s="16" t="s">
        <v>6</v>
      </c>
      <c r="B12" s="10" t="s">
        <v>142</v>
      </c>
      <c r="C12" s="7" t="s">
        <v>8</v>
      </c>
      <c r="D12" s="11"/>
      <c r="E12" s="7" t="s">
        <v>9</v>
      </c>
      <c r="F12" s="17" t="s">
        <v>10</v>
      </c>
      <c r="G12" s="14"/>
      <c r="H12" s="7"/>
      <c r="I12" s="8"/>
    </row>
    <row r="13" spans="1:9" ht="13.5">
      <c r="A13" s="18" t="s">
        <v>139</v>
      </c>
      <c r="B13" s="19"/>
      <c r="C13" s="20" t="s">
        <v>12</v>
      </c>
      <c r="D13" s="21">
        <v>1</v>
      </c>
      <c r="E13" s="22">
        <v>21</v>
      </c>
      <c r="F13" s="23">
        <f>F11*(1+E13/100)</f>
        <v>0</v>
      </c>
      <c r="G13" s="24"/>
      <c r="H13" s="7"/>
      <c r="I13" s="8"/>
    </row>
    <row r="16" spans="1:9" s="32" customFormat="1">
      <c r="A16" s="32" t="s">
        <v>143</v>
      </c>
    </row>
    <row r="18" spans="1:9" ht="13.5">
      <c r="A18" s="1" t="s">
        <v>0</v>
      </c>
      <c r="B18" s="2" t="s">
        <v>71</v>
      </c>
      <c r="C18" s="3" t="s">
        <v>1</v>
      </c>
      <c r="D18" s="4">
        <v>1300</v>
      </c>
      <c r="E18" s="3" t="s">
        <v>2</v>
      </c>
      <c r="F18" s="5" t="s">
        <v>3</v>
      </c>
      <c r="G18" s="6"/>
      <c r="H18" s="7"/>
      <c r="I18" s="8"/>
    </row>
    <row r="19" spans="1:9" ht="13.5">
      <c r="A19" s="9">
        <v>3</v>
      </c>
      <c r="B19" s="10" t="s">
        <v>72</v>
      </c>
      <c r="C19" s="7" t="s">
        <v>5</v>
      </c>
      <c r="D19" s="11">
        <v>760</v>
      </c>
      <c r="E19" s="46"/>
      <c r="F19" s="13">
        <f>D21*E19</f>
        <v>0</v>
      </c>
      <c r="G19" s="14"/>
      <c r="H19" s="7"/>
      <c r="I19" s="15">
        <f>F19</f>
        <v>0</v>
      </c>
    </row>
    <row r="20" spans="1:9" ht="13.5">
      <c r="A20" s="16" t="s">
        <v>6</v>
      </c>
      <c r="B20" s="10" t="s">
        <v>34</v>
      </c>
      <c r="C20" s="7" t="s">
        <v>8</v>
      </c>
      <c r="D20" s="11">
        <v>500</v>
      </c>
      <c r="E20" s="7" t="s">
        <v>9</v>
      </c>
      <c r="F20" s="17" t="s">
        <v>10</v>
      </c>
      <c r="G20" s="14"/>
      <c r="H20" s="7"/>
      <c r="I20" s="8"/>
    </row>
    <row r="21" spans="1:9" ht="13.5">
      <c r="A21" s="18"/>
      <c r="B21" s="19" t="s">
        <v>81</v>
      </c>
      <c r="C21" s="20" t="s">
        <v>12</v>
      </c>
      <c r="D21" s="21">
        <v>10</v>
      </c>
      <c r="E21" s="22">
        <v>21</v>
      </c>
      <c r="F21" s="23">
        <f>F19*(1+E21/100)</f>
        <v>0</v>
      </c>
      <c r="G21" s="24"/>
      <c r="H21" s="7"/>
      <c r="I21" s="8"/>
    </row>
    <row r="22" spans="1:9" s="30" customFormat="1"/>
    <row r="23" spans="1:9" ht="13.5">
      <c r="A23" s="1" t="s">
        <v>0</v>
      </c>
      <c r="B23" s="2" t="s">
        <v>140</v>
      </c>
      <c r="C23" s="3" t="s">
        <v>1</v>
      </c>
      <c r="D23" s="4"/>
      <c r="E23" s="3" t="s">
        <v>2</v>
      </c>
      <c r="F23" s="5" t="s">
        <v>3</v>
      </c>
      <c r="G23" s="6"/>
      <c r="H23" s="7"/>
      <c r="I23" s="8"/>
    </row>
    <row r="24" spans="1:9" ht="13.5">
      <c r="A24" s="9" t="s">
        <v>145</v>
      </c>
      <c r="B24" s="10" t="s">
        <v>144</v>
      </c>
      <c r="C24" s="7" t="s">
        <v>5</v>
      </c>
      <c r="D24" s="11"/>
      <c r="E24" s="46"/>
      <c r="F24" s="13">
        <f>D26*E24</f>
        <v>0</v>
      </c>
      <c r="G24" s="14"/>
      <c r="H24" s="7"/>
      <c r="I24" s="15">
        <f>F24</f>
        <v>0</v>
      </c>
    </row>
    <row r="25" spans="1:9" ht="13.5">
      <c r="A25" s="16" t="s">
        <v>6</v>
      </c>
      <c r="B25" s="10" t="s">
        <v>141</v>
      </c>
      <c r="C25" s="7" t="s">
        <v>8</v>
      </c>
      <c r="D25" s="11"/>
      <c r="E25" s="7" t="s">
        <v>9</v>
      </c>
      <c r="F25" s="17" t="s">
        <v>10</v>
      </c>
      <c r="G25" s="14"/>
      <c r="H25" s="7"/>
      <c r="I25" s="8"/>
    </row>
    <row r="26" spans="1:9" ht="13.5">
      <c r="A26" s="18"/>
      <c r="B26" s="19" t="s">
        <v>110</v>
      </c>
      <c r="C26" s="20" t="s">
        <v>12</v>
      </c>
      <c r="D26" s="21">
        <v>23</v>
      </c>
      <c r="E26" s="22">
        <v>21</v>
      </c>
      <c r="F26" s="23">
        <f>F24*(1+E26/100)</f>
        <v>0</v>
      </c>
      <c r="G26" s="24"/>
      <c r="H26" s="7"/>
      <c r="I26" s="8"/>
    </row>
    <row r="27" spans="1:9" ht="13.5">
      <c r="A27" s="16"/>
      <c r="B27" s="10"/>
      <c r="C27" s="7"/>
      <c r="D27" s="11"/>
      <c r="E27" s="26"/>
      <c r="F27" s="13"/>
      <c r="G27" s="14"/>
      <c r="H27" s="7"/>
      <c r="I27" s="8"/>
    </row>
    <row r="28" spans="1:9" ht="13.5">
      <c r="A28" s="1" t="s">
        <v>0</v>
      </c>
      <c r="B28" s="2" t="s">
        <v>82</v>
      </c>
      <c r="C28" s="3" t="s">
        <v>1</v>
      </c>
      <c r="D28" s="4">
        <v>700</v>
      </c>
      <c r="E28" s="3" t="s">
        <v>2</v>
      </c>
      <c r="F28" s="5" t="s">
        <v>3</v>
      </c>
      <c r="G28" s="6"/>
      <c r="H28" s="7"/>
      <c r="I28" s="8"/>
    </row>
    <row r="29" spans="1:9" ht="13.5">
      <c r="A29" s="9">
        <v>4</v>
      </c>
      <c r="B29" s="10" t="s">
        <v>72</v>
      </c>
      <c r="C29" s="7" t="s">
        <v>5</v>
      </c>
      <c r="D29" s="11">
        <v>760</v>
      </c>
      <c r="E29" s="46"/>
      <c r="F29" s="13">
        <f>D31*E29</f>
        <v>0</v>
      </c>
      <c r="G29" s="14"/>
      <c r="H29" s="7"/>
      <c r="I29" s="15">
        <f>F29</f>
        <v>0</v>
      </c>
    </row>
    <row r="30" spans="1:9" ht="13.5">
      <c r="A30" s="16" t="s">
        <v>6</v>
      </c>
      <c r="B30" s="10" t="s">
        <v>34</v>
      </c>
      <c r="C30" s="7" t="s">
        <v>8</v>
      </c>
      <c r="D30" s="11">
        <v>500</v>
      </c>
      <c r="E30" s="7" t="s">
        <v>9</v>
      </c>
      <c r="F30" s="17" t="s">
        <v>10</v>
      </c>
      <c r="G30" s="14"/>
      <c r="H30" s="7"/>
      <c r="I30" s="8"/>
    </row>
    <row r="31" spans="1:9" ht="13.5">
      <c r="A31" s="18"/>
      <c r="B31" s="19" t="s">
        <v>81</v>
      </c>
      <c r="C31" s="20" t="s">
        <v>12</v>
      </c>
      <c r="D31" s="21">
        <v>3</v>
      </c>
      <c r="E31" s="22">
        <v>21</v>
      </c>
      <c r="F31" s="23">
        <f>F29*(1+E31/100)</f>
        <v>0</v>
      </c>
      <c r="G31" s="24"/>
      <c r="H31" s="7"/>
      <c r="I31" s="8"/>
    </row>
    <row r="32" spans="1:9" s="30" customFormat="1"/>
    <row r="33" spans="1:9" ht="13.5">
      <c r="A33" s="1" t="s">
        <v>0</v>
      </c>
      <c r="B33" s="2" t="s">
        <v>82</v>
      </c>
      <c r="C33" s="3" t="s">
        <v>1</v>
      </c>
      <c r="D33" s="4">
        <v>750</v>
      </c>
      <c r="E33" s="3" t="s">
        <v>2</v>
      </c>
      <c r="F33" s="5" t="s">
        <v>3</v>
      </c>
      <c r="G33" s="6"/>
      <c r="H33" s="7"/>
      <c r="I33" s="8"/>
    </row>
    <row r="34" spans="1:9" ht="13.5">
      <c r="A34" s="9">
        <v>5</v>
      </c>
      <c r="B34" s="10" t="s">
        <v>83</v>
      </c>
      <c r="C34" s="7" t="s">
        <v>5</v>
      </c>
      <c r="D34" s="11" t="s">
        <v>85</v>
      </c>
      <c r="E34" s="46"/>
      <c r="F34" s="13">
        <f>D36*E34</f>
        <v>0</v>
      </c>
      <c r="G34" s="14"/>
      <c r="H34" s="7"/>
      <c r="I34" s="15">
        <f>F34</f>
        <v>0</v>
      </c>
    </row>
    <row r="35" spans="1:9" ht="13.5">
      <c r="A35" s="16" t="s">
        <v>6</v>
      </c>
      <c r="B35" s="10" t="s">
        <v>84</v>
      </c>
      <c r="C35" s="7" t="s">
        <v>8</v>
      </c>
      <c r="D35" s="11">
        <v>650</v>
      </c>
      <c r="E35" s="7" t="s">
        <v>9</v>
      </c>
      <c r="F35" s="17" t="s">
        <v>10</v>
      </c>
      <c r="G35" s="14"/>
      <c r="H35" s="7"/>
      <c r="I35" s="8"/>
    </row>
    <row r="36" spans="1:9" ht="13.5">
      <c r="A36" s="18"/>
      <c r="B36" s="43" t="s">
        <v>161</v>
      </c>
      <c r="C36" s="20" t="s">
        <v>12</v>
      </c>
      <c r="D36" s="21">
        <v>1</v>
      </c>
      <c r="E36" s="22">
        <v>21</v>
      </c>
      <c r="F36" s="23">
        <f>F34*(1+E36/100)</f>
        <v>0</v>
      </c>
      <c r="G36" s="24"/>
      <c r="H36" s="7"/>
      <c r="I36" s="8"/>
    </row>
    <row r="39" spans="1:9" s="32" customFormat="1">
      <c r="A39" s="32" t="s">
        <v>146</v>
      </c>
    </row>
    <row r="41" spans="1:9" ht="13.5">
      <c r="A41" s="1" t="s">
        <v>0</v>
      </c>
      <c r="B41" s="2"/>
      <c r="C41" s="3" t="s">
        <v>1</v>
      </c>
      <c r="D41" s="4">
        <v>1050</v>
      </c>
      <c r="E41" s="3" t="s">
        <v>2</v>
      </c>
      <c r="F41" s="5" t="s">
        <v>3</v>
      </c>
      <c r="G41" s="6"/>
      <c r="H41" s="7"/>
      <c r="I41" s="8"/>
    </row>
    <row r="42" spans="1:9" ht="13.5">
      <c r="A42" s="9">
        <v>6</v>
      </c>
      <c r="B42" s="10" t="s">
        <v>20</v>
      </c>
      <c r="C42" s="7" t="s">
        <v>5</v>
      </c>
      <c r="D42" s="11">
        <v>900</v>
      </c>
      <c r="E42" s="46"/>
      <c r="F42" s="13">
        <f>D44*E42</f>
        <v>0</v>
      </c>
      <c r="G42" s="14"/>
      <c r="H42" s="7"/>
      <c r="I42" s="15">
        <f>F42</f>
        <v>0</v>
      </c>
    </row>
    <row r="43" spans="1:9" ht="13.5">
      <c r="A43" s="16" t="s">
        <v>6</v>
      </c>
      <c r="B43" s="10" t="s">
        <v>21</v>
      </c>
      <c r="C43" s="7" t="s">
        <v>8</v>
      </c>
      <c r="D43" s="11">
        <v>600</v>
      </c>
      <c r="E43" s="7" t="s">
        <v>9</v>
      </c>
      <c r="F43" s="17" t="s">
        <v>10</v>
      </c>
      <c r="G43" s="14"/>
      <c r="H43" s="7"/>
      <c r="I43" s="8"/>
    </row>
    <row r="44" spans="1:9" ht="13.5">
      <c r="A44" s="18" t="s">
        <v>22</v>
      </c>
      <c r="B44" s="19"/>
      <c r="C44" s="20" t="s">
        <v>12</v>
      </c>
      <c r="D44" s="21">
        <v>1</v>
      </c>
      <c r="E44" s="22">
        <v>21</v>
      </c>
      <c r="F44" s="23">
        <f>F42*(1+E44/100)</f>
        <v>0</v>
      </c>
      <c r="G44" s="24"/>
      <c r="H44" s="7"/>
      <c r="I44" s="8"/>
    </row>
    <row r="46" spans="1:9" ht="13.5">
      <c r="A46" s="1" t="s">
        <v>0</v>
      </c>
      <c r="B46" s="2"/>
      <c r="C46" s="3" t="s">
        <v>1</v>
      </c>
      <c r="D46" s="4">
        <v>600</v>
      </c>
      <c r="E46" s="3" t="s">
        <v>2</v>
      </c>
      <c r="F46" s="5" t="s">
        <v>3</v>
      </c>
      <c r="G46" s="6"/>
      <c r="H46" s="7"/>
      <c r="I46" s="8"/>
    </row>
    <row r="47" spans="1:9" ht="13.5">
      <c r="A47" s="9">
        <v>7</v>
      </c>
      <c r="B47" s="10" t="s">
        <v>4</v>
      </c>
      <c r="C47" s="7" t="s">
        <v>5</v>
      </c>
      <c r="D47" s="11">
        <v>900</v>
      </c>
      <c r="E47" s="46"/>
      <c r="F47" s="13">
        <f>D49*E47</f>
        <v>0</v>
      </c>
      <c r="G47" s="14"/>
      <c r="H47" s="7"/>
      <c r="I47" s="15">
        <f>F47</f>
        <v>0</v>
      </c>
    </row>
    <row r="48" spans="1:9" ht="13.5">
      <c r="A48" s="16" t="s">
        <v>6</v>
      </c>
      <c r="B48" s="10" t="s">
        <v>7</v>
      </c>
      <c r="C48" s="7" t="s">
        <v>8</v>
      </c>
      <c r="D48" s="11">
        <v>600</v>
      </c>
      <c r="E48" s="7" t="s">
        <v>9</v>
      </c>
      <c r="F48" s="17" t="s">
        <v>10</v>
      </c>
      <c r="G48" s="14"/>
      <c r="H48" s="7"/>
      <c r="I48" s="8"/>
    </row>
    <row r="49" spans="1:9" ht="13.5">
      <c r="A49" s="18" t="s">
        <v>11</v>
      </c>
      <c r="B49" s="19"/>
      <c r="C49" s="20" t="s">
        <v>12</v>
      </c>
      <c r="D49" s="21">
        <v>2</v>
      </c>
      <c r="E49" s="22">
        <v>21</v>
      </c>
      <c r="F49" s="23">
        <f>F47*(1+E49/100)</f>
        <v>0</v>
      </c>
      <c r="G49" s="24"/>
      <c r="H49" s="7"/>
      <c r="I49" s="8"/>
    </row>
    <row r="51" spans="1:9" ht="13.5">
      <c r="A51" s="1" t="s">
        <v>0</v>
      </c>
      <c r="B51" s="2"/>
      <c r="C51" s="3" t="s">
        <v>1</v>
      </c>
      <c r="D51" s="4">
        <v>1050</v>
      </c>
      <c r="E51" s="3" t="s">
        <v>2</v>
      </c>
      <c r="F51" s="5" t="s">
        <v>3</v>
      </c>
      <c r="G51" s="6"/>
      <c r="H51" s="7"/>
      <c r="I51" s="8"/>
    </row>
    <row r="52" spans="1:9" ht="13.5">
      <c r="A52" s="9">
        <v>8</v>
      </c>
      <c r="B52" s="10" t="s">
        <v>4</v>
      </c>
      <c r="C52" s="7" t="s">
        <v>5</v>
      </c>
      <c r="D52" s="11">
        <v>900</v>
      </c>
      <c r="E52" s="46"/>
      <c r="F52" s="13">
        <f>D54*E52</f>
        <v>0</v>
      </c>
      <c r="G52" s="14"/>
      <c r="H52" s="7"/>
      <c r="I52" s="15">
        <f>F52</f>
        <v>0</v>
      </c>
    </row>
    <row r="53" spans="1:9" ht="13.5">
      <c r="A53" s="16" t="s">
        <v>6</v>
      </c>
      <c r="B53" s="10" t="s">
        <v>13</v>
      </c>
      <c r="C53" s="7" t="s">
        <v>8</v>
      </c>
      <c r="D53" s="11">
        <v>600</v>
      </c>
      <c r="E53" s="7" t="s">
        <v>9</v>
      </c>
      <c r="F53" s="17" t="s">
        <v>10</v>
      </c>
      <c r="G53" s="14"/>
      <c r="H53" s="7"/>
      <c r="I53" s="8"/>
    </row>
    <row r="54" spans="1:9" ht="13.5">
      <c r="A54" s="18" t="s">
        <v>14</v>
      </c>
      <c r="B54" s="19"/>
      <c r="C54" s="20" t="s">
        <v>12</v>
      </c>
      <c r="D54" s="21">
        <v>1</v>
      </c>
      <c r="E54" s="22">
        <v>21</v>
      </c>
      <c r="F54" s="23">
        <f>F52*(1+E54/100)</f>
        <v>0</v>
      </c>
      <c r="G54" s="24"/>
      <c r="H54" s="7"/>
      <c r="I54" s="8"/>
    </row>
    <row r="56" spans="1:9" ht="13.5">
      <c r="A56" s="1" t="s">
        <v>0</v>
      </c>
      <c r="B56" s="2"/>
      <c r="C56" s="3" t="s">
        <v>36</v>
      </c>
      <c r="D56" s="4">
        <v>3300</v>
      </c>
      <c r="E56" s="3" t="s">
        <v>2</v>
      </c>
      <c r="F56" s="5" t="s">
        <v>3</v>
      </c>
      <c r="G56" s="6"/>
      <c r="H56" s="7"/>
      <c r="I56" s="8"/>
    </row>
    <row r="57" spans="1:9" ht="13.5">
      <c r="A57" s="9">
        <v>9</v>
      </c>
      <c r="B57" s="10" t="s">
        <v>174</v>
      </c>
      <c r="C57" s="7" t="s">
        <v>5</v>
      </c>
      <c r="D57" s="11">
        <v>39</v>
      </c>
      <c r="E57" s="46"/>
      <c r="F57" s="13">
        <f>ROUND((D59*E57),1)</f>
        <v>0</v>
      </c>
      <c r="G57" s="14"/>
      <c r="H57" s="7"/>
      <c r="I57" s="15">
        <f>F57</f>
        <v>0</v>
      </c>
    </row>
    <row r="58" spans="1:9" ht="13.5">
      <c r="A58" s="16" t="s">
        <v>6</v>
      </c>
      <c r="B58" s="10" t="s">
        <v>148</v>
      </c>
      <c r="C58" s="7" t="s">
        <v>8</v>
      </c>
      <c r="D58" s="11">
        <v>600</v>
      </c>
      <c r="E58" s="7" t="s">
        <v>9</v>
      </c>
      <c r="F58" s="17" t="s">
        <v>10</v>
      </c>
      <c r="G58" s="14"/>
      <c r="H58" s="7"/>
      <c r="I58" s="8"/>
    </row>
    <row r="59" spans="1:9" ht="13.5">
      <c r="A59" s="18">
        <v>600</v>
      </c>
      <c r="B59" s="19"/>
      <c r="C59" s="20" t="s">
        <v>40</v>
      </c>
      <c r="D59" s="21">
        <v>3.3</v>
      </c>
      <c r="E59" s="22">
        <v>21</v>
      </c>
      <c r="F59" s="23">
        <f>ROUND((F57*(1+E59/100)),1)</f>
        <v>0</v>
      </c>
      <c r="G59" s="24"/>
      <c r="H59" s="7"/>
      <c r="I59" s="8"/>
    </row>
    <row r="61" spans="1:9" ht="13.5">
      <c r="A61" s="1" t="s">
        <v>0</v>
      </c>
      <c r="B61" s="2"/>
      <c r="C61" s="3" t="s">
        <v>41</v>
      </c>
      <c r="D61" s="4"/>
      <c r="E61" s="3" t="s">
        <v>2</v>
      </c>
      <c r="F61" s="5" t="s">
        <v>3</v>
      </c>
      <c r="G61" s="6"/>
      <c r="H61" s="7"/>
      <c r="I61" s="8"/>
    </row>
    <row r="62" spans="1:9" ht="13.5">
      <c r="A62" s="9">
        <v>10</v>
      </c>
      <c r="B62" s="10" t="s">
        <v>42</v>
      </c>
      <c r="C62" s="7" t="s">
        <v>5</v>
      </c>
      <c r="D62" s="11"/>
      <c r="E62" s="46"/>
      <c r="F62" s="13">
        <f>ROUND((D64*E62),1)</f>
        <v>0</v>
      </c>
      <c r="G62" s="14"/>
      <c r="H62" s="7"/>
      <c r="I62" s="15">
        <f>F62</f>
        <v>0</v>
      </c>
    </row>
    <row r="63" spans="1:9" ht="13.5">
      <c r="A63" s="16" t="s">
        <v>6</v>
      </c>
      <c r="B63" s="10" t="s">
        <v>43</v>
      </c>
      <c r="C63" s="7" t="s">
        <v>8</v>
      </c>
      <c r="D63" s="11"/>
      <c r="E63" s="7" t="s">
        <v>9</v>
      </c>
      <c r="F63" s="17" t="s">
        <v>10</v>
      </c>
      <c r="G63" s="14"/>
      <c r="H63" s="7"/>
      <c r="I63" s="8"/>
    </row>
    <row r="64" spans="1:9" ht="13.5">
      <c r="A64" s="18" t="s">
        <v>35</v>
      </c>
      <c r="B64" s="19" t="s">
        <v>44</v>
      </c>
      <c r="C64" s="20" t="s">
        <v>40</v>
      </c>
      <c r="D64" s="21">
        <v>3.9</v>
      </c>
      <c r="E64" s="22">
        <v>21</v>
      </c>
      <c r="F64" s="23">
        <f>ROUND((F62*(1+E64/100)),1)</f>
        <v>0</v>
      </c>
      <c r="G64" s="24"/>
      <c r="H64" s="7"/>
      <c r="I64" s="8"/>
    </row>
    <row r="66" spans="1:9" ht="13.5">
      <c r="A66" s="1" t="s">
        <v>0</v>
      </c>
      <c r="B66" s="2"/>
      <c r="C66" s="3" t="s">
        <v>1</v>
      </c>
      <c r="D66" s="4">
        <v>780</v>
      </c>
      <c r="E66" s="3" t="s">
        <v>2</v>
      </c>
      <c r="F66" s="5" t="s">
        <v>3</v>
      </c>
      <c r="G66" s="6"/>
      <c r="H66" s="7"/>
      <c r="I66" s="8"/>
    </row>
    <row r="67" spans="1:9" ht="13.5">
      <c r="A67" s="9">
        <v>11</v>
      </c>
      <c r="B67" s="10" t="s">
        <v>63</v>
      </c>
      <c r="C67" s="7" t="s">
        <v>5</v>
      </c>
      <c r="D67" s="11">
        <v>170</v>
      </c>
      <c r="E67" s="46"/>
      <c r="F67" s="13">
        <f>D69*E67</f>
        <v>0</v>
      </c>
      <c r="G67" s="14"/>
      <c r="H67" s="7"/>
      <c r="I67" s="15">
        <f>F67</f>
        <v>0</v>
      </c>
    </row>
    <row r="68" spans="1:9" ht="13.5">
      <c r="A68" s="16" t="s">
        <v>6</v>
      </c>
      <c r="B68" s="10" t="s">
        <v>64</v>
      </c>
      <c r="C68" s="7" t="s">
        <v>8</v>
      </c>
      <c r="D68" s="11">
        <v>435</v>
      </c>
      <c r="E68" s="7" t="s">
        <v>9</v>
      </c>
      <c r="F68" s="17" t="s">
        <v>10</v>
      </c>
      <c r="G68" s="14"/>
      <c r="H68" s="7"/>
      <c r="I68" s="8"/>
    </row>
    <row r="69" spans="1:9" ht="13.5">
      <c r="A69" s="18"/>
      <c r="B69" s="19"/>
      <c r="C69" s="20" t="s">
        <v>12</v>
      </c>
      <c r="D69" s="21">
        <v>1</v>
      </c>
      <c r="E69" s="22">
        <v>21</v>
      </c>
      <c r="F69" s="23">
        <f>F67*(1+E69/100)</f>
        <v>0</v>
      </c>
      <c r="G69" s="24"/>
      <c r="H69" s="7"/>
      <c r="I69" s="8"/>
    </row>
    <row r="71" spans="1:9" ht="13.5">
      <c r="A71" s="1" t="s">
        <v>0</v>
      </c>
      <c r="B71" s="2"/>
      <c r="C71" s="3" t="s">
        <v>1</v>
      </c>
      <c r="D71" s="4"/>
      <c r="E71" s="3" t="s">
        <v>2</v>
      </c>
      <c r="F71" s="5" t="s">
        <v>3</v>
      </c>
      <c r="G71" s="6"/>
      <c r="H71" s="7"/>
      <c r="I71" s="8"/>
    </row>
    <row r="72" spans="1:9" ht="13.5">
      <c r="A72" s="9">
        <v>12</v>
      </c>
      <c r="B72" s="10" t="s">
        <v>58</v>
      </c>
      <c r="C72" s="7" t="s">
        <v>5</v>
      </c>
      <c r="D72" s="11"/>
      <c r="E72" s="46"/>
      <c r="F72" s="13">
        <f>D74*E72</f>
        <v>0</v>
      </c>
      <c r="G72" s="14"/>
      <c r="H72" s="7"/>
      <c r="I72" s="15">
        <f>F72</f>
        <v>0</v>
      </c>
    </row>
    <row r="73" spans="1:9" ht="13.5">
      <c r="A73" s="16" t="s">
        <v>6</v>
      </c>
      <c r="B73" s="10" t="s">
        <v>59</v>
      </c>
      <c r="C73" s="7" t="s">
        <v>8</v>
      </c>
      <c r="D73" s="11"/>
      <c r="E73" s="7" t="s">
        <v>9</v>
      </c>
      <c r="F73" s="17" t="s">
        <v>10</v>
      </c>
      <c r="G73" s="14"/>
      <c r="H73" s="7"/>
      <c r="I73" s="8"/>
    </row>
    <row r="74" spans="1:9" ht="13.5">
      <c r="A74" s="18"/>
      <c r="B74" s="19" t="s">
        <v>60</v>
      </c>
      <c r="C74" s="20" t="s">
        <v>12</v>
      </c>
      <c r="D74" s="21">
        <v>1</v>
      </c>
      <c r="E74" s="22">
        <v>21</v>
      </c>
      <c r="F74" s="23">
        <f>F72*(1+E74/100)</f>
        <v>0</v>
      </c>
      <c r="G74" s="24"/>
      <c r="H74" s="7"/>
      <c r="I74" s="8"/>
    </row>
    <row r="76" spans="1:9" ht="13.5">
      <c r="A76" s="1" t="s">
        <v>0</v>
      </c>
      <c r="B76" s="2"/>
      <c r="C76" s="3" t="s">
        <v>1</v>
      </c>
      <c r="D76" s="4"/>
      <c r="E76" s="3" t="s">
        <v>2</v>
      </c>
      <c r="F76" s="5" t="s">
        <v>3</v>
      </c>
      <c r="G76" s="6"/>
      <c r="H76" s="7"/>
      <c r="I76" s="8"/>
    </row>
    <row r="77" spans="1:9" ht="13.5">
      <c r="A77" s="9">
        <v>13</v>
      </c>
      <c r="B77" s="10" t="s">
        <v>175</v>
      </c>
      <c r="C77" s="7" t="s">
        <v>5</v>
      </c>
      <c r="D77" s="11"/>
      <c r="E77" s="46"/>
      <c r="F77" s="13">
        <f>D79*E77</f>
        <v>0</v>
      </c>
      <c r="G77" s="14"/>
      <c r="H77" s="7"/>
      <c r="I77" s="15">
        <f>F77</f>
        <v>0</v>
      </c>
    </row>
    <row r="78" spans="1:9" ht="13.5">
      <c r="A78" s="16" t="s">
        <v>6</v>
      </c>
      <c r="B78" s="10" t="s">
        <v>176</v>
      </c>
      <c r="C78" s="7" t="s">
        <v>8</v>
      </c>
      <c r="D78" s="11"/>
      <c r="E78" s="7" t="s">
        <v>9</v>
      </c>
      <c r="F78" s="17" t="s">
        <v>10</v>
      </c>
      <c r="G78" s="14"/>
      <c r="H78" s="7"/>
      <c r="I78" s="8"/>
    </row>
    <row r="79" spans="1:9" ht="13.5">
      <c r="A79" s="18"/>
      <c r="B79" s="19" t="s">
        <v>177</v>
      </c>
      <c r="C79" s="20" t="s">
        <v>12</v>
      </c>
      <c r="D79" s="21">
        <v>1</v>
      </c>
      <c r="E79" s="22">
        <v>21</v>
      </c>
      <c r="F79" s="23">
        <f>F77*(1+E79/100)</f>
        <v>0</v>
      </c>
      <c r="G79" s="24"/>
      <c r="H79" s="7"/>
      <c r="I79" s="8"/>
    </row>
    <row r="81" spans="1:9" ht="13.5">
      <c r="A81" s="1" t="s">
        <v>0</v>
      </c>
      <c r="B81" s="2"/>
      <c r="C81" s="3" t="s">
        <v>1</v>
      </c>
      <c r="D81" s="4"/>
      <c r="E81" s="3" t="s">
        <v>2</v>
      </c>
      <c r="F81" s="5" t="s">
        <v>3</v>
      </c>
      <c r="G81" s="6"/>
      <c r="H81" s="7"/>
      <c r="I81" s="8"/>
    </row>
    <row r="82" spans="1:9" ht="13.5">
      <c r="A82" s="9" t="s">
        <v>88</v>
      </c>
      <c r="B82" s="10" t="s">
        <v>201</v>
      </c>
      <c r="C82" s="7" t="s">
        <v>5</v>
      </c>
      <c r="D82" s="11"/>
      <c r="E82" s="46"/>
      <c r="F82" s="13">
        <f>D84*E82</f>
        <v>0</v>
      </c>
      <c r="G82" s="14"/>
      <c r="H82" s="7"/>
      <c r="I82" s="15">
        <f>F82</f>
        <v>0</v>
      </c>
    </row>
    <row r="83" spans="1:9" ht="13.5">
      <c r="A83" s="16" t="s">
        <v>6</v>
      </c>
      <c r="B83" s="10"/>
      <c r="C83" s="7" t="s">
        <v>8</v>
      </c>
      <c r="D83" s="11"/>
      <c r="E83" s="7" t="s">
        <v>9</v>
      </c>
      <c r="F83" s="17" t="s">
        <v>10</v>
      </c>
      <c r="G83" s="14"/>
      <c r="H83" s="7"/>
      <c r="I83" s="8"/>
    </row>
    <row r="84" spans="1:9" ht="13.5">
      <c r="A84" s="18"/>
      <c r="B84" s="19"/>
      <c r="C84" s="20" t="s">
        <v>12</v>
      </c>
      <c r="D84" s="21">
        <v>1</v>
      </c>
      <c r="E84" s="22">
        <v>21</v>
      </c>
      <c r="F84" s="23">
        <f>F82*(1+E84/100)</f>
        <v>0</v>
      </c>
      <c r="G84" s="24"/>
      <c r="H84" s="7"/>
      <c r="I84" s="8"/>
    </row>
    <row r="86" spans="1:9" ht="13.5">
      <c r="A86" s="1" t="s">
        <v>0</v>
      </c>
      <c r="B86" s="2"/>
      <c r="C86" s="3" t="s">
        <v>1</v>
      </c>
      <c r="D86" s="4"/>
      <c r="E86" s="3" t="s">
        <v>2</v>
      </c>
      <c r="F86" s="5" t="s">
        <v>3</v>
      </c>
      <c r="G86" s="6"/>
      <c r="H86" s="7"/>
      <c r="I86" s="8"/>
    </row>
    <row r="87" spans="1:9" ht="13.5">
      <c r="A87" s="9" t="s">
        <v>129</v>
      </c>
      <c r="B87" s="10" t="s">
        <v>202</v>
      </c>
      <c r="C87" s="7" t="s">
        <v>5</v>
      </c>
      <c r="D87" s="11"/>
      <c r="E87" s="46"/>
      <c r="F87" s="13">
        <f>D89*E87</f>
        <v>0</v>
      </c>
      <c r="G87" s="14"/>
      <c r="H87" s="7"/>
      <c r="I87" s="15">
        <f>F87</f>
        <v>0</v>
      </c>
    </row>
    <row r="88" spans="1:9" ht="13.5">
      <c r="A88" s="16" t="s">
        <v>6</v>
      </c>
      <c r="B88" s="10"/>
      <c r="C88" s="7" t="s">
        <v>8</v>
      </c>
      <c r="D88" s="11"/>
      <c r="E88" s="7" t="s">
        <v>9</v>
      </c>
      <c r="F88" s="17" t="s">
        <v>10</v>
      </c>
      <c r="G88" s="14"/>
      <c r="H88" s="7"/>
      <c r="I88" s="8"/>
    </row>
    <row r="89" spans="1:9" ht="13.5">
      <c r="A89" s="18"/>
      <c r="B89" s="19"/>
      <c r="C89" s="20" t="s">
        <v>12</v>
      </c>
      <c r="D89" s="21">
        <v>1</v>
      </c>
      <c r="E89" s="22">
        <v>21</v>
      </c>
      <c r="F89" s="23">
        <f>F87*(1+E89/100)</f>
        <v>0</v>
      </c>
      <c r="G89" s="24"/>
      <c r="H89" s="7"/>
      <c r="I89" s="8"/>
    </row>
    <row r="91" spans="1:9" ht="13.5">
      <c r="A91" s="1" t="s">
        <v>0</v>
      </c>
      <c r="B91" s="2"/>
      <c r="C91" s="3" t="s">
        <v>1</v>
      </c>
      <c r="D91" s="4"/>
      <c r="E91" s="3" t="s">
        <v>2</v>
      </c>
      <c r="F91" s="5" t="s">
        <v>3</v>
      </c>
      <c r="G91" s="6"/>
      <c r="H91" s="7"/>
      <c r="I91" s="8"/>
    </row>
    <row r="92" spans="1:9" ht="13.5">
      <c r="A92" s="9">
        <v>14</v>
      </c>
      <c r="B92" s="10" t="s">
        <v>178</v>
      </c>
      <c r="C92" s="7" t="s">
        <v>5</v>
      </c>
      <c r="D92" s="11"/>
      <c r="E92" s="46"/>
      <c r="F92" s="13">
        <f>D94*E92</f>
        <v>0</v>
      </c>
      <c r="G92" s="14"/>
      <c r="H92" s="7"/>
      <c r="I92" s="15">
        <f>F92</f>
        <v>0</v>
      </c>
    </row>
    <row r="93" spans="1:9" ht="13.5">
      <c r="A93" s="16" t="s">
        <v>6</v>
      </c>
      <c r="B93" s="10" t="s">
        <v>179</v>
      </c>
      <c r="C93" s="7" t="s">
        <v>8</v>
      </c>
      <c r="D93" s="11"/>
      <c r="E93" s="7" t="s">
        <v>9</v>
      </c>
      <c r="F93" s="17" t="s">
        <v>10</v>
      </c>
      <c r="G93" s="14"/>
      <c r="H93" s="7"/>
      <c r="I93" s="8"/>
    </row>
    <row r="94" spans="1:9" ht="13.5">
      <c r="A94" s="18"/>
      <c r="B94" s="19"/>
      <c r="C94" s="20" t="s">
        <v>12</v>
      </c>
      <c r="D94" s="21">
        <v>1</v>
      </c>
      <c r="E94" s="22">
        <v>21</v>
      </c>
      <c r="F94" s="23">
        <f>F92*(1+E94/100)</f>
        <v>0</v>
      </c>
      <c r="G94" s="24"/>
      <c r="H94" s="7"/>
      <c r="I94" s="8"/>
    </row>
    <row r="95" spans="1:9" ht="13.5">
      <c r="A95" s="16"/>
      <c r="B95" s="10"/>
      <c r="C95" s="7"/>
      <c r="D95" s="11"/>
      <c r="E95" s="26"/>
      <c r="F95" s="13"/>
      <c r="G95" s="14"/>
      <c r="H95" s="7"/>
      <c r="I95" s="8"/>
    </row>
    <row r="96" spans="1:9" ht="13.5">
      <c r="A96" s="1" t="s">
        <v>0</v>
      </c>
      <c r="B96" s="2"/>
      <c r="C96" s="3" t="s">
        <v>1</v>
      </c>
      <c r="D96" s="4">
        <v>600</v>
      </c>
      <c r="E96" s="3" t="s">
        <v>2</v>
      </c>
      <c r="F96" s="5" t="s">
        <v>3</v>
      </c>
      <c r="G96" s="6"/>
      <c r="H96" s="7"/>
      <c r="I96" s="8"/>
    </row>
    <row r="97" spans="1:9" ht="13.5">
      <c r="A97" s="9">
        <v>15</v>
      </c>
      <c r="B97" s="10" t="s">
        <v>181</v>
      </c>
      <c r="C97" s="7" t="s">
        <v>5</v>
      </c>
      <c r="D97" s="11"/>
      <c r="E97" s="46"/>
      <c r="F97" s="13">
        <f>D99*E97</f>
        <v>0</v>
      </c>
      <c r="G97" s="14"/>
      <c r="H97" s="7"/>
      <c r="I97" s="15">
        <f>F97</f>
        <v>0</v>
      </c>
    </row>
    <row r="98" spans="1:9" ht="13.5">
      <c r="A98" s="16" t="s">
        <v>6</v>
      </c>
      <c r="B98" s="10" t="s">
        <v>182</v>
      </c>
      <c r="C98" s="7" t="s">
        <v>8</v>
      </c>
      <c r="D98" s="11">
        <v>400</v>
      </c>
      <c r="E98" s="7" t="s">
        <v>9</v>
      </c>
      <c r="F98" s="17" t="s">
        <v>10</v>
      </c>
      <c r="G98" s="14"/>
      <c r="H98" s="7"/>
      <c r="I98" s="8"/>
    </row>
    <row r="99" spans="1:9" ht="13.5">
      <c r="A99" s="18"/>
      <c r="B99" s="19"/>
      <c r="C99" s="20" t="s">
        <v>12</v>
      </c>
      <c r="D99" s="21">
        <v>1</v>
      </c>
      <c r="E99" s="22">
        <v>21</v>
      </c>
      <c r="F99" s="23">
        <f>F97*(1+E99/100)</f>
        <v>0</v>
      </c>
      <c r="G99" s="24"/>
      <c r="H99" s="7"/>
      <c r="I99" s="8"/>
    </row>
    <row r="101" spans="1:9" ht="13.5">
      <c r="A101" s="1" t="s">
        <v>0</v>
      </c>
      <c r="B101" s="2"/>
      <c r="C101" s="3" t="s">
        <v>1</v>
      </c>
      <c r="D101" s="4">
        <v>1050</v>
      </c>
      <c r="E101" s="3" t="s">
        <v>2</v>
      </c>
      <c r="F101" s="5" t="s">
        <v>3</v>
      </c>
      <c r="G101" s="6"/>
      <c r="H101" s="7"/>
      <c r="I101" s="8"/>
    </row>
    <row r="102" spans="1:9" ht="13.5">
      <c r="A102" s="9">
        <v>16</v>
      </c>
      <c r="B102" s="10" t="s">
        <v>23</v>
      </c>
      <c r="C102" s="7" t="s">
        <v>5</v>
      </c>
      <c r="D102" s="11">
        <v>600</v>
      </c>
      <c r="E102" s="46"/>
      <c r="F102" s="13">
        <f>D104*E102</f>
        <v>0</v>
      </c>
      <c r="G102" s="14"/>
      <c r="H102" s="7"/>
      <c r="I102" s="15">
        <f>F102</f>
        <v>0</v>
      </c>
    </row>
    <row r="103" spans="1:9" ht="13.5">
      <c r="A103" s="16" t="s">
        <v>6</v>
      </c>
      <c r="B103" s="10" t="s">
        <v>26</v>
      </c>
      <c r="C103" s="7" t="s">
        <v>8</v>
      </c>
      <c r="D103" s="11">
        <v>300</v>
      </c>
      <c r="E103" s="7" t="s">
        <v>9</v>
      </c>
      <c r="F103" s="17" t="s">
        <v>10</v>
      </c>
      <c r="G103" s="14"/>
      <c r="H103" s="7"/>
      <c r="I103" s="8"/>
    </row>
    <row r="104" spans="1:9" ht="13.5">
      <c r="A104" s="18" t="s">
        <v>27</v>
      </c>
      <c r="B104" s="19"/>
      <c r="C104" s="20" t="s">
        <v>12</v>
      </c>
      <c r="D104" s="21">
        <v>1</v>
      </c>
      <c r="E104" s="22">
        <v>21</v>
      </c>
      <c r="F104" s="23">
        <f>F102*(1+E104/100)</f>
        <v>0</v>
      </c>
      <c r="G104" s="24"/>
      <c r="H104" s="7"/>
      <c r="I104" s="8"/>
    </row>
    <row r="107" spans="1:9" s="32" customFormat="1">
      <c r="A107" s="32" t="s">
        <v>180</v>
      </c>
    </row>
    <row r="109" spans="1:9" ht="13.5">
      <c r="A109" s="1" t="s">
        <v>0</v>
      </c>
      <c r="B109" s="2"/>
      <c r="C109" s="3" t="s">
        <v>1</v>
      </c>
      <c r="D109" s="4">
        <v>600</v>
      </c>
      <c r="E109" s="3" t="s">
        <v>2</v>
      </c>
      <c r="F109" s="5" t="s">
        <v>3</v>
      </c>
      <c r="G109" s="6"/>
      <c r="H109" s="7"/>
      <c r="I109" s="8"/>
    </row>
    <row r="110" spans="1:9" ht="13.5">
      <c r="A110" s="9">
        <v>17</v>
      </c>
      <c r="B110" s="10" t="s">
        <v>183</v>
      </c>
      <c r="C110" s="7" t="s">
        <v>5</v>
      </c>
      <c r="D110" s="11">
        <v>850</v>
      </c>
      <c r="E110" s="46"/>
      <c r="F110" s="13">
        <f>D112*E110</f>
        <v>0</v>
      </c>
      <c r="G110" s="14"/>
      <c r="H110" s="7"/>
      <c r="I110" s="15">
        <f>F110</f>
        <v>0</v>
      </c>
    </row>
    <row r="111" spans="1:9" ht="13.5">
      <c r="A111" s="16" t="s">
        <v>6</v>
      </c>
      <c r="B111" s="10" t="s">
        <v>184</v>
      </c>
      <c r="C111" s="7" t="s">
        <v>8</v>
      </c>
      <c r="D111" s="11">
        <v>600</v>
      </c>
      <c r="E111" s="7" t="s">
        <v>9</v>
      </c>
      <c r="F111" s="17" t="s">
        <v>10</v>
      </c>
      <c r="G111" s="14"/>
      <c r="H111" s="7"/>
      <c r="I111" s="8"/>
    </row>
    <row r="112" spans="1:9" ht="13.5">
      <c r="A112" s="18"/>
      <c r="B112" s="19"/>
      <c r="C112" s="20" t="s">
        <v>12</v>
      </c>
      <c r="D112" s="21">
        <v>1</v>
      </c>
      <c r="E112" s="22">
        <v>21</v>
      </c>
      <c r="F112" s="23">
        <f>F110*(1+E112/100)</f>
        <v>0</v>
      </c>
      <c r="G112" s="24"/>
      <c r="H112" s="7"/>
      <c r="I112" s="8"/>
    </row>
    <row r="114" spans="1:9" ht="13.5">
      <c r="A114" s="1" t="s">
        <v>0</v>
      </c>
      <c r="B114" s="2"/>
      <c r="C114" s="3" t="s">
        <v>1</v>
      </c>
      <c r="D114" s="4">
        <v>600</v>
      </c>
      <c r="E114" s="3" t="s">
        <v>2</v>
      </c>
      <c r="F114" s="5" t="s">
        <v>3</v>
      </c>
      <c r="G114" s="6"/>
      <c r="H114" s="7"/>
      <c r="I114" s="8"/>
    </row>
    <row r="115" spans="1:9" ht="13.5">
      <c r="A115" s="9">
        <v>18</v>
      </c>
      <c r="B115" s="10" t="s">
        <v>4</v>
      </c>
      <c r="C115" s="7" t="s">
        <v>5</v>
      </c>
      <c r="D115" s="11">
        <v>900</v>
      </c>
      <c r="E115" s="46"/>
      <c r="F115" s="13">
        <f>D117*E115</f>
        <v>0</v>
      </c>
      <c r="G115" s="14"/>
      <c r="H115" s="7"/>
      <c r="I115" s="15">
        <f>F115</f>
        <v>0</v>
      </c>
    </row>
    <row r="116" spans="1:9" ht="13.5">
      <c r="A116" s="16" t="s">
        <v>6</v>
      </c>
      <c r="B116" s="10" t="s">
        <v>7</v>
      </c>
      <c r="C116" s="7" t="s">
        <v>8</v>
      </c>
      <c r="D116" s="11">
        <v>600</v>
      </c>
      <c r="E116" s="7" t="s">
        <v>9</v>
      </c>
      <c r="F116" s="17" t="s">
        <v>10</v>
      </c>
      <c r="G116" s="14"/>
      <c r="H116" s="7"/>
      <c r="I116" s="8"/>
    </row>
    <row r="117" spans="1:9" ht="13.5">
      <c r="A117" s="18" t="s">
        <v>11</v>
      </c>
      <c r="B117" s="19"/>
      <c r="C117" s="20" t="s">
        <v>12</v>
      </c>
      <c r="D117" s="21">
        <v>1</v>
      </c>
      <c r="E117" s="22">
        <v>21</v>
      </c>
      <c r="F117" s="23">
        <f>F115*(1+E117/100)</f>
        <v>0</v>
      </c>
      <c r="G117" s="24"/>
      <c r="H117" s="7"/>
      <c r="I117" s="8"/>
    </row>
    <row r="119" spans="1:9" ht="13.5">
      <c r="A119" s="1" t="s">
        <v>0</v>
      </c>
      <c r="B119" s="2"/>
      <c r="C119" s="3" t="s">
        <v>1</v>
      </c>
      <c r="D119" s="4">
        <v>780</v>
      </c>
      <c r="E119" s="3" t="s">
        <v>2</v>
      </c>
      <c r="F119" s="5" t="s">
        <v>3</v>
      </c>
      <c r="G119" s="6"/>
      <c r="H119" s="7"/>
      <c r="I119" s="8"/>
    </row>
    <row r="120" spans="1:9" ht="13.5">
      <c r="A120" s="9">
        <v>19</v>
      </c>
      <c r="B120" s="10" t="s">
        <v>63</v>
      </c>
      <c r="C120" s="7" t="s">
        <v>5</v>
      </c>
      <c r="D120" s="11">
        <v>170</v>
      </c>
      <c r="E120" s="46"/>
      <c r="F120" s="13">
        <f>D122*E120</f>
        <v>0</v>
      </c>
      <c r="G120" s="14"/>
      <c r="H120" s="7"/>
      <c r="I120" s="15">
        <f>F120</f>
        <v>0</v>
      </c>
    </row>
    <row r="121" spans="1:9" ht="13.5">
      <c r="A121" s="16" t="s">
        <v>6</v>
      </c>
      <c r="B121" s="10" t="s">
        <v>64</v>
      </c>
      <c r="C121" s="7" t="s">
        <v>8</v>
      </c>
      <c r="D121" s="11">
        <v>435</v>
      </c>
      <c r="E121" s="7" t="s">
        <v>9</v>
      </c>
      <c r="F121" s="17" t="s">
        <v>10</v>
      </c>
      <c r="G121" s="14"/>
      <c r="H121" s="7"/>
      <c r="I121" s="8"/>
    </row>
    <row r="122" spans="1:9" ht="13.5">
      <c r="A122" s="18"/>
      <c r="B122" s="19"/>
      <c r="C122" s="20" t="s">
        <v>12</v>
      </c>
      <c r="D122" s="21">
        <v>1</v>
      </c>
      <c r="E122" s="22">
        <v>21</v>
      </c>
      <c r="F122" s="23">
        <f>F120*(1+E122/100)</f>
        <v>0</v>
      </c>
      <c r="G122" s="24"/>
      <c r="H122" s="7"/>
      <c r="I122" s="8"/>
    </row>
    <row r="124" spans="1:9" ht="13.5">
      <c r="A124" s="1" t="s">
        <v>0</v>
      </c>
      <c r="B124" s="2"/>
      <c r="C124" s="3" t="s">
        <v>1</v>
      </c>
      <c r="D124" s="4"/>
      <c r="E124" s="3" t="s">
        <v>2</v>
      </c>
      <c r="F124" s="5" t="s">
        <v>3</v>
      </c>
      <c r="G124" s="6"/>
      <c r="H124" s="7"/>
      <c r="I124" s="8"/>
    </row>
    <row r="125" spans="1:9" ht="13.5">
      <c r="A125" s="9">
        <v>20</v>
      </c>
      <c r="B125" s="10" t="s">
        <v>58</v>
      </c>
      <c r="C125" s="7" t="s">
        <v>5</v>
      </c>
      <c r="D125" s="11"/>
      <c r="E125" s="46"/>
      <c r="F125" s="13">
        <f>D127*E125</f>
        <v>0</v>
      </c>
      <c r="G125" s="14"/>
      <c r="H125" s="7"/>
      <c r="I125" s="15">
        <f>F125</f>
        <v>0</v>
      </c>
    </row>
    <row r="126" spans="1:9" ht="13.5">
      <c r="A126" s="16" t="s">
        <v>6</v>
      </c>
      <c r="B126" s="10" t="s">
        <v>59</v>
      </c>
      <c r="C126" s="7" t="s">
        <v>8</v>
      </c>
      <c r="D126" s="11"/>
      <c r="E126" s="7" t="s">
        <v>9</v>
      </c>
      <c r="F126" s="17" t="s">
        <v>10</v>
      </c>
      <c r="G126" s="14"/>
      <c r="H126" s="7"/>
      <c r="I126" s="8"/>
    </row>
    <row r="127" spans="1:9" ht="13.5">
      <c r="A127" s="18"/>
      <c r="B127" s="19" t="s">
        <v>60</v>
      </c>
      <c r="C127" s="20" t="s">
        <v>12</v>
      </c>
      <c r="D127" s="21">
        <v>1</v>
      </c>
      <c r="E127" s="22">
        <v>21</v>
      </c>
      <c r="F127" s="23">
        <f>F125*(1+E127/100)</f>
        <v>0</v>
      </c>
      <c r="G127" s="24"/>
      <c r="H127" s="7"/>
      <c r="I127" s="8"/>
    </row>
    <row r="129" spans="1:9" ht="13.5">
      <c r="A129" s="1" t="s">
        <v>0</v>
      </c>
      <c r="B129" s="2"/>
      <c r="C129" s="3" t="s">
        <v>1</v>
      </c>
      <c r="D129" s="4">
        <v>900</v>
      </c>
      <c r="E129" s="3" t="s">
        <v>2</v>
      </c>
      <c r="F129" s="5" t="s">
        <v>3</v>
      </c>
      <c r="G129" s="6"/>
      <c r="H129" s="7"/>
      <c r="I129" s="8"/>
    </row>
    <row r="130" spans="1:9" ht="13.5">
      <c r="A130" s="9">
        <v>21</v>
      </c>
      <c r="B130" s="10" t="s">
        <v>20</v>
      </c>
      <c r="C130" s="7" t="s">
        <v>5</v>
      </c>
      <c r="D130" s="11">
        <v>900</v>
      </c>
      <c r="E130" s="46"/>
      <c r="F130" s="13">
        <f>D132*E130</f>
        <v>0</v>
      </c>
      <c r="G130" s="14"/>
      <c r="H130" s="7"/>
      <c r="I130" s="15">
        <f>F130</f>
        <v>0</v>
      </c>
    </row>
    <row r="131" spans="1:9" ht="13.5">
      <c r="A131" s="16" t="s">
        <v>6</v>
      </c>
      <c r="B131" s="10" t="s">
        <v>21</v>
      </c>
      <c r="C131" s="7" t="s">
        <v>8</v>
      </c>
      <c r="D131" s="11">
        <v>600</v>
      </c>
      <c r="E131" s="7" t="s">
        <v>9</v>
      </c>
      <c r="F131" s="17" t="s">
        <v>10</v>
      </c>
      <c r="G131" s="14"/>
      <c r="H131" s="7"/>
      <c r="I131" s="8"/>
    </row>
    <row r="132" spans="1:9" ht="13.5">
      <c r="A132" s="18" t="s">
        <v>22</v>
      </c>
      <c r="B132" s="19"/>
      <c r="C132" s="20" t="s">
        <v>12</v>
      </c>
      <c r="D132" s="21">
        <v>1</v>
      </c>
      <c r="E132" s="22">
        <v>21</v>
      </c>
      <c r="F132" s="23">
        <f>F130*(1+E132/100)</f>
        <v>0</v>
      </c>
      <c r="G132" s="24"/>
      <c r="H132" s="7"/>
      <c r="I132" s="8"/>
    </row>
    <row r="134" spans="1:9" ht="13.5">
      <c r="A134" s="1" t="s">
        <v>0</v>
      </c>
      <c r="B134" s="2"/>
      <c r="C134" s="3" t="s">
        <v>1</v>
      </c>
      <c r="D134" s="4">
        <v>600</v>
      </c>
      <c r="E134" s="3" t="s">
        <v>2</v>
      </c>
      <c r="F134" s="5" t="s">
        <v>3</v>
      </c>
      <c r="G134" s="6"/>
      <c r="H134" s="7"/>
      <c r="I134" s="8"/>
    </row>
    <row r="135" spans="1:9" ht="13.5">
      <c r="A135" s="9">
        <v>22</v>
      </c>
      <c r="B135" s="10" t="s">
        <v>4</v>
      </c>
      <c r="C135" s="7" t="s">
        <v>5</v>
      </c>
      <c r="D135" s="11">
        <v>900</v>
      </c>
      <c r="E135" s="46"/>
      <c r="F135" s="13">
        <f>D137*E135</f>
        <v>0</v>
      </c>
      <c r="G135" s="14"/>
      <c r="H135" s="7"/>
      <c r="I135" s="15">
        <f>F135</f>
        <v>0</v>
      </c>
    </row>
    <row r="136" spans="1:9" ht="13.5">
      <c r="A136" s="16" t="s">
        <v>6</v>
      </c>
      <c r="B136" s="10" t="s">
        <v>7</v>
      </c>
      <c r="C136" s="7" t="s">
        <v>8</v>
      </c>
      <c r="D136" s="11">
        <v>600</v>
      </c>
      <c r="E136" s="7" t="s">
        <v>9</v>
      </c>
      <c r="F136" s="17" t="s">
        <v>10</v>
      </c>
      <c r="G136" s="14"/>
      <c r="H136" s="7"/>
      <c r="I136" s="8"/>
    </row>
    <row r="137" spans="1:9" ht="13.5">
      <c r="A137" s="18" t="s">
        <v>11</v>
      </c>
      <c r="B137" s="19"/>
      <c r="C137" s="20" t="s">
        <v>12</v>
      </c>
      <c r="D137" s="21">
        <v>1</v>
      </c>
      <c r="E137" s="22">
        <v>21</v>
      </c>
      <c r="F137" s="23">
        <f>F135*(1+E137/100)</f>
        <v>0</v>
      </c>
      <c r="G137" s="24"/>
      <c r="H137" s="7"/>
      <c r="I137" s="8"/>
    </row>
    <row r="139" spans="1:9" ht="13.5">
      <c r="A139" s="1" t="s">
        <v>0</v>
      </c>
      <c r="B139" s="2"/>
      <c r="C139" s="3" t="s">
        <v>1</v>
      </c>
      <c r="D139" s="4">
        <v>600</v>
      </c>
      <c r="E139" s="3" t="s">
        <v>2</v>
      </c>
      <c r="F139" s="5" t="s">
        <v>3</v>
      </c>
      <c r="G139" s="6"/>
      <c r="H139" s="7"/>
      <c r="I139" s="8"/>
    </row>
    <row r="140" spans="1:9" ht="13.5">
      <c r="A140" s="9">
        <v>23</v>
      </c>
      <c r="B140" s="10" t="s">
        <v>15</v>
      </c>
      <c r="C140" s="7" t="s">
        <v>5</v>
      </c>
      <c r="D140" s="11">
        <v>900</v>
      </c>
      <c r="E140" s="46"/>
      <c r="F140" s="13">
        <f>D142*E140</f>
        <v>0</v>
      </c>
      <c r="G140" s="14"/>
      <c r="H140" s="7"/>
      <c r="I140" s="15">
        <f>F140</f>
        <v>0</v>
      </c>
    </row>
    <row r="141" spans="1:9" ht="13.5">
      <c r="A141" s="16" t="s">
        <v>6</v>
      </c>
      <c r="B141" s="10" t="s">
        <v>185</v>
      </c>
      <c r="C141" s="7" t="s">
        <v>8</v>
      </c>
      <c r="D141" s="11">
        <v>600</v>
      </c>
      <c r="E141" s="7" t="s">
        <v>9</v>
      </c>
      <c r="F141" s="17" t="s">
        <v>10</v>
      </c>
      <c r="G141" s="14"/>
      <c r="H141" s="7"/>
      <c r="I141" s="8"/>
    </row>
    <row r="142" spans="1:9" ht="13.5">
      <c r="A142" s="18" t="s">
        <v>17</v>
      </c>
      <c r="B142" s="19" t="s">
        <v>186</v>
      </c>
      <c r="C142" s="20" t="s">
        <v>12</v>
      </c>
      <c r="D142" s="21">
        <v>1</v>
      </c>
      <c r="E142" s="22">
        <v>21</v>
      </c>
      <c r="F142" s="23">
        <f>F140*(1+E142/100)</f>
        <v>0</v>
      </c>
      <c r="G142" s="24"/>
      <c r="H142" s="7"/>
      <c r="I142" s="8"/>
    </row>
    <row r="144" spans="1:9" ht="13.5">
      <c r="A144" s="1" t="s">
        <v>0</v>
      </c>
      <c r="B144" s="2"/>
      <c r="C144" s="3" t="s">
        <v>1</v>
      </c>
      <c r="D144" s="4"/>
      <c r="E144" s="3" t="s">
        <v>2</v>
      </c>
      <c r="F144" s="5" t="s">
        <v>3</v>
      </c>
      <c r="G144" s="6"/>
      <c r="H144" s="7"/>
      <c r="I144" s="8"/>
    </row>
    <row r="145" spans="1:9" ht="13.5">
      <c r="A145" s="9">
        <v>24</v>
      </c>
      <c r="B145" s="10" t="s">
        <v>175</v>
      </c>
      <c r="C145" s="7" t="s">
        <v>5</v>
      </c>
      <c r="D145" s="11"/>
      <c r="E145" s="46"/>
      <c r="F145" s="13">
        <f>D147*E145</f>
        <v>0</v>
      </c>
      <c r="G145" s="14"/>
      <c r="H145" s="7"/>
      <c r="I145" s="15">
        <f>F145</f>
        <v>0</v>
      </c>
    </row>
    <row r="146" spans="1:9" ht="13.5">
      <c r="A146" s="16" t="s">
        <v>6</v>
      </c>
      <c r="B146" s="10" t="s">
        <v>176</v>
      </c>
      <c r="C146" s="7" t="s">
        <v>8</v>
      </c>
      <c r="D146" s="11"/>
      <c r="E146" s="7" t="s">
        <v>9</v>
      </c>
      <c r="F146" s="17" t="s">
        <v>10</v>
      </c>
      <c r="G146" s="14"/>
      <c r="H146" s="7"/>
      <c r="I146" s="8"/>
    </row>
    <row r="147" spans="1:9" ht="13.5">
      <c r="A147" s="18"/>
      <c r="B147" s="19" t="s">
        <v>177</v>
      </c>
      <c r="C147" s="20" t="s">
        <v>12</v>
      </c>
      <c r="D147" s="21">
        <v>1</v>
      </c>
      <c r="E147" s="22">
        <v>21</v>
      </c>
      <c r="F147" s="23">
        <f>F145*(1+E147/100)</f>
        <v>0</v>
      </c>
      <c r="G147" s="24"/>
      <c r="H147" s="7"/>
      <c r="I147" s="8"/>
    </row>
    <row r="149" spans="1:9" ht="13.5">
      <c r="A149" s="1" t="s">
        <v>0</v>
      </c>
      <c r="B149" s="2"/>
      <c r="C149" s="3" t="s">
        <v>1</v>
      </c>
      <c r="D149" s="4"/>
      <c r="E149" s="3" t="s">
        <v>2</v>
      </c>
      <c r="F149" s="5" t="s">
        <v>3</v>
      </c>
      <c r="G149" s="6"/>
      <c r="H149" s="7"/>
      <c r="I149" s="8"/>
    </row>
    <row r="150" spans="1:9" ht="13.5">
      <c r="A150" s="9" t="s">
        <v>203</v>
      </c>
      <c r="B150" s="10" t="s">
        <v>201</v>
      </c>
      <c r="C150" s="7" t="s">
        <v>5</v>
      </c>
      <c r="D150" s="11"/>
      <c r="E150" s="46"/>
      <c r="F150" s="13">
        <f>D152*E150</f>
        <v>0</v>
      </c>
      <c r="G150" s="14"/>
      <c r="H150" s="7"/>
      <c r="I150" s="15">
        <f>F150</f>
        <v>0</v>
      </c>
    </row>
    <row r="151" spans="1:9" ht="13.5">
      <c r="A151" s="16" t="s">
        <v>6</v>
      </c>
      <c r="B151" s="10"/>
      <c r="C151" s="7" t="s">
        <v>8</v>
      </c>
      <c r="D151" s="11"/>
      <c r="E151" s="7" t="s">
        <v>9</v>
      </c>
      <c r="F151" s="17" t="s">
        <v>10</v>
      </c>
      <c r="G151" s="14"/>
      <c r="H151" s="7"/>
      <c r="I151" s="8"/>
    </row>
    <row r="152" spans="1:9" ht="13.5">
      <c r="A152" s="18"/>
      <c r="B152" s="19"/>
      <c r="C152" s="20" t="s">
        <v>12</v>
      </c>
      <c r="D152" s="21">
        <v>1</v>
      </c>
      <c r="E152" s="22">
        <v>21</v>
      </c>
      <c r="F152" s="23">
        <f>F150*(1+E152/100)</f>
        <v>0</v>
      </c>
      <c r="G152" s="24"/>
      <c r="H152" s="7"/>
      <c r="I152" s="8"/>
    </row>
    <row r="154" spans="1:9" ht="13.5">
      <c r="A154" s="1" t="s">
        <v>0</v>
      </c>
      <c r="B154" s="2"/>
      <c r="C154" s="3" t="s">
        <v>1</v>
      </c>
      <c r="D154" s="4"/>
      <c r="E154" s="3" t="s">
        <v>2</v>
      </c>
      <c r="F154" s="5" t="s">
        <v>3</v>
      </c>
      <c r="G154" s="6"/>
      <c r="H154" s="7"/>
      <c r="I154" s="8"/>
    </row>
    <row r="155" spans="1:9" ht="13.5">
      <c r="A155" s="9" t="s">
        <v>204</v>
      </c>
      <c r="B155" s="10" t="s">
        <v>202</v>
      </c>
      <c r="C155" s="7" t="s">
        <v>5</v>
      </c>
      <c r="D155" s="11"/>
      <c r="E155" s="46"/>
      <c r="F155" s="13">
        <f>D157*E155</f>
        <v>0</v>
      </c>
      <c r="G155" s="14"/>
      <c r="H155" s="7"/>
      <c r="I155" s="15">
        <f>F155</f>
        <v>0</v>
      </c>
    </row>
    <row r="156" spans="1:9" ht="13.5">
      <c r="A156" s="16" t="s">
        <v>6</v>
      </c>
      <c r="B156" s="10"/>
      <c r="C156" s="7" t="s">
        <v>8</v>
      </c>
      <c r="D156" s="11"/>
      <c r="E156" s="7" t="s">
        <v>9</v>
      </c>
      <c r="F156" s="17" t="s">
        <v>10</v>
      </c>
      <c r="G156" s="14"/>
      <c r="H156" s="7"/>
      <c r="I156" s="8"/>
    </row>
    <row r="157" spans="1:9" ht="13.5">
      <c r="A157" s="18"/>
      <c r="B157" s="19"/>
      <c r="C157" s="20" t="s">
        <v>12</v>
      </c>
      <c r="D157" s="21">
        <v>1</v>
      </c>
      <c r="E157" s="22">
        <v>21</v>
      </c>
      <c r="F157" s="23">
        <f>F155*(1+E157/100)</f>
        <v>0</v>
      </c>
      <c r="G157" s="24"/>
      <c r="H157" s="7"/>
      <c r="I157" s="8"/>
    </row>
    <row r="159" spans="1:9" ht="13.5">
      <c r="A159" s="1" t="s">
        <v>0</v>
      </c>
      <c r="B159" s="2"/>
      <c r="C159" s="3" t="s">
        <v>1</v>
      </c>
      <c r="D159" s="4">
        <v>1000</v>
      </c>
      <c r="E159" s="3" t="s">
        <v>2</v>
      </c>
      <c r="F159" s="5" t="s">
        <v>3</v>
      </c>
      <c r="G159" s="6"/>
      <c r="H159" s="7"/>
      <c r="I159" s="8"/>
    </row>
    <row r="160" spans="1:9" ht="13.5">
      <c r="A160" s="9">
        <v>25</v>
      </c>
      <c r="B160" s="10" t="s">
        <v>20</v>
      </c>
      <c r="C160" s="7" t="s">
        <v>5</v>
      </c>
      <c r="D160" s="11">
        <v>900</v>
      </c>
      <c r="E160" s="46"/>
      <c r="F160" s="13">
        <f>D162*E160</f>
        <v>0</v>
      </c>
      <c r="G160" s="14"/>
      <c r="H160" s="7"/>
      <c r="I160" s="15">
        <f>F160</f>
        <v>0</v>
      </c>
    </row>
    <row r="161" spans="1:9" ht="13.5">
      <c r="A161" s="16" t="s">
        <v>6</v>
      </c>
      <c r="B161" s="10" t="s">
        <v>21</v>
      </c>
      <c r="C161" s="7" t="s">
        <v>8</v>
      </c>
      <c r="D161" s="11">
        <v>600</v>
      </c>
      <c r="E161" s="7" t="s">
        <v>9</v>
      </c>
      <c r="F161" s="17" t="s">
        <v>10</v>
      </c>
      <c r="G161" s="14"/>
      <c r="H161" s="7"/>
      <c r="I161" s="8"/>
    </row>
    <row r="162" spans="1:9" ht="13.5">
      <c r="A162" s="18" t="s">
        <v>22</v>
      </c>
      <c r="B162" s="19"/>
      <c r="C162" s="20" t="s">
        <v>12</v>
      </c>
      <c r="D162" s="21">
        <v>1</v>
      </c>
      <c r="E162" s="22">
        <v>21</v>
      </c>
      <c r="F162" s="23">
        <f>F160*(1+E162/100)</f>
        <v>0</v>
      </c>
      <c r="G162" s="24"/>
      <c r="H162" s="7"/>
      <c r="I162" s="8"/>
    </row>
    <row r="164" spans="1:9" ht="13.5">
      <c r="A164" s="1" t="s">
        <v>0</v>
      </c>
      <c r="B164" s="2"/>
      <c r="C164" s="3" t="s">
        <v>36</v>
      </c>
      <c r="D164" s="4">
        <v>4000</v>
      </c>
      <c r="E164" s="3" t="s">
        <v>2</v>
      </c>
      <c r="F164" s="5" t="s">
        <v>3</v>
      </c>
      <c r="G164" s="6"/>
      <c r="H164" s="7"/>
      <c r="I164" s="8"/>
    </row>
    <row r="165" spans="1:9" ht="13.5">
      <c r="A165" s="9">
        <v>26</v>
      </c>
      <c r="B165" s="10" t="s">
        <v>174</v>
      </c>
      <c r="C165" s="7" t="s">
        <v>5</v>
      </c>
      <c r="D165" s="11">
        <v>39</v>
      </c>
      <c r="E165" s="46"/>
      <c r="F165" s="13">
        <f>ROUND((D167*E165),1)</f>
        <v>0</v>
      </c>
      <c r="G165" s="14"/>
      <c r="H165" s="7"/>
      <c r="I165" s="15">
        <f>F165</f>
        <v>0</v>
      </c>
    </row>
    <row r="166" spans="1:9" ht="13.5">
      <c r="A166" s="16" t="s">
        <v>6</v>
      </c>
      <c r="B166" s="10" t="s">
        <v>148</v>
      </c>
      <c r="C166" s="7" t="s">
        <v>8</v>
      </c>
      <c r="D166" s="11">
        <v>600</v>
      </c>
      <c r="E166" s="7" t="s">
        <v>9</v>
      </c>
      <c r="F166" s="17" t="s">
        <v>10</v>
      </c>
      <c r="G166" s="14"/>
      <c r="H166" s="7"/>
      <c r="I166" s="8"/>
    </row>
    <row r="167" spans="1:9" ht="13.5">
      <c r="A167" s="18">
        <v>600</v>
      </c>
      <c r="B167" s="19"/>
      <c r="C167" s="20" t="s">
        <v>40</v>
      </c>
      <c r="D167" s="21">
        <v>4</v>
      </c>
      <c r="E167" s="22">
        <v>21</v>
      </c>
      <c r="F167" s="23">
        <f>ROUND((F165*(1+E167/100)),1)</f>
        <v>0</v>
      </c>
      <c r="G167" s="24"/>
      <c r="H167" s="7"/>
      <c r="I167" s="8"/>
    </row>
    <row r="169" spans="1:9" ht="13.5">
      <c r="A169" s="1" t="s">
        <v>0</v>
      </c>
      <c r="B169" s="2"/>
      <c r="C169" s="3" t="s">
        <v>41</v>
      </c>
      <c r="D169" s="4"/>
      <c r="E169" s="3" t="s">
        <v>2</v>
      </c>
      <c r="F169" s="5" t="s">
        <v>3</v>
      </c>
      <c r="G169" s="6"/>
      <c r="H169" s="7"/>
      <c r="I169" s="8"/>
    </row>
    <row r="170" spans="1:9" ht="13.5">
      <c r="A170" s="9">
        <v>27</v>
      </c>
      <c r="B170" s="10" t="s">
        <v>42</v>
      </c>
      <c r="C170" s="7" t="s">
        <v>5</v>
      </c>
      <c r="D170" s="11"/>
      <c r="E170" s="46"/>
      <c r="F170" s="13">
        <f>ROUND((D172*E170),1)</f>
        <v>0</v>
      </c>
      <c r="G170" s="14"/>
      <c r="H170" s="7"/>
      <c r="I170" s="15">
        <f>F170</f>
        <v>0</v>
      </c>
    </row>
    <row r="171" spans="1:9" ht="13.5">
      <c r="A171" s="16" t="s">
        <v>6</v>
      </c>
      <c r="B171" s="10" t="s">
        <v>43</v>
      </c>
      <c r="C171" s="7" t="s">
        <v>8</v>
      </c>
      <c r="D171" s="11"/>
      <c r="E171" s="7" t="s">
        <v>9</v>
      </c>
      <c r="F171" s="17" t="s">
        <v>10</v>
      </c>
      <c r="G171" s="14"/>
      <c r="H171" s="7"/>
      <c r="I171" s="8"/>
    </row>
    <row r="172" spans="1:9" ht="13.5">
      <c r="A172" s="18" t="s">
        <v>35</v>
      </c>
      <c r="B172" s="19" t="s">
        <v>44</v>
      </c>
      <c r="C172" s="20" t="s">
        <v>40</v>
      </c>
      <c r="D172" s="21">
        <v>2</v>
      </c>
      <c r="E172" s="22">
        <v>21</v>
      </c>
      <c r="F172" s="23">
        <f>ROUND((F170*(1+E172/100)),1)</f>
        <v>0</v>
      </c>
      <c r="G172" s="24"/>
      <c r="H172" s="7"/>
      <c r="I172" s="8"/>
    </row>
    <row r="174" spans="1:9" ht="13.5">
      <c r="A174" s="1" t="s">
        <v>0</v>
      </c>
      <c r="B174" s="2"/>
      <c r="C174" s="3" t="s">
        <v>1</v>
      </c>
      <c r="D174" s="4">
        <v>600</v>
      </c>
      <c r="E174" s="3" t="s">
        <v>2</v>
      </c>
      <c r="F174" s="5" t="s">
        <v>3</v>
      </c>
      <c r="G174" s="6"/>
      <c r="H174" s="7"/>
      <c r="I174" s="8"/>
    </row>
    <row r="175" spans="1:9" ht="13.5">
      <c r="A175" s="9">
        <v>28</v>
      </c>
      <c r="B175" s="10" t="s">
        <v>23</v>
      </c>
      <c r="C175" s="7" t="s">
        <v>5</v>
      </c>
      <c r="D175" s="11">
        <v>600</v>
      </c>
      <c r="E175" s="46"/>
      <c r="F175" s="13">
        <f>D177*E175</f>
        <v>0</v>
      </c>
      <c r="G175" s="14"/>
      <c r="H175" s="7"/>
      <c r="I175" s="15">
        <f>F175</f>
        <v>0</v>
      </c>
    </row>
    <row r="176" spans="1:9" ht="13.5">
      <c r="A176" s="16" t="s">
        <v>6</v>
      </c>
      <c r="B176" s="10" t="s">
        <v>24</v>
      </c>
      <c r="C176" s="7" t="s">
        <v>8</v>
      </c>
      <c r="D176" s="11">
        <v>300</v>
      </c>
      <c r="E176" s="7" t="s">
        <v>9</v>
      </c>
      <c r="F176" s="17" t="s">
        <v>10</v>
      </c>
      <c r="G176" s="14"/>
      <c r="H176" s="7"/>
      <c r="I176" s="8"/>
    </row>
    <row r="177" spans="1:9" ht="13.5">
      <c r="A177" s="18" t="s">
        <v>25</v>
      </c>
      <c r="B177" s="19"/>
      <c r="C177" s="20" t="s">
        <v>12</v>
      </c>
      <c r="D177" s="21">
        <v>1</v>
      </c>
      <c r="E177" s="22">
        <v>21</v>
      </c>
      <c r="F177" s="23">
        <f>F175*(1+E177/100)</f>
        <v>0</v>
      </c>
      <c r="G177" s="24"/>
      <c r="H177" s="7"/>
      <c r="I177" s="8"/>
    </row>
    <row r="179" spans="1:9" ht="13.5">
      <c r="A179" s="1" t="s">
        <v>0</v>
      </c>
      <c r="B179" s="2"/>
      <c r="C179" s="3" t="s">
        <v>1</v>
      </c>
      <c r="D179" s="4">
        <v>900</v>
      </c>
      <c r="E179" s="3" t="s">
        <v>2</v>
      </c>
      <c r="F179" s="5" t="s">
        <v>3</v>
      </c>
      <c r="G179" s="6"/>
      <c r="H179" s="7"/>
      <c r="I179" s="8"/>
    </row>
    <row r="180" spans="1:9" ht="13.5">
      <c r="A180" s="9">
        <v>29</v>
      </c>
      <c r="B180" s="10" t="s">
        <v>23</v>
      </c>
      <c r="C180" s="7" t="s">
        <v>5</v>
      </c>
      <c r="D180" s="11">
        <v>600</v>
      </c>
      <c r="E180" s="46"/>
      <c r="F180" s="13">
        <f>D182*E180</f>
        <v>0</v>
      </c>
      <c r="G180" s="14"/>
      <c r="H180" s="7"/>
      <c r="I180" s="15">
        <f>F180</f>
        <v>0</v>
      </c>
    </row>
    <row r="181" spans="1:9" ht="13.5">
      <c r="A181" s="16" t="s">
        <v>6</v>
      </c>
      <c r="B181" s="10" t="s">
        <v>26</v>
      </c>
      <c r="C181" s="7" t="s">
        <v>8</v>
      </c>
      <c r="D181" s="11">
        <v>300</v>
      </c>
      <c r="E181" s="7" t="s">
        <v>9</v>
      </c>
      <c r="F181" s="17" t="s">
        <v>10</v>
      </c>
      <c r="G181" s="14"/>
      <c r="H181" s="7"/>
      <c r="I181" s="8"/>
    </row>
    <row r="182" spans="1:9" ht="13.5">
      <c r="A182" s="18" t="s">
        <v>27</v>
      </c>
      <c r="B182" s="19"/>
      <c r="C182" s="20" t="s">
        <v>12</v>
      </c>
      <c r="D182" s="21">
        <v>1</v>
      </c>
      <c r="E182" s="22">
        <v>21</v>
      </c>
      <c r="F182" s="23">
        <f>F180*(1+E182/100)</f>
        <v>0</v>
      </c>
      <c r="G182" s="24"/>
      <c r="H182" s="7"/>
      <c r="I182" s="8"/>
    </row>
    <row r="184" spans="1:9" ht="13.5">
      <c r="A184" s="1" t="s">
        <v>0</v>
      </c>
      <c r="B184" s="2"/>
      <c r="C184" s="3" t="s">
        <v>1</v>
      </c>
      <c r="D184" s="4"/>
      <c r="E184" s="3" t="s">
        <v>2</v>
      </c>
      <c r="F184" s="5" t="s">
        <v>3</v>
      </c>
      <c r="G184" s="6"/>
      <c r="H184" s="7"/>
      <c r="I184" s="8"/>
    </row>
    <row r="185" spans="1:9" ht="13.5">
      <c r="A185" s="9">
        <v>30</v>
      </c>
      <c r="B185" s="10" t="s">
        <v>178</v>
      </c>
      <c r="C185" s="7" t="s">
        <v>5</v>
      </c>
      <c r="D185" s="11"/>
      <c r="E185" s="46"/>
      <c r="F185" s="13">
        <f>D187*E185</f>
        <v>0</v>
      </c>
      <c r="G185" s="14"/>
      <c r="H185" s="7"/>
      <c r="I185" s="15">
        <f>F185</f>
        <v>0</v>
      </c>
    </row>
    <row r="186" spans="1:9" ht="13.5">
      <c r="A186" s="16" t="s">
        <v>6</v>
      </c>
      <c r="B186" s="10" t="s">
        <v>179</v>
      </c>
      <c r="C186" s="7" t="s">
        <v>8</v>
      </c>
      <c r="D186" s="11"/>
      <c r="E186" s="7" t="s">
        <v>9</v>
      </c>
      <c r="F186" s="17" t="s">
        <v>10</v>
      </c>
      <c r="G186" s="14"/>
      <c r="H186" s="7"/>
      <c r="I186" s="8"/>
    </row>
    <row r="187" spans="1:9" ht="13.5">
      <c r="A187" s="18"/>
      <c r="B187" s="19"/>
      <c r="C187" s="20" t="s">
        <v>12</v>
      </c>
      <c r="D187" s="21">
        <v>1</v>
      </c>
      <c r="E187" s="22">
        <v>21</v>
      </c>
      <c r="F187" s="23">
        <f>F185*(1+E187/100)</f>
        <v>0</v>
      </c>
      <c r="G187" s="24"/>
      <c r="H187" s="7"/>
      <c r="I187" s="8"/>
    </row>
    <row r="189" spans="1:9" ht="13.5">
      <c r="A189" s="1" t="s">
        <v>0</v>
      </c>
      <c r="B189" s="2"/>
      <c r="C189" s="3" t="s">
        <v>1</v>
      </c>
      <c r="D189" s="4">
        <v>600</v>
      </c>
      <c r="E189" s="3" t="s">
        <v>2</v>
      </c>
      <c r="F189" s="5" t="s">
        <v>3</v>
      </c>
      <c r="G189" s="6"/>
      <c r="H189" s="7"/>
      <c r="I189" s="8"/>
    </row>
    <row r="190" spans="1:9" ht="13.5">
      <c r="A190" s="9">
        <v>31</v>
      </c>
      <c r="B190" s="10" t="s">
        <v>181</v>
      </c>
      <c r="C190" s="7" t="s">
        <v>5</v>
      </c>
      <c r="D190" s="11"/>
      <c r="E190" s="46"/>
      <c r="F190" s="13">
        <f>D192*E190</f>
        <v>0</v>
      </c>
      <c r="G190" s="14"/>
      <c r="H190" s="7"/>
      <c r="I190" s="15">
        <f>F190</f>
        <v>0</v>
      </c>
    </row>
    <row r="191" spans="1:9" ht="13.5">
      <c r="A191" s="16" t="s">
        <v>6</v>
      </c>
      <c r="B191" s="10" t="s">
        <v>182</v>
      </c>
      <c r="C191" s="7" t="s">
        <v>8</v>
      </c>
      <c r="D191" s="11">
        <v>400</v>
      </c>
      <c r="E191" s="7" t="s">
        <v>9</v>
      </c>
      <c r="F191" s="17" t="s">
        <v>10</v>
      </c>
      <c r="G191" s="14"/>
      <c r="H191" s="7"/>
      <c r="I191" s="8"/>
    </row>
    <row r="192" spans="1:9" ht="13.5">
      <c r="A192" s="18"/>
      <c r="B192" s="19"/>
      <c r="C192" s="20" t="s">
        <v>12</v>
      </c>
      <c r="D192" s="21">
        <v>1</v>
      </c>
      <c r="E192" s="22">
        <v>21</v>
      </c>
      <c r="F192" s="23">
        <f>F190*(1+E192/100)</f>
        <v>0</v>
      </c>
      <c r="G192" s="24"/>
      <c r="H192" s="7"/>
      <c r="I192" s="8"/>
    </row>
    <row r="194" spans="1:9" ht="13.5">
      <c r="A194" s="1" t="s">
        <v>0</v>
      </c>
      <c r="B194" s="2"/>
      <c r="C194" s="3" t="s">
        <v>1</v>
      </c>
      <c r="D194" s="4">
        <v>600</v>
      </c>
      <c r="E194" s="3" t="s">
        <v>2</v>
      </c>
      <c r="F194" s="5" t="s">
        <v>3</v>
      </c>
      <c r="G194" s="6"/>
      <c r="H194" s="7"/>
      <c r="I194" s="8"/>
    </row>
    <row r="195" spans="1:9" ht="13.5">
      <c r="A195" s="9">
        <v>32</v>
      </c>
      <c r="B195" s="10" t="s">
        <v>187</v>
      </c>
      <c r="C195" s="7" t="s">
        <v>5</v>
      </c>
      <c r="D195" s="11">
        <v>201</v>
      </c>
      <c r="E195" s="46"/>
      <c r="F195" s="13">
        <f>D197*E195</f>
        <v>0</v>
      </c>
      <c r="G195" s="14"/>
      <c r="H195" s="7"/>
      <c r="I195" s="15">
        <f>F195</f>
        <v>0</v>
      </c>
    </row>
    <row r="196" spans="1:9" ht="13.5">
      <c r="A196" s="16" t="s">
        <v>6</v>
      </c>
      <c r="B196" s="10" t="s">
        <v>188</v>
      </c>
      <c r="C196" s="7" t="s">
        <v>8</v>
      </c>
      <c r="D196" s="11">
        <v>72</v>
      </c>
      <c r="E196" s="7" t="s">
        <v>9</v>
      </c>
      <c r="F196" s="17" t="s">
        <v>10</v>
      </c>
      <c r="G196" s="14"/>
      <c r="H196" s="7"/>
      <c r="I196" s="8"/>
    </row>
    <row r="197" spans="1:9" ht="13.5">
      <c r="A197" s="18"/>
      <c r="B197" s="19"/>
      <c r="C197" s="20" t="s">
        <v>12</v>
      </c>
      <c r="D197" s="21">
        <v>1</v>
      </c>
      <c r="E197" s="22">
        <v>21</v>
      </c>
      <c r="F197" s="23">
        <f>F195*(1+E197/100)</f>
        <v>0</v>
      </c>
      <c r="G197" s="24"/>
      <c r="H197" s="7"/>
      <c r="I197" s="8"/>
    </row>
    <row r="200" spans="1:9" s="32" customFormat="1">
      <c r="A200" s="32" t="s">
        <v>257</v>
      </c>
    </row>
    <row r="202" spans="1:9" ht="13.5">
      <c r="A202" s="1" t="s">
        <v>0</v>
      </c>
      <c r="B202" s="2"/>
      <c r="C202" s="3" t="s">
        <v>1</v>
      </c>
      <c r="D202" s="4">
        <v>1500</v>
      </c>
      <c r="E202" s="3" t="s">
        <v>2</v>
      </c>
      <c r="F202" s="5" t="s">
        <v>3</v>
      </c>
      <c r="G202" s="6"/>
      <c r="H202" s="7"/>
      <c r="I202" s="8"/>
    </row>
    <row r="203" spans="1:9" ht="13.5">
      <c r="A203" s="9">
        <v>33</v>
      </c>
      <c r="B203" s="10" t="s">
        <v>189</v>
      </c>
      <c r="C203" s="7" t="s">
        <v>5</v>
      </c>
      <c r="D203" s="11">
        <v>450</v>
      </c>
      <c r="E203" s="46"/>
      <c r="F203" s="13">
        <f>D205*E203</f>
        <v>0</v>
      </c>
      <c r="G203" s="14"/>
      <c r="H203" s="7"/>
      <c r="I203" s="15">
        <f>F203</f>
        <v>0</v>
      </c>
    </row>
    <row r="204" spans="1:9" ht="13.5">
      <c r="A204" s="16" t="s">
        <v>6</v>
      </c>
      <c r="B204" s="10"/>
      <c r="C204" s="7" t="s">
        <v>8</v>
      </c>
      <c r="D204" s="11">
        <v>400</v>
      </c>
      <c r="E204" s="7" t="s">
        <v>9</v>
      </c>
      <c r="F204" s="17" t="s">
        <v>10</v>
      </c>
      <c r="G204" s="14"/>
      <c r="H204" s="7"/>
      <c r="I204" s="8"/>
    </row>
    <row r="205" spans="1:9" ht="13.5">
      <c r="A205" s="18"/>
      <c r="B205" s="19"/>
      <c r="C205" s="20" t="s">
        <v>12</v>
      </c>
      <c r="D205" s="21">
        <v>2</v>
      </c>
      <c r="E205" s="22">
        <v>21</v>
      </c>
      <c r="F205" s="23">
        <f>F203*(1+E205/100)</f>
        <v>0</v>
      </c>
      <c r="G205" s="24"/>
      <c r="H205" s="7"/>
      <c r="I205" s="8"/>
    </row>
    <row r="207" spans="1:9" ht="13.5">
      <c r="A207" s="1" t="s">
        <v>0</v>
      </c>
      <c r="B207" s="2"/>
      <c r="C207" s="3" t="s">
        <v>1</v>
      </c>
      <c r="D207" s="4">
        <v>1500</v>
      </c>
      <c r="E207" s="3" t="s">
        <v>2</v>
      </c>
      <c r="F207" s="5" t="s">
        <v>3</v>
      </c>
      <c r="G207" s="6"/>
      <c r="H207" s="7"/>
      <c r="I207" s="8"/>
    </row>
    <row r="208" spans="1:9" ht="13.5">
      <c r="A208" s="9">
        <v>34</v>
      </c>
      <c r="B208" s="10" t="s">
        <v>190</v>
      </c>
      <c r="C208" s="7" t="s">
        <v>5</v>
      </c>
      <c r="D208" s="11">
        <v>200</v>
      </c>
      <c r="E208" s="46"/>
      <c r="F208" s="13">
        <f>D210*E208</f>
        <v>0</v>
      </c>
      <c r="G208" s="14"/>
      <c r="H208" s="7"/>
      <c r="I208" s="15">
        <f>F208</f>
        <v>0</v>
      </c>
    </row>
    <row r="209" spans="1:9" ht="13.5">
      <c r="A209" s="16" t="s">
        <v>6</v>
      </c>
      <c r="B209" s="10" t="s">
        <v>191</v>
      </c>
      <c r="C209" s="7" t="s">
        <v>8</v>
      </c>
      <c r="D209" s="11"/>
      <c r="E209" s="7" t="s">
        <v>9</v>
      </c>
      <c r="F209" s="17" t="s">
        <v>10</v>
      </c>
      <c r="G209" s="14"/>
      <c r="H209" s="7"/>
      <c r="I209" s="8"/>
    </row>
    <row r="210" spans="1:9" ht="13.5">
      <c r="A210" s="18"/>
      <c r="B210" s="19"/>
      <c r="C210" s="20" t="s">
        <v>12</v>
      </c>
      <c r="D210" s="21">
        <v>2</v>
      </c>
      <c r="E210" s="22">
        <v>21</v>
      </c>
      <c r="F210" s="23">
        <f>F208*(1+E210/100)</f>
        <v>0</v>
      </c>
      <c r="G210" s="24"/>
      <c r="H210" s="7"/>
      <c r="I210" s="8"/>
    </row>
    <row r="212" spans="1:9" ht="13.5">
      <c r="A212" s="1" t="s">
        <v>0</v>
      </c>
      <c r="B212" s="2" t="s">
        <v>192</v>
      </c>
      <c r="C212" s="3" t="s">
        <v>1</v>
      </c>
      <c r="D212" s="4">
        <v>750</v>
      </c>
      <c r="E212" s="3" t="s">
        <v>2</v>
      </c>
      <c r="F212" s="5" t="s">
        <v>3</v>
      </c>
      <c r="G212" s="6"/>
      <c r="H212" s="7"/>
      <c r="I212" s="8"/>
    </row>
    <row r="213" spans="1:9" ht="13.5">
      <c r="A213" s="9">
        <v>35</v>
      </c>
      <c r="B213" s="10" t="s">
        <v>193</v>
      </c>
      <c r="C213" s="7" t="s">
        <v>5</v>
      </c>
      <c r="D213" s="11">
        <v>2000</v>
      </c>
      <c r="E213" s="46"/>
      <c r="F213" s="13">
        <f>D215*E213</f>
        <v>0</v>
      </c>
      <c r="G213" s="14"/>
      <c r="H213" s="7"/>
      <c r="I213" s="15">
        <f>F213</f>
        <v>0</v>
      </c>
    </row>
    <row r="214" spans="1:9" ht="13.5">
      <c r="A214" s="16" t="s">
        <v>6</v>
      </c>
      <c r="B214" s="10" t="s">
        <v>194</v>
      </c>
      <c r="C214" s="7" t="s">
        <v>8</v>
      </c>
      <c r="D214" s="11">
        <v>450</v>
      </c>
      <c r="E214" s="7" t="s">
        <v>9</v>
      </c>
      <c r="F214" s="17" t="s">
        <v>10</v>
      </c>
      <c r="G214" s="14"/>
      <c r="H214" s="7"/>
      <c r="I214" s="8"/>
    </row>
    <row r="215" spans="1:9" ht="13.5">
      <c r="A215" s="18" t="s">
        <v>32</v>
      </c>
      <c r="B215" s="19"/>
      <c r="C215" s="20" t="s">
        <v>12</v>
      </c>
      <c r="D215" s="21">
        <v>6</v>
      </c>
      <c r="E215" s="22">
        <v>21</v>
      </c>
      <c r="F215" s="23">
        <f>F213*(1+E215/100)</f>
        <v>0</v>
      </c>
      <c r="G215" s="24"/>
      <c r="H215" s="7"/>
      <c r="I215" s="8"/>
    </row>
    <row r="217" spans="1:9" ht="13.5" thickBot="1"/>
    <row r="218" spans="1:9" s="30" customFormat="1" ht="15.75">
      <c r="A218"/>
      <c r="B218" s="45" t="s">
        <v>258</v>
      </c>
      <c r="C218" s="45"/>
      <c r="D218" s="44"/>
      <c r="E218" s="127">
        <f>SUM(I5:I215)</f>
        <v>0</v>
      </c>
      <c r="F218" s="127"/>
      <c r="G218" s="35"/>
      <c r="H218" s="35"/>
      <c r="I218"/>
    </row>
  </sheetData>
  <sheetProtection selectLockedCells="1"/>
  <mergeCells count="1">
    <mergeCell ref="E218:F218"/>
  </mergeCells>
  <pageMargins left="0.70866141732283472" right="0.70866141732283472" top="0.78740157480314965" bottom="0.78740157480314965" header="0.31496062992125984" footer="0.31496062992125984"/>
  <pageSetup paperSize="9" firstPageNumber="21" orientation="portrait" useFirstPageNumber="1" horizontalDpi="1200" verticalDpi="1200" r:id="rId1"/>
  <headerFooter scaleWithDoc="0" alignWithMargins="0">
    <oddFooter>&amp;RStránka &amp;P</oddFooter>
  </headerFooter>
  <rowBreaks count="3" manualBreakCount="3">
    <brk id="106" max="6" man="1"/>
    <brk id="158" max="6" man="1"/>
    <brk id="211"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activeCell="B6" sqref="B6"/>
    </sheetView>
  </sheetViews>
  <sheetFormatPr defaultRowHeight="12.75"/>
  <sheetData>
    <row r="1" spans="1:9" ht="15.75">
      <c r="A1" s="115" t="s">
        <v>254</v>
      </c>
      <c r="B1" s="116"/>
      <c r="C1" s="116"/>
      <c r="D1" s="116"/>
      <c r="E1" s="116"/>
      <c r="F1" s="116"/>
      <c r="G1" s="116"/>
      <c r="H1" s="116"/>
      <c r="I1" s="116"/>
    </row>
  </sheetData>
  <sheetProtection password="DC69" sheet="1" objects="1" scenarios="1" selectLockedCells="1"/>
  <pageMargins left="0.70866141732283472" right="0.70866141732283472" top="0.78740157480314965" bottom="0.78740157480314965" header="0.31496062992125984" footer="0.31496062992125984"/>
  <pageSetup paperSize="9" firstPageNumber="27" orientation="portrait" useFirstPageNumber="1" horizontalDpi="300" verticalDpi="300" r:id="rId1"/>
  <headerFooter scaleWithDoc="0" alignWithMargins="0">
    <oddFooter>&amp;RStránka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Normal="100" workbookViewId="0">
      <selection activeCell="B6" sqref="B6"/>
    </sheetView>
  </sheetViews>
  <sheetFormatPr defaultRowHeight="12.75"/>
  <cols>
    <col min="1" max="1" width="1.5703125" style="54" customWidth="1"/>
    <col min="2" max="2" width="13.42578125" style="87" customWidth="1"/>
    <col min="3" max="3" width="37.85546875" style="54" customWidth="1"/>
    <col min="4" max="4" width="4.7109375" style="54" customWidth="1"/>
    <col min="5" max="5" width="12.140625" style="54" customWidth="1"/>
    <col min="6" max="6" width="5.85546875" style="54" customWidth="1"/>
    <col min="7" max="8" width="12.7109375" style="54" customWidth="1"/>
    <col min="9" max="9" width="12.7109375" style="55" customWidth="1"/>
    <col min="10" max="10" width="2" style="54" customWidth="1"/>
    <col min="11" max="16384" width="9.140625" style="54"/>
  </cols>
  <sheetData>
    <row r="1" spans="2:10" ht="20.100000000000001" customHeight="1">
      <c r="B1" s="53" t="s">
        <v>219</v>
      </c>
    </row>
    <row r="2" spans="2:10" s="59" customFormat="1" ht="15" customHeight="1" thickBot="1">
      <c r="B2" s="56"/>
      <c r="C2" s="57"/>
      <c r="D2" s="57"/>
      <c r="E2" s="57"/>
      <c r="F2" s="57"/>
      <c r="G2" s="57"/>
      <c r="H2" s="57"/>
      <c r="I2" s="57"/>
      <c r="J2" s="58"/>
    </row>
    <row r="3" spans="2:10" s="59" customFormat="1" ht="13.5" thickBot="1">
      <c r="B3" s="128" t="s">
        <v>220</v>
      </c>
      <c r="C3" s="129" t="s">
        <v>212</v>
      </c>
      <c r="D3" s="129" t="s">
        <v>12</v>
      </c>
      <c r="E3" s="60" t="s">
        <v>221</v>
      </c>
      <c r="F3" s="60" t="s">
        <v>222</v>
      </c>
      <c r="G3" s="60" t="s">
        <v>221</v>
      </c>
      <c r="H3" s="60" t="s">
        <v>206</v>
      </c>
      <c r="I3" s="61" t="s">
        <v>206</v>
      </c>
      <c r="J3" s="58"/>
    </row>
    <row r="4" spans="2:10" s="59" customFormat="1">
      <c r="B4" s="128"/>
      <c r="C4" s="129"/>
      <c r="D4" s="129"/>
      <c r="E4" s="62" t="s">
        <v>223</v>
      </c>
      <c r="F4" s="62" t="s">
        <v>224</v>
      </c>
      <c r="G4" s="62" t="s">
        <v>225</v>
      </c>
      <c r="H4" s="62" t="s">
        <v>223</v>
      </c>
      <c r="I4" s="63" t="s">
        <v>225</v>
      </c>
      <c r="J4" s="58"/>
    </row>
    <row r="5" spans="2:10" s="59" customFormat="1">
      <c r="B5" s="64"/>
      <c r="C5" s="65" t="s">
        <v>226</v>
      </c>
      <c r="D5" s="62"/>
      <c r="E5" s="62"/>
      <c r="F5" s="62"/>
      <c r="G5" s="62"/>
      <c r="H5" s="62"/>
      <c r="I5" s="63"/>
      <c r="J5" s="58"/>
    </row>
    <row r="6" spans="2:10" s="59" customFormat="1">
      <c r="B6" s="66"/>
      <c r="C6" s="67" t="s">
        <v>227</v>
      </c>
      <c r="D6" s="68"/>
      <c r="E6" s="69"/>
      <c r="F6" s="68"/>
      <c r="G6" s="70"/>
      <c r="H6" s="69"/>
      <c r="I6" s="71"/>
      <c r="J6" s="72"/>
    </row>
    <row r="7" spans="2:10" s="59" customFormat="1" ht="242.25">
      <c r="B7" s="66"/>
      <c r="C7" s="73" t="s">
        <v>228</v>
      </c>
      <c r="D7" s="74">
        <v>1</v>
      </c>
      <c r="E7" s="118"/>
      <c r="F7" s="68">
        <v>21</v>
      </c>
      <c r="G7" s="70">
        <f t="shared" ref="G7:G21" si="0">SUM(E7*1.21)</f>
        <v>0</v>
      </c>
      <c r="H7" s="69">
        <f t="shared" ref="H7:H21" si="1">SUM(E7*D7)</f>
        <v>0</v>
      </c>
      <c r="I7" s="71">
        <f t="shared" ref="I7:I21" si="2">SUM(G7*D7)</f>
        <v>0</v>
      </c>
      <c r="J7" s="72"/>
    </row>
    <row r="8" spans="2:10" s="59" customFormat="1">
      <c r="B8" s="66"/>
      <c r="C8" s="75" t="s">
        <v>229</v>
      </c>
      <c r="D8" s="74">
        <v>1</v>
      </c>
      <c r="E8" s="118"/>
      <c r="F8" s="68">
        <v>21</v>
      </c>
      <c r="G8" s="70">
        <f t="shared" si="0"/>
        <v>0</v>
      </c>
      <c r="H8" s="69">
        <f t="shared" si="1"/>
        <v>0</v>
      </c>
      <c r="I8" s="71">
        <f t="shared" si="2"/>
        <v>0</v>
      </c>
      <c r="J8" s="72"/>
    </row>
    <row r="9" spans="2:10" s="59" customFormat="1">
      <c r="B9" s="66"/>
      <c r="C9" s="76" t="s">
        <v>230</v>
      </c>
      <c r="D9" s="68">
        <v>24</v>
      </c>
      <c r="E9" s="118"/>
      <c r="F9" s="68">
        <v>21</v>
      </c>
      <c r="G9" s="70">
        <f t="shared" si="0"/>
        <v>0</v>
      </c>
      <c r="H9" s="69">
        <f t="shared" si="1"/>
        <v>0</v>
      </c>
      <c r="I9" s="71">
        <f t="shared" si="2"/>
        <v>0</v>
      </c>
      <c r="J9" s="72"/>
    </row>
    <row r="10" spans="2:10" s="59" customFormat="1" ht="38.25">
      <c r="B10" s="66"/>
      <c r="C10" s="76" t="s">
        <v>231</v>
      </c>
      <c r="D10" s="68">
        <v>11</v>
      </c>
      <c r="E10" s="118"/>
      <c r="F10" s="68">
        <v>21</v>
      </c>
      <c r="G10" s="70">
        <f t="shared" si="0"/>
        <v>0</v>
      </c>
      <c r="H10" s="69">
        <f t="shared" si="1"/>
        <v>0</v>
      </c>
      <c r="I10" s="71">
        <f t="shared" si="2"/>
        <v>0</v>
      </c>
      <c r="J10" s="72"/>
    </row>
    <row r="11" spans="2:10" s="59" customFormat="1" ht="25.5">
      <c r="B11" s="66"/>
      <c r="C11" s="76" t="s">
        <v>232</v>
      </c>
      <c r="D11" s="68">
        <v>1</v>
      </c>
      <c r="E11" s="118"/>
      <c r="F11" s="68">
        <v>21</v>
      </c>
      <c r="G11" s="70">
        <f t="shared" si="0"/>
        <v>0</v>
      </c>
      <c r="H11" s="69">
        <f t="shared" si="1"/>
        <v>0</v>
      </c>
      <c r="I11" s="71">
        <f t="shared" si="2"/>
        <v>0</v>
      </c>
      <c r="J11" s="72"/>
    </row>
    <row r="12" spans="2:10" s="59" customFormat="1" ht="38.25">
      <c r="B12" s="66"/>
      <c r="C12" s="76" t="s">
        <v>233</v>
      </c>
      <c r="D12" s="68">
        <v>2</v>
      </c>
      <c r="E12" s="118"/>
      <c r="F12" s="68">
        <v>21</v>
      </c>
      <c r="G12" s="70">
        <f t="shared" si="0"/>
        <v>0</v>
      </c>
      <c r="H12" s="69">
        <f t="shared" si="1"/>
        <v>0</v>
      </c>
      <c r="I12" s="71">
        <f t="shared" si="2"/>
        <v>0</v>
      </c>
      <c r="J12" s="72"/>
    </row>
    <row r="13" spans="2:10" s="59" customFormat="1">
      <c r="B13" s="66"/>
      <c r="C13" s="76" t="s">
        <v>234</v>
      </c>
      <c r="D13" s="68">
        <v>11</v>
      </c>
      <c r="E13" s="118"/>
      <c r="F13" s="68">
        <v>21</v>
      </c>
      <c r="G13" s="70">
        <f t="shared" si="0"/>
        <v>0</v>
      </c>
      <c r="H13" s="69">
        <f t="shared" si="1"/>
        <v>0</v>
      </c>
      <c r="I13" s="71">
        <f t="shared" si="2"/>
        <v>0</v>
      </c>
      <c r="J13" s="72"/>
    </row>
    <row r="14" spans="2:10" s="59" customFormat="1">
      <c r="B14" s="66"/>
      <c r="C14" s="76" t="s">
        <v>235</v>
      </c>
      <c r="D14" s="68">
        <v>2</v>
      </c>
      <c r="E14" s="118"/>
      <c r="F14" s="68">
        <v>21</v>
      </c>
      <c r="G14" s="70">
        <f t="shared" si="0"/>
        <v>0</v>
      </c>
      <c r="H14" s="69">
        <f t="shared" si="1"/>
        <v>0</v>
      </c>
      <c r="I14" s="71">
        <f t="shared" si="2"/>
        <v>0</v>
      </c>
      <c r="J14" s="72"/>
    </row>
    <row r="15" spans="2:10" s="59" customFormat="1" ht="38.25">
      <c r="B15" s="66"/>
      <c r="C15" s="76" t="s">
        <v>236</v>
      </c>
      <c r="D15" s="74">
        <v>2</v>
      </c>
      <c r="E15" s="118"/>
      <c r="F15" s="68">
        <v>21</v>
      </c>
      <c r="G15" s="70">
        <f t="shared" si="0"/>
        <v>0</v>
      </c>
      <c r="H15" s="69">
        <f t="shared" si="1"/>
        <v>0</v>
      </c>
      <c r="I15" s="71">
        <f t="shared" si="2"/>
        <v>0</v>
      </c>
      <c r="J15" s="72"/>
    </row>
    <row r="16" spans="2:10" s="59" customFormat="1">
      <c r="B16" s="66"/>
      <c r="C16" s="77" t="s">
        <v>237</v>
      </c>
      <c r="D16" s="68">
        <v>2</v>
      </c>
      <c r="E16" s="118"/>
      <c r="F16" s="68">
        <v>21</v>
      </c>
      <c r="G16" s="70">
        <f t="shared" si="0"/>
        <v>0</v>
      </c>
      <c r="H16" s="69">
        <f t="shared" si="1"/>
        <v>0</v>
      </c>
      <c r="I16" s="71">
        <f t="shared" si="2"/>
        <v>0</v>
      </c>
      <c r="J16" s="72"/>
    </row>
    <row r="17" spans="1:10" s="59" customFormat="1" ht="25.5">
      <c r="B17" s="66"/>
      <c r="C17" s="77" t="s">
        <v>238</v>
      </c>
      <c r="D17" s="68">
        <v>4</v>
      </c>
      <c r="E17" s="118"/>
      <c r="F17" s="68">
        <v>21</v>
      </c>
      <c r="G17" s="70">
        <f t="shared" si="0"/>
        <v>0</v>
      </c>
      <c r="H17" s="69">
        <f t="shared" si="1"/>
        <v>0</v>
      </c>
      <c r="I17" s="71">
        <f t="shared" si="2"/>
        <v>0</v>
      </c>
      <c r="J17" s="72"/>
    </row>
    <row r="18" spans="1:10" s="59" customFormat="1" ht="25.5">
      <c r="B18" s="66"/>
      <c r="C18" s="77" t="s">
        <v>239</v>
      </c>
      <c r="D18" s="68">
        <v>1</v>
      </c>
      <c r="E18" s="118"/>
      <c r="F18" s="68">
        <v>21</v>
      </c>
      <c r="G18" s="70">
        <f t="shared" si="0"/>
        <v>0</v>
      </c>
      <c r="H18" s="69">
        <f t="shared" si="1"/>
        <v>0</v>
      </c>
      <c r="I18" s="71">
        <f t="shared" si="2"/>
        <v>0</v>
      </c>
      <c r="J18" s="72"/>
    </row>
    <row r="19" spans="1:10" s="59" customFormat="1" ht="25.5">
      <c r="B19" s="66"/>
      <c r="C19" s="77" t="s">
        <v>240</v>
      </c>
      <c r="D19" s="68">
        <v>1</v>
      </c>
      <c r="E19" s="118"/>
      <c r="F19" s="68">
        <v>21</v>
      </c>
      <c r="G19" s="70">
        <f t="shared" si="0"/>
        <v>0</v>
      </c>
      <c r="H19" s="69">
        <f t="shared" si="1"/>
        <v>0</v>
      </c>
      <c r="I19" s="71">
        <f t="shared" si="2"/>
        <v>0</v>
      </c>
      <c r="J19" s="72"/>
    </row>
    <row r="20" spans="1:10" s="59" customFormat="1" ht="25.5">
      <c r="B20" s="66"/>
      <c r="C20" s="78" t="s">
        <v>241</v>
      </c>
      <c r="D20" s="68">
        <v>1</v>
      </c>
      <c r="E20" s="118"/>
      <c r="F20" s="68">
        <v>21</v>
      </c>
      <c r="G20" s="70">
        <f t="shared" si="0"/>
        <v>0</v>
      </c>
      <c r="H20" s="69">
        <f t="shared" si="1"/>
        <v>0</v>
      </c>
      <c r="I20" s="71">
        <f t="shared" si="2"/>
        <v>0</v>
      </c>
      <c r="J20" s="72"/>
    </row>
    <row r="21" spans="1:10" s="59" customFormat="1">
      <c r="B21" s="89"/>
      <c r="C21" s="92" t="s">
        <v>244</v>
      </c>
      <c r="D21" s="68">
        <v>1</v>
      </c>
      <c r="E21" s="118"/>
      <c r="F21" s="90">
        <v>21</v>
      </c>
      <c r="G21" s="70">
        <f t="shared" si="0"/>
        <v>0</v>
      </c>
      <c r="H21" s="69">
        <f t="shared" si="1"/>
        <v>0</v>
      </c>
      <c r="I21" s="71">
        <f t="shared" si="2"/>
        <v>0</v>
      </c>
      <c r="J21" s="88"/>
    </row>
    <row r="22" spans="1:10" s="86" customFormat="1" ht="19.7" customHeight="1" thickBot="1">
      <c r="A22" s="79"/>
      <c r="B22" s="114" t="s">
        <v>206</v>
      </c>
      <c r="C22" s="80"/>
      <c r="D22" s="81"/>
      <c r="E22" s="82"/>
      <c r="F22" s="83"/>
      <c r="G22" s="82"/>
      <c r="H22" s="84">
        <f>SUM(H6:H21)</f>
        <v>0</v>
      </c>
      <c r="I22" s="84">
        <f>SUM(I6:I21)</f>
        <v>0</v>
      </c>
      <c r="J22" s="85"/>
    </row>
  </sheetData>
  <sheetProtection selectLockedCells="1"/>
  <mergeCells count="3">
    <mergeCell ref="B3:B4"/>
    <mergeCell ref="C3:C4"/>
    <mergeCell ref="D3:D4"/>
  </mergeCells>
  <printOptions horizontalCentered="1"/>
  <pageMargins left="0.39370078740157483" right="0.39370078740157483" top="0.59055118110236227" bottom="0.78740157480314965" header="0.51181102362204722" footer="0.51181102362204722"/>
  <pageSetup paperSize="9" scale="85" firstPageNumber="28" orientation="portrait" useFirstPageNumber="1" horizontalDpi="300" verticalDpi="300" r:id="rId1"/>
  <headerFooter scaleWithDoc="0" alignWithMargins="0">
    <oddFooter>&amp;RStránka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topLeftCell="A10" zoomScaleNormal="100" workbookViewId="0">
      <selection activeCell="B6" sqref="B6"/>
    </sheetView>
  </sheetViews>
  <sheetFormatPr defaultRowHeight="12.75"/>
  <sheetData>
    <row r="1" spans="1:9" ht="15.75">
      <c r="A1" s="115" t="s">
        <v>255</v>
      </c>
      <c r="B1" s="116"/>
      <c r="C1" s="116"/>
      <c r="D1" s="116"/>
      <c r="E1" s="116"/>
      <c r="F1" s="116"/>
      <c r="G1" s="116"/>
      <c r="H1" s="116"/>
      <c r="I1" s="116"/>
    </row>
  </sheetData>
  <sheetProtection password="DC69" sheet="1" objects="1" scenarios="1" selectLockedCells="1"/>
  <pageMargins left="0.70866141732283472" right="0.70866141732283472" top="0.78740157480314965" bottom="0.78740157480314965" header="0.31496062992125984" footer="0.31496062992125984"/>
  <pageSetup paperSize="9" firstPageNumber="29" orientation="portrait" useFirstPageNumber="1" horizontalDpi="300" verticalDpi="300" r:id="rId1"/>
  <headerFooter scaleWithDoc="0" alignWithMargins="0">
    <oddFooter>&amp;RStránka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Normal="100" workbookViewId="0">
      <selection activeCell="D15" sqref="D15"/>
    </sheetView>
  </sheetViews>
  <sheetFormatPr defaultRowHeight="12.75"/>
  <cols>
    <col min="1" max="1" width="1.5703125" style="54" customWidth="1"/>
    <col min="2" max="2" width="13.42578125" style="87" customWidth="1"/>
    <col min="3" max="3" width="37.85546875" style="54" customWidth="1"/>
    <col min="4" max="4" width="4.7109375" style="54" customWidth="1"/>
    <col min="5" max="5" width="12.140625" style="54" customWidth="1"/>
    <col min="6" max="6" width="5.85546875" style="54" customWidth="1"/>
    <col min="7" max="7" width="12.42578125" style="54" customWidth="1"/>
    <col min="8" max="8" width="12.7109375" style="54" customWidth="1"/>
    <col min="9" max="9" width="12.7109375" style="55" customWidth="1"/>
    <col min="10" max="10" width="2" style="54" customWidth="1"/>
    <col min="11" max="16384" width="9.140625" style="54"/>
  </cols>
  <sheetData>
    <row r="1" spans="2:10" ht="20.100000000000001" customHeight="1">
      <c r="B1" s="53" t="s">
        <v>242</v>
      </c>
    </row>
    <row r="2" spans="2:10" s="59" customFormat="1" ht="15" customHeight="1" thickBot="1">
      <c r="B2" s="56"/>
      <c r="C2" s="57"/>
      <c r="D2" s="57"/>
      <c r="E2" s="57"/>
      <c r="F2" s="57"/>
      <c r="G2" s="57"/>
      <c r="H2" s="57"/>
      <c r="I2" s="57"/>
      <c r="J2" s="58"/>
    </row>
    <row r="3" spans="2:10" s="59" customFormat="1" ht="13.5" thickBot="1">
      <c r="B3" s="128" t="s">
        <v>220</v>
      </c>
      <c r="C3" s="129" t="s">
        <v>212</v>
      </c>
      <c r="D3" s="129" t="s">
        <v>12</v>
      </c>
      <c r="E3" s="60" t="s">
        <v>221</v>
      </c>
      <c r="F3" s="60" t="s">
        <v>222</v>
      </c>
      <c r="G3" s="60" t="s">
        <v>221</v>
      </c>
      <c r="H3" s="60" t="s">
        <v>206</v>
      </c>
      <c r="I3" s="61" t="s">
        <v>206</v>
      </c>
      <c r="J3" s="58"/>
    </row>
    <row r="4" spans="2:10" s="59" customFormat="1">
      <c r="B4" s="128"/>
      <c r="C4" s="129"/>
      <c r="D4" s="129"/>
      <c r="E4" s="62" t="s">
        <v>223</v>
      </c>
      <c r="F4" s="62" t="s">
        <v>224</v>
      </c>
      <c r="G4" s="62" t="s">
        <v>225</v>
      </c>
      <c r="H4" s="62" t="s">
        <v>223</v>
      </c>
      <c r="I4" s="63" t="s">
        <v>225</v>
      </c>
      <c r="J4" s="58"/>
    </row>
    <row r="5" spans="2:10" s="59" customFormat="1">
      <c r="B5" s="64"/>
      <c r="C5" s="65" t="s">
        <v>243</v>
      </c>
      <c r="D5" s="62"/>
      <c r="E5" s="62"/>
      <c r="F5" s="62"/>
      <c r="G5" s="62"/>
      <c r="H5" s="62"/>
      <c r="I5" s="63"/>
      <c r="J5" s="88"/>
    </row>
    <row r="6" spans="2:10" s="59" customFormat="1">
      <c r="B6" s="89"/>
      <c r="C6" s="67" t="s">
        <v>227</v>
      </c>
      <c r="D6" s="68"/>
      <c r="E6" s="69"/>
      <c r="F6" s="90"/>
      <c r="G6" s="70"/>
      <c r="H6" s="69"/>
      <c r="I6" s="71"/>
      <c r="J6" s="88"/>
    </row>
    <row r="7" spans="2:10" s="59" customFormat="1" ht="242.25">
      <c r="B7" s="89"/>
      <c r="C7" s="73" t="s">
        <v>228</v>
      </c>
      <c r="D7" s="74">
        <v>1</v>
      </c>
      <c r="E7" s="118"/>
      <c r="F7" s="90">
        <v>21</v>
      </c>
      <c r="G7" s="70">
        <f t="shared" ref="G7:G21" si="0">SUM(E7*1.21)</f>
        <v>0</v>
      </c>
      <c r="H7" s="69">
        <f t="shared" ref="H7:H21" si="1">SUM(E7*D7)</f>
        <v>0</v>
      </c>
      <c r="I7" s="71">
        <f t="shared" ref="I7:I21" si="2">SUM(G7*D7)</f>
        <v>0</v>
      </c>
      <c r="J7" s="88"/>
    </row>
    <row r="8" spans="2:10" s="59" customFormat="1">
      <c r="B8" s="89"/>
      <c r="C8" s="75" t="s">
        <v>229</v>
      </c>
      <c r="D8" s="74">
        <v>1</v>
      </c>
      <c r="E8" s="118"/>
      <c r="F8" s="90">
        <v>21</v>
      </c>
      <c r="G8" s="70">
        <f t="shared" si="0"/>
        <v>0</v>
      </c>
      <c r="H8" s="69">
        <f t="shared" si="1"/>
        <v>0</v>
      </c>
      <c r="I8" s="71">
        <f t="shared" si="2"/>
        <v>0</v>
      </c>
      <c r="J8" s="88"/>
    </row>
    <row r="9" spans="2:10" s="59" customFormat="1">
      <c r="B9" s="89"/>
      <c r="C9" s="76" t="s">
        <v>230</v>
      </c>
      <c r="D9" s="68">
        <v>24</v>
      </c>
      <c r="E9" s="118"/>
      <c r="F9" s="90">
        <v>21</v>
      </c>
      <c r="G9" s="70">
        <f t="shared" si="0"/>
        <v>0</v>
      </c>
      <c r="H9" s="69">
        <f t="shared" si="1"/>
        <v>0</v>
      </c>
      <c r="I9" s="71">
        <f t="shared" si="2"/>
        <v>0</v>
      </c>
      <c r="J9" s="88"/>
    </row>
    <row r="10" spans="2:10" s="59" customFormat="1" ht="38.25">
      <c r="B10" s="89"/>
      <c r="C10" s="76" t="s">
        <v>231</v>
      </c>
      <c r="D10" s="68">
        <v>11</v>
      </c>
      <c r="E10" s="118"/>
      <c r="F10" s="90">
        <v>21</v>
      </c>
      <c r="G10" s="70">
        <f t="shared" si="0"/>
        <v>0</v>
      </c>
      <c r="H10" s="69">
        <f t="shared" si="1"/>
        <v>0</v>
      </c>
      <c r="I10" s="71">
        <f t="shared" si="2"/>
        <v>0</v>
      </c>
      <c r="J10" s="88"/>
    </row>
    <row r="11" spans="2:10" s="59" customFormat="1" ht="25.5">
      <c r="B11" s="89"/>
      <c r="C11" s="76" t="s">
        <v>232</v>
      </c>
      <c r="D11" s="68">
        <v>1</v>
      </c>
      <c r="E11" s="118"/>
      <c r="F11" s="90">
        <v>21</v>
      </c>
      <c r="G11" s="70">
        <f t="shared" si="0"/>
        <v>0</v>
      </c>
      <c r="H11" s="69">
        <f t="shared" si="1"/>
        <v>0</v>
      </c>
      <c r="I11" s="71">
        <f t="shared" si="2"/>
        <v>0</v>
      </c>
      <c r="J11" s="88"/>
    </row>
    <row r="12" spans="2:10" s="59" customFormat="1" ht="38.25">
      <c r="B12" s="89"/>
      <c r="C12" s="76" t="s">
        <v>233</v>
      </c>
      <c r="D12" s="68">
        <v>2</v>
      </c>
      <c r="E12" s="118"/>
      <c r="F12" s="90">
        <v>21</v>
      </c>
      <c r="G12" s="70">
        <f t="shared" si="0"/>
        <v>0</v>
      </c>
      <c r="H12" s="69">
        <f t="shared" si="1"/>
        <v>0</v>
      </c>
      <c r="I12" s="71">
        <f t="shared" si="2"/>
        <v>0</v>
      </c>
      <c r="J12" s="88"/>
    </row>
    <row r="13" spans="2:10" s="59" customFormat="1">
      <c r="B13" s="89"/>
      <c r="C13" s="76" t="s">
        <v>234</v>
      </c>
      <c r="D13" s="68">
        <v>11</v>
      </c>
      <c r="E13" s="118"/>
      <c r="F13" s="90">
        <v>21</v>
      </c>
      <c r="G13" s="70">
        <f t="shared" si="0"/>
        <v>0</v>
      </c>
      <c r="H13" s="69">
        <f t="shared" si="1"/>
        <v>0</v>
      </c>
      <c r="I13" s="71">
        <f t="shared" si="2"/>
        <v>0</v>
      </c>
      <c r="J13" s="88"/>
    </row>
    <row r="14" spans="2:10" s="59" customFormat="1">
      <c r="B14" s="89"/>
      <c r="C14" s="76" t="s">
        <v>235</v>
      </c>
      <c r="D14" s="68">
        <v>2</v>
      </c>
      <c r="E14" s="118"/>
      <c r="F14" s="90">
        <v>21</v>
      </c>
      <c r="G14" s="70">
        <f t="shared" si="0"/>
        <v>0</v>
      </c>
      <c r="H14" s="69">
        <f t="shared" si="1"/>
        <v>0</v>
      </c>
      <c r="I14" s="71">
        <f t="shared" si="2"/>
        <v>0</v>
      </c>
      <c r="J14" s="88"/>
    </row>
    <row r="15" spans="2:10" s="59" customFormat="1" ht="38.25">
      <c r="B15" s="91"/>
      <c r="C15" s="76" t="s">
        <v>236</v>
      </c>
      <c r="D15" s="74">
        <v>2</v>
      </c>
      <c r="E15" s="118"/>
      <c r="F15" s="90">
        <v>21</v>
      </c>
      <c r="G15" s="70">
        <f t="shared" si="0"/>
        <v>0</v>
      </c>
      <c r="H15" s="69">
        <f t="shared" si="1"/>
        <v>0</v>
      </c>
      <c r="I15" s="71">
        <f t="shared" si="2"/>
        <v>0</v>
      </c>
      <c r="J15" s="88"/>
    </row>
    <row r="16" spans="2:10" s="59" customFormat="1">
      <c r="B16" s="91"/>
      <c r="C16" s="77" t="s">
        <v>237</v>
      </c>
      <c r="D16" s="68">
        <v>2</v>
      </c>
      <c r="E16" s="118"/>
      <c r="F16" s="90">
        <v>21</v>
      </c>
      <c r="G16" s="70">
        <f t="shared" si="0"/>
        <v>0</v>
      </c>
      <c r="H16" s="69">
        <f t="shared" si="1"/>
        <v>0</v>
      </c>
      <c r="I16" s="71">
        <f t="shared" si="2"/>
        <v>0</v>
      </c>
      <c r="J16" s="88"/>
    </row>
    <row r="17" spans="1:10" s="59" customFormat="1" ht="25.5">
      <c r="B17" s="89"/>
      <c r="C17" s="77" t="s">
        <v>238</v>
      </c>
      <c r="D17" s="68">
        <v>4</v>
      </c>
      <c r="E17" s="118"/>
      <c r="F17" s="90">
        <v>21</v>
      </c>
      <c r="G17" s="70">
        <f t="shared" si="0"/>
        <v>0</v>
      </c>
      <c r="H17" s="69">
        <f t="shared" si="1"/>
        <v>0</v>
      </c>
      <c r="I17" s="71">
        <f t="shared" si="2"/>
        <v>0</v>
      </c>
      <c r="J17" s="88"/>
    </row>
    <row r="18" spans="1:10" s="59" customFormat="1" ht="27" customHeight="1">
      <c r="B18" s="89"/>
      <c r="C18" s="77" t="s">
        <v>239</v>
      </c>
      <c r="D18" s="68">
        <v>1</v>
      </c>
      <c r="E18" s="118"/>
      <c r="F18" s="90">
        <v>21</v>
      </c>
      <c r="G18" s="70">
        <f t="shared" si="0"/>
        <v>0</v>
      </c>
      <c r="H18" s="69">
        <f t="shared" si="1"/>
        <v>0</v>
      </c>
      <c r="I18" s="71">
        <f t="shared" si="2"/>
        <v>0</v>
      </c>
      <c r="J18" s="88"/>
    </row>
    <row r="19" spans="1:10" s="59" customFormat="1" ht="25.5">
      <c r="B19" s="89"/>
      <c r="C19" s="77" t="s">
        <v>240</v>
      </c>
      <c r="D19" s="68">
        <v>1</v>
      </c>
      <c r="E19" s="118"/>
      <c r="F19" s="90">
        <v>21</v>
      </c>
      <c r="G19" s="70">
        <f t="shared" si="0"/>
        <v>0</v>
      </c>
      <c r="H19" s="69">
        <f t="shared" si="1"/>
        <v>0</v>
      </c>
      <c r="I19" s="71">
        <f t="shared" si="2"/>
        <v>0</v>
      </c>
      <c r="J19" s="88"/>
    </row>
    <row r="20" spans="1:10" s="59" customFormat="1" ht="25.5">
      <c r="B20" s="89"/>
      <c r="C20" s="78" t="s">
        <v>241</v>
      </c>
      <c r="D20" s="68">
        <v>1</v>
      </c>
      <c r="E20" s="118"/>
      <c r="F20" s="90">
        <v>21</v>
      </c>
      <c r="G20" s="70">
        <f t="shared" si="0"/>
        <v>0</v>
      </c>
      <c r="H20" s="69">
        <f t="shared" si="1"/>
        <v>0</v>
      </c>
      <c r="I20" s="71">
        <f t="shared" si="2"/>
        <v>0</v>
      </c>
      <c r="J20" s="88"/>
    </row>
    <row r="21" spans="1:10" s="59" customFormat="1">
      <c r="B21" s="89"/>
      <c r="C21" s="92" t="s">
        <v>244</v>
      </c>
      <c r="D21" s="68">
        <v>1</v>
      </c>
      <c r="E21" s="118"/>
      <c r="F21" s="90">
        <v>21</v>
      </c>
      <c r="G21" s="70">
        <f t="shared" si="0"/>
        <v>0</v>
      </c>
      <c r="H21" s="69">
        <f t="shared" si="1"/>
        <v>0</v>
      </c>
      <c r="I21" s="71">
        <f t="shared" si="2"/>
        <v>0</v>
      </c>
      <c r="J21" s="88"/>
    </row>
    <row r="22" spans="1:10" s="86" customFormat="1" ht="19.7" customHeight="1" thickBot="1">
      <c r="A22" s="79"/>
      <c r="B22" s="114" t="s">
        <v>206</v>
      </c>
      <c r="C22" s="80"/>
      <c r="D22" s="81"/>
      <c r="E22" s="82"/>
      <c r="F22" s="83"/>
      <c r="G22" s="82"/>
      <c r="H22" s="84">
        <f>SUM(H5:H21)</f>
        <v>0</v>
      </c>
      <c r="I22" s="84">
        <f>SUM(I5:I21)</f>
        <v>0</v>
      </c>
      <c r="J22" s="85"/>
    </row>
  </sheetData>
  <sheetProtection selectLockedCells="1"/>
  <mergeCells count="3">
    <mergeCell ref="B3:B4"/>
    <mergeCell ref="C3:C4"/>
    <mergeCell ref="D3:D4"/>
  </mergeCells>
  <printOptions horizontalCentered="1"/>
  <pageMargins left="0.39370078740157483" right="0.39370078740157483" top="0.59055118110236227" bottom="0.78740157480314965" header="0.51181102362204722" footer="0.51181102362204722"/>
  <pageSetup paperSize="9" scale="78" firstPageNumber="30" orientation="portrait" useFirstPageNumber="1" horizontalDpi="300" verticalDpi="300" r:id="rId1"/>
  <headerFooter scaleWithDoc="0" alignWithMargins="0">
    <oddFooter>&amp;RStránka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view="pageLayout" zoomScaleNormal="100" workbookViewId="0">
      <selection activeCell="B54" sqref="B54"/>
    </sheetView>
  </sheetViews>
  <sheetFormatPr defaultRowHeight="12.75"/>
  <cols>
    <col min="1" max="1" width="9.140625" style="107"/>
    <col min="2" max="2" width="74" customWidth="1"/>
  </cols>
  <sheetData>
    <row r="1" spans="1:2" ht="24.95" customHeight="1">
      <c r="A1" s="108" t="s">
        <v>248</v>
      </c>
    </row>
    <row r="3" spans="1:2">
      <c r="A3" s="130" t="s">
        <v>210</v>
      </c>
      <c r="B3" s="120" t="s">
        <v>212</v>
      </c>
    </row>
    <row r="4" spans="1:2">
      <c r="A4" s="130"/>
      <c r="B4" s="120"/>
    </row>
    <row r="5" spans="1:2" ht="15" customHeight="1">
      <c r="A5" s="109">
        <v>1</v>
      </c>
      <c r="B5" s="110" t="s">
        <v>249</v>
      </c>
    </row>
    <row r="6" spans="1:2" ht="150" customHeight="1">
      <c r="A6" s="109"/>
      <c r="B6" s="111" t="s">
        <v>250</v>
      </c>
    </row>
    <row r="7" spans="1:2" ht="15" customHeight="1">
      <c r="A7" s="112" t="s">
        <v>252</v>
      </c>
      <c r="B7" s="110" t="s">
        <v>253</v>
      </c>
    </row>
    <row r="8" spans="1:2" ht="30" customHeight="1">
      <c r="A8" s="109"/>
      <c r="B8" s="113" t="s">
        <v>251</v>
      </c>
    </row>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ht="15" customHeight="1"/>
    <row r="18" ht="15" customHeight="1"/>
    <row r="19" ht="15" customHeight="1"/>
    <row r="20" ht="15" customHeight="1"/>
    <row r="21" ht="15" customHeight="1"/>
  </sheetData>
  <sheetProtection password="DC69" sheet="1" objects="1" scenarios="1" selectLockedCells="1"/>
  <mergeCells count="2">
    <mergeCell ref="A3:A4"/>
    <mergeCell ref="B3:B4"/>
  </mergeCells>
  <printOptions horizontalCentered="1"/>
  <pageMargins left="0.70866141732283472" right="0.70866141732283472" top="0.78740157480314965" bottom="0.78740157480314965" header="0.31496062992125984" footer="0.31496062992125984"/>
  <pageSetup paperSize="9" firstPageNumber="31" orientation="portrait" useFirstPageNumber="1" horizontalDpi="300" verticalDpi="300" r:id="rId1"/>
  <headerFooter scaleWithDoc="0" alignWithMargins="0">
    <oddFooter>&amp;RStránka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8</vt:i4>
      </vt:variant>
    </vt:vector>
  </HeadingPairs>
  <TitlesOfParts>
    <vt:vector size="23" baseType="lpstr">
      <vt:lpstr>Rekapitulace</vt:lpstr>
      <vt:lpstr>Ucebna M19 Chemie Fyzika_obr</vt:lpstr>
      <vt:lpstr>Ucebna M19 Chem Fyzika_nabytek</vt:lpstr>
      <vt:lpstr>Ucebna M21 Prirodopis_obr</vt:lpstr>
      <vt:lpstr>Ucebna M21 Prirodopis_nabytek</vt:lpstr>
      <vt:lpstr>Ucebna M22_Polytechnicka_obr</vt:lpstr>
      <vt:lpstr>Ucebna M22_Polytechnick_nabytek</vt:lpstr>
      <vt:lpstr>M12 _Cvicna kuchyne_obr</vt:lpstr>
      <vt:lpstr>M12_Cvicna kuchyne_nabytek</vt:lpstr>
      <vt:lpstr>M16_Jazyky B_obr</vt:lpstr>
      <vt:lpstr>M16_jazyky B</vt:lpstr>
      <vt:lpstr>M20_jazykyA_obr</vt:lpstr>
      <vt:lpstr>M20_jazyky A</vt:lpstr>
      <vt:lpstr>Nabytek_technicka specifikace</vt:lpstr>
      <vt:lpstr>List1</vt:lpstr>
      <vt:lpstr>'M12 _Cvicna kuchyne_obr'!Oblast_tisku</vt:lpstr>
      <vt:lpstr>'M12_Cvicna kuchyne_nabytek'!Oblast_tisku</vt:lpstr>
      <vt:lpstr>'Ucebna M19 Chem Fyzika_nabytek'!Oblast_tisku</vt:lpstr>
      <vt:lpstr>'Ucebna M19 Chemie Fyzika_obr'!Oblast_tisku</vt:lpstr>
      <vt:lpstr>'Ucebna M21 Prirodopis_nabytek'!Oblast_tisku</vt:lpstr>
      <vt:lpstr>'Ucebna M21 Prirodopis_obr'!Oblast_tisku</vt:lpstr>
      <vt:lpstr>'Ucebna M22_Polytechnick_nabytek'!Oblast_tisku</vt:lpstr>
      <vt:lpstr>'Ucebna M22_Polytechnicka_obr'!Oblast_tisku</vt:lpstr>
    </vt:vector>
  </TitlesOfParts>
  <Company>HELAGO-CZ s.r.o.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Libor</dc:creator>
  <cp:lastModifiedBy>Brettschneiderova Iva</cp:lastModifiedBy>
  <cp:lastPrinted>2022-03-08T07:12:30Z</cp:lastPrinted>
  <dcterms:created xsi:type="dcterms:W3CDTF">2004-04-28T13:27:57Z</dcterms:created>
  <dcterms:modified xsi:type="dcterms:W3CDTF">2022-03-22T08:09:21Z</dcterms:modified>
</cp:coreProperties>
</file>