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_1 - SO 03 Rozšíření pa..." sheetId="2" r:id="rId2"/>
    <sheet name="03_2 - SO 03 Elektročást" sheetId="3" r:id="rId3"/>
    <sheet name="03_3 - SO 03 VRN" sheetId="4" r:id="rId4"/>
  </sheets>
  <definedNames>
    <definedName name="_xlnm.Print_Area" localSheetId="0">'Rekapitulace stavby'!$D$4:$AO$76,'Rekapitulace stavby'!$C$82:$AQ$98</definedName>
    <definedName name="_xlnm._FilterDatabase" localSheetId="1" hidden="1">'03_1 - SO 03 Rozšíření pa...'!$C$125:$K$365</definedName>
    <definedName name="_xlnm.Print_Area" localSheetId="1">'03_1 - SO 03 Rozšíření pa...'!$C$82:$J$107,'03_1 - SO 03 Rozšíření pa...'!$C$113:$K$365</definedName>
    <definedName name="_xlnm._FilterDatabase" localSheetId="2" hidden="1">'03_2 - SO 03 Elektročást'!$C$116:$K$119</definedName>
    <definedName name="_xlnm.Print_Area" localSheetId="2">'03_2 - SO 03 Elektročást'!$C$82:$J$98,'03_2 - SO 03 Elektročást'!$C$104:$K$119</definedName>
    <definedName name="_xlnm._FilterDatabase" localSheetId="3" hidden="1">'03_3 - SO 03 VRN'!$C$116:$K$147</definedName>
    <definedName name="_xlnm.Print_Area" localSheetId="3">'03_3 - SO 03 VRN'!$C$82:$J$98,'03_3 - SO 03 VRN'!$C$104:$K$147</definedName>
    <definedName name="_xlnm.Print_Titles" localSheetId="0">'Rekapitulace stavby'!$92:$92</definedName>
    <definedName name="_xlnm.Print_Titles" localSheetId="1">'03_1 - SO 03 Rozšíření pa...'!$125:$125</definedName>
    <definedName name="_xlnm.Print_Titles" localSheetId="2">'03_2 - SO 03 Elektročást'!$116:$116</definedName>
    <definedName name="_xlnm.Print_Titles" localSheetId="3">'03_3 - SO 03 VRN'!$116:$116</definedName>
  </definedNames>
  <calcPr fullCalcOnLoad="1"/>
</workbook>
</file>

<file path=xl/sharedStrings.xml><?xml version="1.0" encoding="utf-8"?>
<sst xmlns="http://schemas.openxmlformats.org/spreadsheetml/2006/main" count="3459" uniqueCount="568">
  <si>
    <t>Export Komplet</t>
  </si>
  <si>
    <t/>
  </si>
  <si>
    <t>2.0</t>
  </si>
  <si>
    <t>ZAMOK</t>
  </si>
  <si>
    <t>False</t>
  </si>
  <si>
    <t>{6c444fac-a124-4940-af4a-b0590566fc14}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</si>
  <si>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</si>
  <si>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</si>
  <si>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</si>
  <si>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</si>
  <si>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</si>
  <si>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</si>
  <si>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</si>
  <si>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</si>
  <si>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TV20-025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</si>
  <si>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</si>
  <si>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</si>
  <si>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K1711 Vybudování parkoviště, hřiště v ul. Gorkého a rozšíření parkování v ul. Czedikova v Litvínově</t>
  </si>
  <si>
    <t>KSO:</t>
  </si>
  <si>
    <t>CC-CZ:</t>
  </si>
  <si>
    <t>zak.č.9338-25</t>
  </si>
  <si>
    <t>Místo:</t>
  </si>
  <si>
    <t>Litvínov</t>
  </si>
  <si>
    <t>Datum:</t>
  </si>
  <si>
    <t>31. 8. 2020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</si>
  <si>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</si>
  <si>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</si>
  <si>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</si>
  <si>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</si>
  <si>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</si>
  <si>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</si>
  <si>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</si>
  <si>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>BPO spol. s r.o., Lidická 1239, 363 17 Ostrov</t>
  </si>
  <si>
    <t>True</t>
  </si>
  <si>
    <t>Zpracovatel:</t>
  </si>
  <si>
    <t>Tomanová Ing.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</si>
  <si>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</si>
  <si>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</si>
  <si>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</si>
  <si>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</si>
  <si>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</si>
  <si>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</si>
  <si>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</si>
  <si>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</si>
  <si>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</si>
  <si>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</si>
  <si>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</si>
  <si>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</si>
  <si>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</si>
  <si>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</si>
  <si>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</si>
  <si>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</si>
  <si>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</si>
  <si>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</si>
  <si>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</si>
  <si>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</si>
  <si>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</si>
  <si>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</si>
  <si>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</si>
  <si>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</si>
  <si>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</si>
  <si>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</si>
  <si>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</si>
  <si>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</si>
  <si>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</si>
  <si>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</si>
  <si>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</si>
  <si>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</si>
  <si>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</si>
  <si>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</si>
  <si>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</si>
  <si>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</si>
  <si>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</si>
  <si>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</si>
  <si>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</si>
  <si>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</si>
  <si>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</si>
  <si>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</si>
  <si>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</si>
  <si>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</si>
  <si>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</si>
  <si>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</si>
  <si>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</si>
  <si>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03_1</t>
  </si>
  <si>
    <t>SO 03 Rozšíření parkovacích stání ul Czedikova</t>
  </si>
  <si>
    <t>STA</t>
  </si>
  <si>
    <t>1</t>
  </si>
  <si>
    <t>{69aab05e-5cea-4888-888f-6e539e9c7f53}</t>
  </si>
  <si>
    <t>2</t>
  </si>
  <si>
    <t>03_2</t>
  </si>
  <si>
    <t>SO 03 Elektročást</t>
  </si>
  <si>
    <t>{b58b69fd-35eb-4b94-aaab-8bb998b1719f}</t>
  </si>
  <si>
    <t>03_3</t>
  </si>
  <si>
    <t>SO 03 VRN</t>
  </si>
  <si>
    <t>{5cd7b6c3-1ac2-4e6c-970f-6539a8c6a9b6}</t>
  </si>
  <si>
    <t>KRYCÍ LIST SOUPISU PRACÍ</t>
  </si>
  <si>
    <t>Objekt:</t>
  </si>
  <si>
    <t>03_1 - SO 03 Rozšíření parkovacích stání ul Czedikova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</si>
  <si>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</si>
  <si>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</si>
  <si>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</si>
  <si>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</si>
  <si>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</si>
  <si>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</si>
  <si>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</si>
  <si>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</si>
  <si>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4 - Vodorovné konstrukce</t>
  </si>
  <si>
    <t xml:space="preserve">    5.01 - Komunikace pozemní - parkoviště</t>
  </si>
  <si>
    <t xml:space="preserve">    5.02 - Živičná komunikace</t>
  </si>
  <si>
    <t xml:space="preserve">    5.03 - Sanace pláně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</si>
  <si>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</si>
  <si>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</si>
  <si>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</si>
  <si>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</si>
  <si>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</si>
  <si>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</si>
  <si>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</si>
  <si>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</si>
  <si>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</si>
  <si>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</si>
  <si>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</si>
  <si>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</si>
  <si>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</si>
  <si>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</si>
  <si>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</si>
  <si>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</si>
  <si>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</si>
  <si>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</si>
  <si>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</si>
  <si>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</si>
  <si>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</si>
  <si>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122252204</t>
  </si>
  <si>
    <t>Odkopávky a prokopávky nezapažené pro silnice a dálnice v hornině třídy těžitelnosti I objem do 500 m3 strojně</t>
  </si>
  <si>
    <t>m3</t>
  </si>
  <si>
    <t>CS ÚRS 2020 02</t>
  </si>
  <si>
    <t>4</t>
  </si>
  <si>
    <t>1629512785</t>
  </si>
  <si>
    <t>VV</t>
  </si>
  <si>
    <t>zemina tř.3 - 50% odkopávek -  těžitelnost tř.I</t>
  </si>
  <si>
    <t>zemina tř.4 - 50% odkopávek -  těžitelnost tř.II</t>
  </si>
  <si>
    <t>dle TZ</t>
  </si>
  <si>
    <t>pro zpevněné plochy</t>
  </si>
  <si>
    <t>280,0*0,5</t>
  </si>
  <si>
    <t>pro sanaci pláně</t>
  </si>
  <si>
    <t>85,0*0,5</t>
  </si>
  <si>
    <t>Součet</t>
  </si>
  <si>
    <t>122452204</t>
  </si>
  <si>
    <t>Odkopávky a prokopávky nezapažené pro silnice a dálnice v hornině třídy těžitelnosti II objem do 500 m3 strojně</t>
  </si>
  <si>
    <t>1418905459</t>
  </si>
  <si>
    <t>3</t>
  </si>
  <si>
    <t>129001101</t>
  </si>
  <si>
    <t>Příplatek za ztížení odkopávky nebo prokopávky v blízkosti inženýrských sítí</t>
  </si>
  <si>
    <t>1457570257</t>
  </si>
  <si>
    <t>předpoklad 5% odkopávek</t>
  </si>
  <si>
    <t>(182,5+182,5)*0,05+0,75</t>
  </si>
  <si>
    <t>162251101</t>
  </si>
  <si>
    <t>Vodorovné přemístění do 20 m výkopku/sypaniny z horniny třídy těžitelnosti I, skupiny 1 až 3</t>
  </si>
  <si>
    <t>1118713310</t>
  </si>
  <si>
    <t>staveništní přesun sypkých materiálů</t>
  </si>
  <si>
    <t>pol.181351004</t>
  </si>
  <si>
    <t>170,0*0,1</t>
  </si>
  <si>
    <t>pol.460561811(odd.4)</t>
  </si>
  <si>
    <t>19,5</t>
  </si>
  <si>
    <t>5</t>
  </si>
  <si>
    <t>162751117</t>
  </si>
  <si>
    <t>Vodorovné přemístění do 10000 m výkopku/sypaniny z horniny třídy těžitelnosti I, skupiny 1 až 3</t>
  </si>
  <si>
    <t>707514965</t>
  </si>
  <si>
    <t>přebytečná zemina na skládku</t>
  </si>
  <si>
    <t>pol.122252204</t>
  </si>
  <si>
    <t>182,5</t>
  </si>
  <si>
    <t>pol.460202043</t>
  </si>
  <si>
    <t>35,0*1,0*0,8</t>
  </si>
  <si>
    <t>6</t>
  </si>
  <si>
    <t>162751119</t>
  </si>
  <si>
    <t>Příplatek k vodorovnému přemístění výkopku/sypaniny z horniny třídy těžitelnosti I, skupiny 1 až 3 ZKD 1000 m přes 10000 m</t>
  </si>
  <si>
    <t>554347600</t>
  </si>
  <si>
    <t>celkem 15 km</t>
  </si>
  <si>
    <t>210,5*(15-10)</t>
  </si>
  <si>
    <t>7</t>
  </si>
  <si>
    <t>162751137</t>
  </si>
  <si>
    <t>Vodorovné přemístění do 10000 m výkopku/sypaniny z horniny třídy těžitelnosti II, skupiny 4 a 5</t>
  </si>
  <si>
    <t>-1038963159</t>
  </si>
  <si>
    <t>pol.122452203</t>
  </si>
  <si>
    <t>8</t>
  </si>
  <si>
    <t>162751139</t>
  </si>
  <si>
    <t>Příplatek k vodorovnému přemístění výkopku/sypaniny z horniny třídy těžitelnosti II, skupiny 4 a 5 ZKD 1000 m přes 10000 m</t>
  </si>
  <si>
    <t>1225463008</t>
  </si>
  <si>
    <t>182,5*(15-10)</t>
  </si>
  <si>
    <t>9</t>
  </si>
  <si>
    <t>171201201</t>
  </si>
  <si>
    <t>Uložení sypaniny na skládky</t>
  </si>
  <si>
    <t>-239736013</t>
  </si>
  <si>
    <t>pol.162751117+162751137</t>
  </si>
  <si>
    <t>210,5+182,5</t>
  </si>
  <si>
    <t>10</t>
  </si>
  <si>
    <t>17120122R</t>
  </si>
  <si>
    <t>Poplatek za uložení na skládce (skládkovné) zeminy a kamení kód odpadu 17 05 04</t>
  </si>
  <si>
    <t>t</t>
  </si>
  <si>
    <t>2102881663</t>
  </si>
  <si>
    <t>pol.171201201</t>
  </si>
  <si>
    <t>393,0*1,7</t>
  </si>
  <si>
    <t>11</t>
  </si>
  <si>
    <t>181252301</t>
  </si>
  <si>
    <t>Úprava pláně pro silnice a dálnice na násypech bez zhutnění</t>
  </si>
  <si>
    <t>m2</t>
  </si>
  <si>
    <t>-2025894794</t>
  </si>
  <si>
    <t>dle TZ - nezpevněné plochy</t>
  </si>
  <si>
    <t>osetí trávou nezpevněných ploch dotčených výstavbou</t>
  </si>
  <si>
    <t>170,0</t>
  </si>
  <si>
    <t>12</t>
  </si>
  <si>
    <t>181152302</t>
  </si>
  <si>
    <t>Úprava pláně pro silnice a dálnice v zářezech se zhutněním</t>
  </si>
  <si>
    <t>769436092</t>
  </si>
  <si>
    <t>živičná komunikace</t>
  </si>
  <si>
    <t>462,0</t>
  </si>
  <si>
    <t>parkoviště</t>
  </si>
  <si>
    <t>156,0</t>
  </si>
  <si>
    <t>sanace pláně</t>
  </si>
  <si>
    <t>275,0</t>
  </si>
  <si>
    <t>13</t>
  </si>
  <si>
    <t>181351103</t>
  </si>
  <si>
    <t>Rozprostření ornice tl vrstvy do 200 mm pl do 500 m2 v rovině nebo ve svahu do 1:5 strojně</t>
  </si>
  <si>
    <t>1432597519</t>
  </si>
  <si>
    <t>dle TZ - tl. ornice  100 mm</t>
  </si>
  <si>
    <t>14</t>
  </si>
  <si>
    <t>M</t>
  </si>
  <si>
    <t>10364101</t>
  </si>
  <si>
    <t>zemina pro terénní úpravy -  ornice</t>
  </si>
  <si>
    <t>-121568166</t>
  </si>
  <si>
    <t>dodávka, doprava k pol.181351003</t>
  </si>
  <si>
    <t>170,0*0,1*1,5</t>
  </si>
  <si>
    <t>181411131</t>
  </si>
  <si>
    <t>Založení parkového trávníku výsevem plochy do 1000 m2 v rovině a ve svahu do 1:5</t>
  </si>
  <si>
    <t>1099734220</t>
  </si>
  <si>
    <t>16</t>
  </si>
  <si>
    <t>00572410</t>
  </si>
  <si>
    <t>osivo směs travní parková</t>
  </si>
  <si>
    <t>kg</t>
  </si>
  <si>
    <t>-1732773380</t>
  </si>
  <si>
    <t>ztratné 3%</t>
  </si>
  <si>
    <t>množství dle ceníkové přílohy</t>
  </si>
  <si>
    <t>170,0*0,015*1,03+0,373</t>
  </si>
  <si>
    <t>17</t>
  </si>
  <si>
    <t>185804312</t>
  </si>
  <si>
    <t>Zalití rostlin vodou plocha přes 20 m2</t>
  </si>
  <si>
    <t>-42489999</t>
  </si>
  <si>
    <t>trávník - pol.181411131</t>
  </si>
  <si>
    <t>170,0*10*0,001</t>
  </si>
  <si>
    <t>18</t>
  </si>
  <si>
    <t>185851121</t>
  </si>
  <si>
    <t>Dovoz vody pro zálivku rostlin za vzdálenost do 1000 m</t>
  </si>
  <si>
    <t>-1165564092</t>
  </si>
  <si>
    <t>19</t>
  </si>
  <si>
    <t>185851129</t>
  </si>
  <si>
    <t>Příplatek k dovozu vody pro zálivku rostlin do 1000 m ZKD 1000 m</t>
  </si>
  <si>
    <t>1044420116</t>
  </si>
  <si>
    <t>celkem 5 km</t>
  </si>
  <si>
    <t>1,7*(5-1)</t>
  </si>
  <si>
    <t>Zemní práce - přípravné a přidružené práce</t>
  </si>
  <si>
    <t>20</t>
  </si>
  <si>
    <t>113106271</t>
  </si>
  <si>
    <t>Rozebrání dlažeb vozovek ze zámkové dlažby s ložem z kameniva strojně pl přes 50 do 200 m2</t>
  </si>
  <si>
    <t>-1638509370</t>
  </si>
  <si>
    <t>srovnatelně pro vybourání betonové dlažby tl.80 mm</t>
  </si>
  <si>
    <t>55,0</t>
  </si>
  <si>
    <t>113107171</t>
  </si>
  <si>
    <t>Odstranění podkladu z betonu prostého tl 150 mm strojně pl přes 50 do 200 m2</t>
  </si>
  <si>
    <t>540878294</t>
  </si>
  <si>
    <t>60,0</t>
  </si>
  <si>
    <t>22</t>
  </si>
  <si>
    <t>113107242</t>
  </si>
  <si>
    <t>Odstranění podkladu živičného tl 100 mm strojně pl přes 200 m2</t>
  </si>
  <si>
    <t>-2058120619</t>
  </si>
  <si>
    <t>360,0</t>
  </si>
  <si>
    <t>Vodorovné konstrukce</t>
  </si>
  <si>
    <t>23</t>
  </si>
  <si>
    <t>460151043</t>
  </si>
  <si>
    <t>Hloubení kabelových zapažených i nezapažených rýh ručně š 100 cm, hl 80 cm, v hornině tř 3</t>
  </si>
  <si>
    <t>m</t>
  </si>
  <si>
    <t>64</t>
  </si>
  <si>
    <t>-1604186270</t>
  </si>
  <si>
    <t>pro půlené chráničky na stávající vedení</t>
  </si>
  <si>
    <t>35,0</t>
  </si>
  <si>
    <t>24</t>
  </si>
  <si>
    <t>460561811</t>
  </si>
  <si>
    <t>Zásyp kabelových rýh strojně včetně zhutnění a urovnání povrchu - ve volném terénu</t>
  </si>
  <si>
    <t>1188537998</t>
  </si>
  <si>
    <t>vhodná zemina pro hutněný zásyp - nakoupená</t>
  </si>
  <si>
    <t>výkop :</t>
  </si>
  <si>
    <t>1,0*0,8*35,0</t>
  </si>
  <si>
    <t>-1,0*0,25*35,0</t>
  </si>
  <si>
    <t>0,25</t>
  </si>
  <si>
    <t>25</t>
  </si>
  <si>
    <t>10364100</t>
  </si>
  <si>
    <t>zemina pro terénní úpravy - tříděná</t>
  </si>
  <si>
    <t>256</t>
  </si>
  <si>
    <t>-392445493</t>
  </si>
  <si>
    <t>dle pol.460561811</t>
  </si>
  <si>
    <t>19,5*1,5</t>
  </si>
  <si>
    <t>26</t>
  </si>
  <si>
    <t>460421001</t>
  </si>
  <si>
    <t>Lože kabelů z písku nebo štěrkopísku tl 5 cm nad kabel, bez zakrytí, šířky lože do 100 cm</t>
  </si>
  <si>
    <t>933107347</t>
  </si>
  <si>
    <t>27</t>
  </si>
  <si>
    <t>460490011</t>
  </si>
  <si>
    <t>Krytí kabelů výstražnou fólií šířky 20 cm</t>
  </si>
  <si>
    <t>-1325220502</t>
  </si>
  <si>
    <t>půlené chráničky</t>
  </si>
  <si>
    <t>5.01</t>
  </si>
  <si>
    <t>Komunikace pozemní - parkoviště</t>
  </si>
  <si>
    <t>28</t>
  </si>
  <si>
    <t>596412212</t>
  </si>
  <si>
    <t>Kladení dlažby z vegetačních tvárnic pozemních komunikací tl 80 mm do 300 m2</t>
  </si>
  <si>
    <t>1539743128</t>
  </si>
  <si>
    <t>včetně lože tl. 50 mm</t>
  </si>
  <si>
    <t>140,0</t>
  </si>
  <si>
    <t>Mezisoučet A</t>
  </si>
  <si>
    <t>červá dlažba - pro vyznačení stání</t>
  </si>
  <si>
    <t>2,0</t>
  </si>
  <si>
    <t>Mezisoučet B</t>
  </si>
  <si>
    <t>29</t>
  </si>
  <si>
    <t>5924601R</t>
  </si>
  <si>
    <t>dlažba plošná betonová vegetační tl.80mm - přírodní</t>
  </si>
  <si>
    <t>-482966909</t>
  </si>
  <si>
    <t>dodávka, doprava k pol.596412211 mezisoučet A, ztratné 2%</t>
  </si>
  <si>
    <t>140,0*1,02+0,2</t>
  </si>
  <si>
    <t>30</t>
  </si>
  <si>
    <t>5924602R</t>
  </si>
  <si>
    <t>dlažba plošná betonová vegetační tl.80mm - červená</t>
  </si>
  <si>
    <t>-1471791558</t>
  </si>
  <si>
    <t>dodávka, doprava k pol.596412211 mezisoučet B, ztratné 3%</t>
  </si>
  <si>
    <t>2,0*1,03+0,44</t>
  </si>
  <si>
    <t>31</t>
  </si>
  <si>
    <t>564952111</t>
  </si>
  <si>
    <t>Podklad z mechanicky zpevněného kameniva MZK tl 150 mm</t>
  </si>
  <si>
    <t>-1668401455</t>
  </si>
  <si>
    <t>32</t>
  </si>
  <si>
    <t>564861111</t>
  </si>
  <si>
    <t>Podklad ze štěrkodrtě ŠD tl 200 mm</t>
  </si>
  <si>
    <t>397405024</t>
  </si>
  <si>
    <t>142,0</t>
  </si>
  <si>
    <t>pod obrubníky</t>
  </si>
  <si>
    <t>0,2*70,0</t>
  </si>
  <si>
    <t>33</t>
  </si>
  <si>
    <t>91122200R</t>
  </si>
  <si>
    <t>Sorpční geosysntetikum - montáž, dodávka, doprava</t>
  </si>
  <si>
    <t>610642792</t>
  </si>
  <si>
    <t>5.02</t>
  </si>
  <si>
    <t>Živičná komunikace</t>
  </si>
  <si>
    <t>34</t>
  </si>
  <si>
    <t>577134121</t>
  </si>
  <si>
    <t>Asfaltový beton vrstva obrusná ACO 11 (ABS) tř. I tl 40 mm š přes 3 m z nemodifikovaného asfaltu</t>
  </si>
  <si>
    <t>-1276264820</t>
  </si>
  <si>
    <t>410,0</t>
  </si>
  <si>
    <t>35</t>
  </si>
  <si>
    <t>573231108</t>
  </si>
  <si>
    <t>Postřik živičný spojovací ze silniční emulze v množství 0,50 kg/m2</t>
  </si>
  <si>
    <t>-1689665485</t>
  </si>
  <si>
    <t>36</t>
  </si>
  <si>
    <t>565145121</t>
  </si>
  <si>
    <t>Asfaltový beton vrstva podkladní ACP 16+ (obalované kamenivo OKS) tl 60 mm š přes 3 m</t>
  </si>
  <si>
    <t>-1974038291</t>
  </si>
  <si>
    <t>37</t>
  </si>
  <si>
    <t>573111113</t>
  </si>
  <si>
    <t>Postřik živičný infiltrační s posypem z asfaltu množství 1,5 kg/m2</t>
  </si>
  <si>
    <t>-1170313356</t>
  </si>
  <si>
    <t>38</t>
  </si>
  <si>
    <t>1349836865</t>
  </si>
  <si>
    <t>39</t>
  </si>
  <si>
    <t>-955653526</t>
  </si>
  <si>
    <t>0,4*130,0</t>
  </si>
  <si>
    <t>40</t>
  </si>
  <si>
    <t>919726202</t>
  </si>
  <si>
    <t>Geotextilie pro vyztužení, separaci a filtraci tkaná z PP podélná pevnost v tahu do 50 kN/m</t>
  </si>
  <si>
    <t>1327924657</t>
  </si>
  <si>
    <t>5.03</t>
  </si>
  <si>
    <t>Sanace pláně</t>
  </si>
  <si>
    <t>41</t>
  </si>
  <si>
    <t>57190711R</t>
  </si>
  <si>
    <t>Posyp krytu a ,,utažení" lomovým odvalem tl. 50 mm</t>
  </si>
  <si>
    <t>557868815</t>
  </si>
  <si>
    <t xml:space="preserve">Přesný rozsah sanací bude určen při stavbě podle skutečně </t>
  </si>
  <si>
    <t>naměřených hodnot. Fakturovat se bude podle skutečně provedených prací.</t>
  </si>
  <si>
    <t>42</t>
  </si>
  <si>
    <t>564871111</t>
  </si>
  <si>
    <t>Podklad ze štěrkodrtě ŠD tl 250 mm</t>
  </si>
  <si>
    <t>-982414457</t>
  </si>
  <si>
    <t>43</t>
  </si>
  <si>
    <t>919726201</t>
  </si>
  <si>
    <t>Geotextilie pro vyztužení, separaci a filtraci tkaná z PP podélná pevnost v tahu do 15 kN/m</t>
  </si>
  <si>
    <t>-70035812</t>
  </si>
  <si>
    <t>Ostatní konstrukce a práce, bourání</t>
  </si>
  <si>
    <t>44</t>
  </si>
  <si>
    <t>916131213</t>
  </si>
  <si>
    <t>Osazení silničního obrubníku betonového stojatého s boční opěrou do lože z betonu prostého</t>
  </si>
  <si>
    <t>-1882160043</t>
  </si>
  <si>
    <t>dle specifikace v TZ</t>
  </si>
  <si>
    <t xml:space="preserve">obrubník betonový přímý 1000/250/150 mm </t>
  </si>
  <si>
    <t>160,0</t>
  </si>
  <si>
    <t>obrubník betonový 1000/250/150 mm  R= 1,0 m (10ks)</t>
  </si>
  <si>
    <t>10,0</t>
  </si>
  <si>
    <t>obrubník betonový 1000/250/150 mm  R= 0,5 m (2ks)</t>
  </si>
  <si>
    <t>Mezisoučet C</t>
  </si>
  <si>
    <t xml:space="preserve">obrubník betonový  500/250/80 mm </t>
  </si>
  <si>
    <t>32,0</t>
  </si>
  <si>
    <t>Mezisoučet D</t>
  </si>
  <si>
    <t>45</t>
  </si>
  <si>
    <t>59217031</t>
  </si>
  <si>
    <t>obrubník betonový 1000x150x250mm</t>
  </si>
  <si>
    <t>1434880375</t>
  </si>
  <si>
    <t>dodávka, doprava k pol.916131213 mezisoučet A - ztratné 1%</t>
  </si>
  <si>
    <t>160,0*1,01+0,4</t>
  </si>
  <si>
    <t>46</t>
  </si>
  <si>
    <t>59217012</t>
  </si>
  <si>
    <t>obrubník betonový 500x80x250mm</t>
  </si>
  <si>
    <t>-2005824694</t>
  </si>
  <si>
    <t>dodávka, doprava k pol.916131213 mezisoučet D - ztratné 1%</t>
  </si>
  <si>
    <t>32,0*1,01+0,68</t>
  </si>
  <si>
    <t>47</t>
  </si>
  <si>
    <t>5921703R</t>
  </si>
  <si>
    <t>obrubník betonový obloukový 150x250/1000 mm  R=1,0 m</t>
  </si>
  <si>
    <t>-433123362</t>
  </si>
  <si>
    <t>dodávka, doprava k pol.916131213 mezisoučet B - ztratné 1%  (10ks)</t>
  </si>
  <si>
    <t>10,0*1,01+0,4</t>
  </si>
  <si>
    <t>48</t>
  </si>
  <si>
    <t>5921704R</t>
  </si>
  <si>
    <t>obrubník betonový obloukový 150x250/1000 mm  R=0,5 m</t>
  </si>
  <si>
    <t>2118767209</t>
  </si>
  <si>
    <t>dodávka, doprava k pol.916131213 mezisoučet B - ztratné 1%  (2 ks)</t>
  </si>
  <si>
    <t>2,0*1,01</t>
  </si>
  <si>
    <t>49</t>
  </si>
  <si>
    <t>919735123</t>
  </si>
  <si>
    <t>Řezání stávajícího betonového krytu hl do 150 mm</t>
  </si>
  <si>
    <t>1305823778</t>
  </si>
  <si>
    <t>odříznutí betonové desky tl.150 mm</t>
  </si>
  <si>
    <t>25,0</t>
  </si>
  <si>
    <t>50</t>
  </si>
  <si>
    <t>919735113</t>
  </si>
  <si>
    <t>Řezání stávajícího živičného krytu hl do 150 mm</t>
  </si>
  <si>
    <t>1227527336</t>
  </si>
  <si>
    <t xml:space="preserve">řezání živičného krytu pro napojení a nové obruby </t>
  </si>
  <si>
    <t>75,0</t>
  </si>
  <si>
    <t>51</t>
  </si>
  <si>
    <t>919732211</t>
  </si>
  <si>
    <t>Styčná spára napojení nového živičného povrchu na stávající za tepla š 15 mm hl 25 mm s prořezáním</t>
  </si>
  <si>
    <t>-681906930</t>
  </si>
  <si>
    <t>52</t>
  </si>
  <si>
    <t>9100020R</t>
  </si>
  <si>
    <t>Montáž plastových půlených kabelových chrániček DN110 mm</t>
  </si>
  <si>
    <t>-532425023</t>
  </si>
  <si>
    <t xml:space="preserve">pro stávající kabely </t>
  </si>
  <si>
    <t>53</t>
  </si>
  <si>
    <t>116988R</t>
  </si>
  <si>
    <t>kabelová dělená plastová chránička DN 110 mm - dodávka, doprava</t>
  </si>
  <si>
    <t>2109224906</t>
  </si>
  <si>
    <t>54</t>
  </si>
  <si>
    <t>911331123</t>
  </si>
  <si>
    <t>Svodidlo ocelové jednostranné zádržnosti N2 se zaberaněním sloupků v rozmezí do 4 m</t>
  </si>
  <si>
    <t>829439012</t>
  </si>
  <si>
    <t>997</t>
  </si>
  <si>
    <t>Přesun sutě</t>
  </si>
  <si>
    <t>55</t>
  </si>
  <si>
    <t>997221551</t>
  </si>
  <si>
    <t>Vodorovná doprava suti ze sypkých materiálů do 1 km</t>
  </si>
  <si>
    <t>-2042837193</t>
  </si>
  <si>
    <t>suť pol.113107171</t>
  </si>
  <si>
    <t>suť pol.113107242</t>
  </si>
  <si>
    <t>79,2</t>
  </si>
  <si>
    <t>56</t>
  </si>
  <si>
    <t>997221559</t>
  </si>
  <si>
    <t>Příplatek ZKD 1 km u vodorovné dopravy suti ze sypkých materiálů</t>
  </si>
  <si>
    <t>110333642</t>
  </si>
  <si>
    <t>98,7*(15-1)</t>
  </si>
  <si>
    <t>57</t>
  </si>
  <si>
    <t>997221561</t>
  </si>
  <si>
    <t>Vodorovná doprava suti z kusových materiálů do 1 km</t>
  </si>
  <si>
    <t>-1116057726</t>
  </si>
  <si>
    <t>suť pol.113106271 (odd.11)</t>
  </si>
  <si>
    <t>16,225</t>
  </si>
  <si>
    <t>58</t>
  </si>
  <si>
    <t>997221569</t>
  </si>
  <si>
    <t>Příplatek ZKD 1 km u vodorovné dopravy suti z kusových materiálů</t>
  </si>
  <si>
    <t>-1871016649</t>
  </si>
  <si>
    <t>celková vzdálenost 15 km</t>
  </si>
  <si>
    <t>16,225*(15-1)</t>
  </si>
  <si>
    <t>59</t>
  </si>
  <si>
    <t>99722161R</t>
  </si>
  <si>
    <t>Poplatek za uložení na skládce (skládkovné) stavebního odpadu betonového kód odpadu 17 01 01</t>
  </si>
  <si>
    <t>134697763</t>
  </si>
  <si>
    <t>60</t>
  </si>
  <si>
    <t>99722164R</t>
  </si>
  <si>
    <t>Poplatek za uložení na skládce (skládkovné) odpadu asfaltového bez dehtu kód odpadu 17 03 02</t>
  </si>
  <si>
    <t>1750548476</t>
  </si>
  <si>
    <t>998</t>
  </si>
  <si>
    <t>Přesun hmot</t>
  </si>
  <si>
    <t>61</t>
  </si>
  <si>
    <t>998223011</t>
  </si>
  <si>
    <t>Přesun hmot pro pozemní komunikace s krytem dlážděným</t>
  </si>
  <si>
    <t>1295636916</t>
  </si>
  <si>
    <t>03_2 - SO 03 Elektročást</t>
  </si>
  <si>
    <t>EL - Elektročást</t>
  </si>
  <si>
    <t>EL</t>
  </si>
  <si>
    <t>Elektročást</t>
  </si>
  <si>
    <t>EL 01</t>
  </si>
  <si>
    <t>Veřejné osvětlení - přenos že samostatného rozpočtu - viz příloha</t>
  </si>
  <si>
    <t>kpl</t>
  </si>
  <si>
    <t>-39778752</t>
  </si>
  <si>
    <t>03_3 - SO 03 VRN</t>
  </si>
  <si>
    <t>V</t>
  </si>
  <si>
    <t>VRN - Vedlejší rozpočtové náklady</t>
  </si>
  <si>
    <t>VRN</t>
  </si>
  <si>
    <t>Vedlejší rozpočtové náklady</t>
  </si>
  <si>
    <t>012103000a</t>
  </si>
  <si>
    <t>Vytyčení základních směrových a výškových bodů stavby</t>
  </si>
  <si>
    <t>1024</t>
  </si>
  <si>
    <t>433082071</t>
  </si>
  <si>
    <t>pro všechy SO</t>
  </si>
  <si>
    <t>012103000b</t>
  </si>
  <si>
    <t xml:space="preserve">Výškové a polohové vytýčení všech inženýrských sítí na staveništi a jejich ověření u správců </t>
  </si>
  <si>
    <t>1433962349</t>
  </si>
  <si>
    <t>012303000</t>
  </si>
  <si>
    <t>Geodetické práce po výstavbě</t>
  </si>
  <si>
    <t>1165963724</t>
  </si>
  <si>
    <t xml:space="preserve">geodetické zaměření realizované stavby včetně zpracování podkladů </t>
  </si>
  <si>
    <t>pro vklad novostavby do katastru nemovitostí - geometrický plán</t>
  </si>
  <si>
    <t>1,0</t>
  </si>
  <si>
    <t>013254000</t>
  </si>
  <si>
    <t>Dokumentace skutečného provedení stavby</t>
  </si>
  <si>
    <t>312475293</t>
  </si>
  <si>
    <t>030001000</t>
  </si>
  <si>
    <t>Zařízení staveniště</t>
  </si>
  <si>
    <t>1772937674</t>
  </si>
  <si>
    <t>zřízení,vybavení staveniště a další neuvedené náklady týkající se ZS</t>
  </si>
  <si>
    <t>033002000</t>
  </si>
  <si>
    <t>Připojení staveniště na inženýrské sítě</t>
  </si>
  <si>
    <t>1179340375</t>
  </si>
  <si>
    <t>včetně spotřeby všech energií</t>
  </si>
  <si>
    <t>034002000</t>
  </si>
  <si>
    <t>Zabezpečení staveniště</t>
  </si>
  <si>
    <t>-1385828459</t>
  </si>
  <si>
    <t>včetně oplocení (ohrazení )stavby apod.</t>
  </si>
  <si>
    <t>039002000</t>
  </si>
  <si>
    <t>Zrušení zařízení staveniště</t>
  </si>
  <si>
    <t>83763875</t>
  </si>
  <si>
    <t>031002000a</t>
  </si>
  <si>
    <t xml:space="preserve">Související práce pro zařízení staveniště - Opatření k zajištění bezpečnosti účastníků realizace akce a veřejnosti (např. zajištění výkopů proti pádu,  lávky, bezpečnostní tabulky, noční osvícení výkopů apod.) </t>
  </si>
  <si>
    <t>1405253226</t>
  </si>
  <si>
    <t>032002000a</t>
  </si>
  <si>
    <t>Vybavení staveniště dle příslušných ČSN se zaměřením na požární ochranu objektu a bezpečnost práce (hasící přístroje, výstražné tabulky,lékárničky)vč.čištění tohoto značení po dobu realizace</t>
  </si>
  <si>
    <t>50798167</t>
  </si>
  <si>
    <t>043134000</t>
  </si>
  <si>
    <t>Zkoušky zatěžovací</t>
  </si>
  <si>
    <t>939341047</t>
  </si>
  <si>
    <t>Kontrolní zkoušky hutnění - pláň +  každá vrstva konstrukce vozovky a parkoviště</t>
  </si>
  <si>
    <t>komplet:</t>
  </si>
  <si>
    <t>045002000</t>
  </si>
  <si>
    <t>Kompletační a koordinační činnost</t>
  </si>
  <si>
    <t>-850953123</t>
  </si>
  <si>
    <t>072103011a</t>
  </si>
  <si>
    <t>DIO (dopr.inženýrská opatření) včetně jejich návrhu a projednání s policií ČR</t>
  </si>
  <si>
    <t>1990999882</t>
  </si>
  <si>
    <t>091003000a</t>
  </si>
  <si>
    <t xml:space="preserve">Ostatní náklady bez rozlišení - tabule s informacemi o stavbě,čištění veřejných komunikací a úklid staveniště a uvedení okolí do původního stavu po dokončení stavby, pojištění stavby apod. </t>
  </si>
  <si>
    <t>-488990319</t>
  </si>
  <si>
    <t>091003000b</t>
  </si>
  <si>
    <t>Ochrana stávající vzrostlé zeleně před jejím poškozením během stavby</t>
  </si>
  <si>
    <t>512</t>
  </si>
  <si>
    <t>6978335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</si>
</sst>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20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TV20-025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K1711 Vybudování parkoviště, hřiště v ul. Gorkého a rozšíření parkování v ul. Czedikova v Litvínově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21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Litvínov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23</v>
      </c>
      <c r="AJ87" s="41"/>
      <c r="AK87" s="41"/>
      <c r="AL87" s="41"/>
      <c r="AM87" s="80" t="str">
        <f>IF(AN8="","",AN8)</f>
        <v>31. 8. 2020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25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Litvínov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>BPO spol. s r.o., Lidická 1239, 363 17 Ostrov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34</v>
      </c>
      <c r="AJ90" s="41"/>
      <c r="AK90" s="41"/>
      <c r="AL90" s="41"/>
      <c r="AM90" s="81" t="str">
        <f>IF(E20="","",E20)</f>
        <v>Tomanová Ing.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ROUND(SUM(AS95:AS97),2)</f>
        <v>0</v>
      </c>
      <c r="AT94" s="115">
        <f>ROUND(SUM(AV94:AW94),2)</f>
        <v>0</v>
      </c>
      <c r="AU94" s="116">
        <f>ROUND(SUM(AU95:AU97),5)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ROUND(SUM(AZ95:AZ97),2)</f>
        <v>0</v>
      </c>
      <c r="BA94" s="115">
        <f>ROUND(SUM(BA95:BA97),2)</f>
        <v>0</v>
      </c>
      <c r="BB94" s="115">
        <f>ROUND(SUM(BB95:BB97),2)</f>
        <v>0</v>
      </c>
      <c r="BC94" s="115">
        <f>ROUND(SUM(BC95:BC97),2)</f>
        <v>0</v>
      </c>
      <c r="BD94" s="117">
        <f>ROUND(SUM(BD95:BD97),2)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</v>
      </c>
    </row>
    <row r="95" spans="1:91" s="7" customFormat="1" ht="24.7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'03_1 - SO 03 Rozšíření pa...'!J30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'03_1 - SO 03 Rozšíření pa...'!P126</f>
        <v>0</v>
      </c>
      <c r="AV95" s="129">
        <f>'03_1 - SO 03 Rozšíření pa...'!J33</f>
        <v>0</v>
      </c>
      <c r="AW95" s="129">
        <f>'03_1 - SO 03 Rozšíření pa...'!J34</f>
        <v>0</v>
      </c>
      <c r="AX95" s="129">
        <f>'03_1 - SO 03 Rozšíření pa...'!J35</f>
        <v>0</v>
      </c>
      <c r="AY95" s="129">
        <f>'03_1 - SO 03 Rozšíření pa...'!J36</f>
        <v>0</v>
      </c>
      <c r="AZ95" s="129">
        <f>'03_1 - SO 03 Rozšíření pa...'!F33</f>
        <v>0</v>
      </c>
      <c r="BA95" s="129">
        <f>'03_1 - SO 03 Rozšíření pa...'!F34</f>
        <v>0</v>
      </c>
      <c r="BB95" s="129">
        <f>'03_1 - SO 03 Rozšíření pa...'!F35</f>
        <v>0</v>
      </c>
      <c r="BC95" s="129">
        <f>'03_1 - SO 03 Rozšíření pa...'!F36</f>
        <v>0</v>
      </c>
      <c r="BD95" s="131">
        <f>'03_1 - SO 03 Rozšíření pa...'!F37</f>
        <v>0</v>
      </c>
      <c r="BE95" s="7"/>
      <c r="BT95" s="132" t="s">
        <v>86</v>
      </c>
      <c r="BV95" s="132" t="s">
        <v>80</v>
      </c>
      <c r="BW95" s="132" t="s">
        <v>87</v>
      </c>
      <c r="BX95" s="132" t="s">
        <v>5</v>
      </c>
      <c r="CL95" s="132" t="s">
        <v>1</v>
      </c>
      <c r="CM95" s="132" t="s">
        <v>88</v>
      </c>
    </row>
    <row r="96" spans="1:91" s="7" customFormat="1" ht="16.5" customHeight="1">
      <c r="A96" s="120" t="s">
        <v>82</v>
      </c>
      <c r="B96" s="121"/>
      <c r="C96" s="122"/>
      <c r="D96" s="123" t="s">
        <v>89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'03_2 - SO 03 Elektročást'!J30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85</v>
      </c>
      <c r="AR96" s="127"/>
      <c r="AS96" s="128">
        <v>0</v>
      </c>
      <c r="AT96" s="129">
        <f>ROUND(SUM(AV96:AW96),2)</f>
        <v>0</v>
      </c>
      <c r="AU96" s="130">
        <f>'03_2 - SO 03 Elektročást'!P117</f>
        <v>0</v>
      </c>
      <c r="AV96" s="129">
        <f>'03_2 - SO 03 Elektročást'!J33</f>
        <v>0</v>
      </c>
      <c r="AW96" s="129">
        <f>'03_2 - SO 03 Elektročást'!J34</f>
        <v>0</v>
      </c>
      <c r="AX96" s="129">
        <f>'03_2 - SO 03 Elektročást'!J35</f>
        <v>0</v>
      </c>
      <c r="AY96" s="129">
        <f>'03_2 - SO 03 Elektročást'!J36</f>
        <v>0</v>
      </c>
      <c r="AZ96" s="129">
        <f>'03_2 - SO 03 Elektročást'!F33</f>
        <v>0</v>
      </c>
      <c r="BA96" s="129">
        <f>'03_2 - SO 03 Elektročást'!F34</f>
        <v>0</v>
      </c>
      <c r="BB96" s="129">
        <f>'03_2 - SO 03 Elektročást'!F35</f>
        <v>0</v>
      </c>
      <c r="BC96" s="129">
        <f>'03_2 - SO 03 Elektročást'!F36</f>
        <v>0</v>
      </c>
      <c r="BD96" s="131">
        <f>'03_2 - SO 03 Elektročást'!F37</f>
        <v>0</v>
      </c>
      <c r="BE96" s="7"/>
      <c r="BT96" s="132" t="s">
        <v>86</v>
      </c>
      <c r="BV96" s="132" t="s">
        <v>80</v>
      </c>
      <c r="BW96" s="132" t="s">
        <v>91</v>
      </c>
      <c r="BX96" s="132" t="s">
        <v>5</v>
      </c>
      <c r="CL96" s="132" t="s">
        <v>1</v>
      </c>
      <c r="CM96" s="132" t="s">
        <v>88</v>
      </c>
    </row>
    <row r="97" spans="1:91" s="7" customFormat="1" ht="16.5" customHeight="1">
      <c r="A97" s="120" t="s">
        <v>82</v>
      </c>
      <c r="B97" s="121"/>
      <c r="C97" s="122"/>
      <c r="D97" s="123" t="s">
        <v>92</v>
      </c>
      <c r="E97" s="123"/>
      <c r="F97" s="123"/>
      <c r="G97" s="123"/>
      <c r="H97" s="123"/>
      <c r="I97" s="124"/>
      <c r="J97" s="123" t="s">
        <v>93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'03_3 - SO 03 VRN'!J30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85</v>
      </c>
      <c r="AR97" s="127"/>
      <c r="AS97" s="133">
        <v>0</v>
      </c>
      <c r="AT97" s="134">
        <f>ROUND(SUM(AV97:AW97),2)</f>
        <v>0</v>
      </c>
      <c r="AU97" s="135">
        <f>'03_3 - SO 03 VRN'!P117</f>
        <v>0</v>
      </c>
      <c r="AV97" s="134">
        <f>'03_3 - SO 03 VRN'!J33</f>
        <v>0</v>
      </c>
      <c r="AW97" s="134">
        <f>'03_3 - SO 03 VRN'!J34</f>
        <v>0</v>
      </c>
      <c r="AX97" s="134">
        <f>'03_3 - SO 03 VRN'!J35</f>
        <v>0</v>
      </c>
      <c r="AY97" s="134">
        <f>'03_3 - SO 03 VRN'!J36</f>
        <v>0</v>
      </c>
      <c r="AZ97" s="134">
        <f>'03_3 - SO 03 VRN'!F33</f>
        <v>0</v>
      </c>
      <c r="BA97" s="134">
        <f>'03_3 - SO 03 VRN'!F34</f>
        <v>0</v>
      </c>
      <c r="BB97" s="134">
        <f>'03_3 - SO 03 VRN'!F35</f>
        <v>0</v>
      </c>
      <c r="BC97" s="134">
        <f>'03_3 - SO 03 VRN'!F36</f>
        <v>0</v>
      </c>
      <c r="BD97" s="136">
        <f>'03_3 - SO 03 VRN'!F37</f>
        <v>0</v>
      </c>
      <c r="BE97" s="7"/>
      <c r="BT97" s="132" t="s">
        <v>86</v>
      </c>
      <c r="BV97" s="132" t="s">
        <v>80</v>
      </c>
      <c r="BW97" s="132" t="s">
        <v>94</v>
      </c>
      <c r="BX97" s="132" t="s">
        <v>5</v>
      </c>
      <c r="CL97" s="132" t="s">
        <v>1</v>
      </c>
      <c r="CM97" s="132" t="s">
        <v>88</v>
      </c>
    </row>
    <row r="98" spans="1:57" s="2" customFormat="1" ht="30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3_1 - SO 03 Rozšíření pa...'!C2" display="/"/>
    <hyperlink ref="A96" location="'03_2 - SO 03 Elektročást'!C2" display="/"/>
    <hyperlink ref="A97" location="'03_3 - SO 03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 hidden="1">
      <c r="B4" s="21"/>
      <c r="D4" s="139" t="s">
        <v>95</v>
      </c>
      <c r="L4" s="21"/>
      <c r="M4" s="14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41" t="s">
        <v>16</v>
      </c>
      <c r="L6" s="21"/>
    </row>
    <row r="7" spans="2:12" s="1" customFormat="1" ht="16.5" customHeight="1" hidden="1">
      <c r="B7" s="21"/>
      <c r="E7" s="142" t="str">
        <f>'Rekapitulace stavby'!K6</f>
        <v>K1711 Vybudování parkoviště, hřiště v ul. Gorkého a rozšíření parkování v ul. Czedikova v Litvínově</v>
      </c>
      <c r="F7" s="141"/>
      <c r="G7" s="141"/>
      <c r="H7" s="141"/>
      <c r="L7" s="21"/>
    </row>
    <row r="8" spans="1:31" s="2" customFormat="1" ht="12" customHeight="1" hidden="1">
      <c r="A8" s="39"/>
      <c r="B8" s="45"/>
      <c r="C8" s="39"/>
      <c r="D8" s="141" t="s">
        <v>96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3" t="s">
        <v>97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20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1" t="s">
        <v>21</v>
      </c>
      <c r="E12" s="39"/>
      <c r="F12" s="144" t="s">
        <v>22</v>
      </c>
      <c r="G12" s="39"/>
      <c r="H12" s="39"/>
      <c r="I12" s="141" t="s">
        <v>23</v>
      </c>
      <c r="J12" s="145" t="str">
        <f>'Rekapitulace stavby'!AN8</f>
        <v>31. 8. 2020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1" t="s">
        <v>25</v>
      </c>
      <c r="E14" s="39"/>
      <c r="F14" s="39"/>
      <c r="G14" s="39"/>
      <c r="H14" s="39"/>
      <c r="I14" s="141" t="s">
        <v>26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26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4" t="s">
        <v>32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26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4" t="s">
        <v>42</v>
      </c>
      <c r="E33" s="141" t="s">
        <v>43</v>
      </c>
      <c r="F33" s="155">
        <f>ROUND((SUM(BE126:BE365)),2)</f>
        <v>0</v>
      </c>
      <c r="G33" s="39"/>
      <c r="H33" s="39"/>
      <c r="I33" s="156">
        <v>0.21</v>
      </c>
      <c r="J33" s="155">
        <f>ROUND(((SUM(BE126:BE365))*I33),2)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1" t="s">
        <v>44</v>
      </c>
      <c r="F34" s="155">
        <f>ROUND((SUM(BF126:BF365)),2)</f>
        <v>0</v>
      </c>
      <c r="G34" s="39"/>
      <c r="H34" s="39"/>
      <c r="I34" s="156">
        <v>0.15</v>
      </c>
      <c r="J34" s="155">
        <f>ROUND(((SUM(BF126:BF365))*I34),2)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ROUND((SUM(BG126:BG365)),2)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ROUND((SUM(BH126:BH365)),2)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ROUND((SUM(BI126:BI365)),2)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K1711 Vybudování parkoviště, hřiště v ul. Gorkého a rozšíření parkování v ul. Czedikova v Litvínově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03_1 - SO 03 Rozšíření parkovacích stání ul Czedikova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Litvínov</v>
      </c>
      <c r="G89" s="41"/>
      <c r="H89" s="41"/>
      <c r="I89" s="33" t="s">
        <v>23</v>
      </c>
      <c r="J89" s="80" t="str">
        <f>IF(J12="","",J12)</f>
        <v>31. 8. 2020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Město Litvínov</v>
      </c>
      <c r="G91" s="41"/>
      <c r="H91" s="41"/>
      <c r="I91" s="33" t="s">
        <v>31</v>
      </c>
      <c r="J91" s="37" t="str">
        <f>E21</f>
        <v>BPO spol. s r.o., Lidická 1239, 363 17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99</v>
      </c>
      <c r="D94" s="177"/>
      <c r="E94" s="177"/>
      <c r="F94" s="177"/>
      <c r="G94" s="177"/>
      <c r="H94" s="177"/>
      <c r="I94" s="177"/>
      <c r="J94" s="178" t="s">
        <v>100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101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102</v>
      </c>
    </row>
    <row r="97" spans="1:31" s="9" customFormat="1" ht="24.95" customHeight="1">
      <c r="A97" s="9"/>
      <c r="B97" s="180"/>
      <c r="C97" s="181"/>
      <c r="D97" s="182" t="s">
        <v>103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104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105</v>
      </c>
      <c r="E99" s="189"/>
      <c r="F99" s="189"/>
      <c r="G99" s="189"/>
      <c r="H99" s="189"/>
      <c r="I99" s="189"/>
      <c r="J99" s="190">
        <f>J215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106</v>
      </c>
      <c r="E100" s="189"/>
      <c r="F100" s="189"/>
      <c r="G100" s="189"/>
      <c r="H100" s="189"/>
      <c r="I100" s="189"/>
      <c r="J100" s="190">
        <f>J226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107</v>
      </c>
      <c r="E101" s="189"/>
      <c r="F101" s="189"/>
      <c r="G101" s="189"/>
      <c r="H101" s="189"/>
      <c r="I101" s="189"/>
      <c r="J101" s="190">
        <f>J245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108</v>
      </c>
      <c r="E102" s="189"/>
      <c r="F102" s="189"/>
      <c r="G102" s="189"/>
      <c r="H102" s="189"/>
      <c r="I102" s="189"/>
      <c r="J102" s="190">
        <f>J268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109</v>
      </c>
      <c r="E103" s="189"/>
      <c r="F103" s="189"/>
      <c r="G103" s="189"/>
      <c r="H103" s="189"/>
      <c r="I103" s="189"/>
      <c r="J103" s="190">
        <f>J282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110</v>
      </c>
      <c r="E104" s="189"/>
      <c r="F104" s="189"/>
      <c r="G104" s="189"/>
      <c r="H104" s="189"/>
      <c r="I104" s="189"/>
      <c r="J104" s="190">
        <f>J298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111</v>
      </c>
      <c r="E105" s="189"/>
      <c r="F105" s="189"/>
      <c r="G105" s="189"/>
      <c r="H105" s="189"/>
      <c r="I105" s="189"/>
      <c r="J105" s="190">
        <f>J339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112</v>
      </c>
      <c r="E106" s="189"/>
      <c r="F106" s="189"/>
      <c r="G106" s="189"/>
      <c r="H106" s="189"/>
      <c r="I106" s="189"/>
      <c r="J106" s="190">
        <f>J364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113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75" t="str">
        <f>E7</f>
        <v>K1711 Vybudování parkoviště, hřiště v ul. Gorkého a rozšíření parkování v ul. Czedikova v Litvínově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96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03_1 - SO 03 Rozšíření parkovacích stání ul Czedikova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21</v>
      </c>
      <c r="D120" s="41"/>
      <c r="E120" s="41"/>
      <c r="F120" s="28" t="str">
        <f>F12</f>
        <v>Litvínov</v>
      </c>
      <c r="G120" s="41"/>
      <c r="H120" s="41"/>
      <c r="I120" s="33" t="s">
        <v>23</v>
      </c>
      <c r="J120" s="80" t="str">
        <f>IF(J12="","",J12)</f>
        <v>31. 8. 2020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40.05" customHeight="1">
      <c r="A122" s="39"/>
      <c r="B122" s="40"/>
      <c r="C122" s="33" t="s">
        <v>25</v>
      </c>
      <c r="D122" s="41"/>
      <c r="E122" s="41"/>
      <c r="F122" s="28" t="str">
        <f>E15</f>
        <v>Město Litvínov</v>
      </c>
      <c r="G122" s="41"/>
      <c r="H122" s="41"/>
      <c r="I122" s="33" t="s">
        <v>31</v>
      </c>
      <c r="J122" s="37" t="str">
        <f>E21</f>
        <v>BPO spol. s r.o., Lidická 1239, 363 17 Ostrov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29</v>
      </c>
      <c r="D123" s="41"/>
      <c r="E123" s="41"/>
      <c r="F123" s="28" t="str">
        <f>IF(E18="","",E18)</f>
        <v>Vyplň údaj</v>
      </c>
      <c r="G123" s="41"/>
      <c r="H123" s="41"/>
      <c r="I123" s="33" t="s">
        <v>34</v>
      </c>
      <c r="J123" s="37" t="str">
        <f>E24</f>
        <v>Tomanová Ing.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92"/>
      <c r="B125" s="193"/>
      <c r="C125" s="194" t="s">
        <v>114</v>
      </c>
      <c r="D125" s="195" t="s">
        <v>63</v>
      </c>
      <c r="E125" s="195" t="s">
        <v>59</v>
      </c>
      <c r="F125" s="195" t="s">
        <v>60</v>
      </c>
      <c r="G125" s="195" t="s">
        <v>115</v>
      </c>
      <c r="H125" s="195" t="s">
        <v>116</v>
      </c>
      <c r="I125" s="195" t="s">
        <v>117</v>
      </c>
      <c r="J125" s="195" t="s">
        <v>100</v>
      </c>
      <c r="K125" s="196" t="s">
        <v>118</v>
      </c>
      <c r="L125" s="197"/>
      <c r="M125" s="101" t="s">
        <v>1</v>
      </c>
      <c r="N125" s="102" t="s">
        <v>42</v>
      </c>
      <c r="O125" s="102" t="s">
        <v>119</v>
      </c>
      <c r="P125" s="102" t="s">
        <v>120</v>
      </c>
      <c r="Q125" s="102" t="s">
        <v>121</v>
      </c>
      <c r="R125" s="102" t="s">
        <v>122</v>
      </c>
      <c r="S125" s="102" t="s">
        <v>123</v>
      </c>
      <c r="T125" s="103" t="s">
        <v>124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9"/>
      <c r="B126" s="40"/>
      <c r="C126" s="108" t="s">
        <v>125</v>
      </c>
      <c r="D126" s="41"/>
      <c r="E126" s="41"/>
      <c r="F126" s="41"/>
      <c r="G126" s="41"/>
      <c r="H126" s="41"/>
      <c r="I126" s="41"/>
      <c r="J126" s="198">
        <f>BK126</f>
        <v>0</v>
      </c>
      <c r="K126" s="41"/>
      <c r="L126" s="45"/>
      <c r="M126" s="104"/>
      <c r="N126" s="199"/>
      <c r="O126" s="105"/>
      <c r="P126" s="200">
        <f>P127</f>
        <v>0</v>
      </c>
      <c r="Q126" s="105"/>
      <c r="R126" s="200">
        <f>R127</f>
        <v>135.27249</v>
      </c>
      <c r="S126" s="105"/>
      <c r="T126" s="201">
        <f>T127</f>
        <v>114.925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77</v>
      </c>
      <c r="AU126" s="18" t="s">
        <v>102</v>
      </c>
      <c r="BK126" s="202">
        <f>BK127</f>
        <v>0</v>
      </c>
    </row>
    <row r="127" spans="1:63" s="12" customFormat="1" ht="25.9" customHeight="1">
      <c r="A127" s="12"/>
      <c r="B127" s="203"/>
      <c r="C127" s="204"/>
      <c r="D127" s="205" t="s">
        <v>77</v>
      </c>
      <c r="E127" s="206" t="s">
        <v>126</v>
      </c>
      <c r="F127" s="206" t="s">
        <v>127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P128+P215+P226+P245+P268+P282+P298+P339+P364</f>
        <v>0</v>
      </c>
      <c r="Q127" s="211"/>
      <c r="R127" s="212">
        <f>R128+R215+R226+R245+R268+R282+R298+R339+R364</f>
        <v>135.27249</v>
      </c>
      <c r="S127" s="211"/>
      <c r="T127" s="213">
        <f>T128+T215+T226+T245+T268+T282+T298+T339+T364</f>
        <v>114.925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86</v>
      </c>
      <c r="AT127" s="215" t="s">
        <v>77</v>
      </c>
      <c r="AU127" s="215" t="s">
        <v>78</v>
      </c>
      <c r="AY127" s="214" t="s">
        <v>128</v>
      </c>
      <c r="BK127" s="216">
        <f>BK128+BK215+BK226+BK245+BK268+BK282+BK298+BK339+BK364</f>
        <v>0</v>
      </c>
    </row>
    <row r="128" spans="1:63" s="12" customFormat="1" ht="22.8" customHeight="1">
      <c r="A128" s="12"/>
      <c r="B128" s="203"/>
      <c r="C128" s="204"/>
      <c r="D128" s="205" t="s">
        <v>77</v>
      </c>
      <c r="E128" s="217" t="s">
        <v>86</v>
      </c>
      <c r="F128" s="217" t="s">
        <v>129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SUM(P129:P214)</f>
        <v>0</v>
      </c>
      <c r="Q128" s="211"/>
      <c r="R128" s="212">
        <f>SUM(R129:R214)</f>
        <v>0.003</v>
      </c>
      <c r="S128" s="211"/>
      <c r="T128" s="213">
        <f>SUM(T129:T214)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86</v>
      </c>
      <c r="AT128" s="215" t="s">
        <v>77</v>
      </c>
      <c r="AU128" s="215" t="s">
        <v>86</v>
      </c>
      <c r="AY128" s="214" t="s">
        <v>128</v>
      </c>
      <c r="BK128" s="216">
        <f>SUM(BK129:BK214)</f>
        <v>0</v>
      </c>
    </row>
    <row r="129" spans="1:65" s="2" customFormat="1" ht="14.4" customHeight="1">
      <c r="A129" s="39"/>
      <c r="B129" s="40"/>
      <c r="C129" s="219" t="s">
        <v>86</v>
      </c>
      <c r="D129" s="219" t="s">
        <v>130</v>
      </c>
      <c r="E129" s="220" t="s">
        <v>131</v>
      </c>
      <c r="F129" s="221" t="s">
        <v>132</v>
      </c>
      <c r="G129" s="222" t="s">
        <v>133</v>
      </c>
      <c r="H129" s="223">
        <v>182.5</v>
      </c>
      <c r="I129" s="224"/>
      <c r="J129" s="225">
        <f>ROUND(I129*H129,2)</f>
        <v>0</v>
      </c>
      <c r="K129" s="221" t="s">
        <v>134</v>
      </c>
      <c r="L129" s="45"/>
      <c r="M129" s="226" t="s">
        <v>1</v>
      </c>
      <c r="N129" s="227" t="s">
        <v>43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135</v>
      </c>
      <c r="AT129" s="230" t="s">
        <v>130</v>
      </c>
      <c r="AU129" s="230" t="s">
        <v>88</v>
      </c>
      <c r="AY129" s="18" t="s">
        <v>128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86</v>
      </c>
      <c r="BK129" s="231">
        <f>ROUND(I129*H129,2)</f>
        <v>0</v>
      </c>
      <c r="BL129" s="18" t="s">
        <v>135</v>
      </c>
      <c r="BM129" s="230" t="s">
        <v>136</v>
      </c>
    </row>
    <row r="130" spans="1:51" s="13" customFormat="1" ht="12">
      <c r="A130" s="13"/>
      <c r="B130" s="232"/>
      <c r="C130" s="233"/>
      <c r="D130" s="234" t="s">
        <v>137</v>
      </c>
      <c r="E130" s="235" t="s">
        <v>1</v>
      </c>
      <c r="F130" s="236" t="s">
        <v>138</v>
      </c>
      <c r="G130" s="233"/>
      <c r="H130" s="235" t="s">
        <v>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137</v>
      </c>
      <c r="AU130" s="242" t="s">
        <v>88</v>
      </c>
      <c r="AV130" s="13" t="s">
        <v>86</v>
      </c>
      <c r="AW130" s="13" t="s">
        <v>33</v>
      </c>
      <c r="AX130" s="13" t="s">
        <v>78</v>
      </c>
      <c r="AY130" s="242" t="s">
        <v>128</v>
      </c>
    </row>
    <row r="131" spans="1:51" s="13" customFormat="1" ht="12">
      <c r="A131" s="13"/>
      <c r="B131" s="232"/>
      <c r="C131" s="233"/>
      <c r="D131" s="234" t="s">
        <v>137</v>
      </c>
      <c r="E131" s="235" t="s">
        <v>1</v>
      </c>
      <c r="F131" s="236" t="s">
        <v>139</v>
      </c>
      <c r="G131" s="233"/>
      <c r="H131" s="235" t="s">
        <v>1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137</v>
      </c>
      <c r="AU131" s="242" t="s">
        <v>88</v>
      </c>
      <c r="AV131" s="13" t="s">
        <v>86</v>
      </c>
      <c r="AW131" s="13" t="s">
        <v>33</v>
      </c>
      <c r="AX131" s="13" t="s">
        <v>78</v>
      </c>
      <c r="AY131" s="242" t="s">
        <v>128</v>
      </c>
    </row>
    <row r="132" spans="1:51" s="13" customFormat="1" ht="12">
      <c r="A132" s="13"/>
      <c r="B132" s="232"/>
      <c r="C132" s="233"/>
      <c r="D132" s="234" t="s">
        <v>137</v>
      </c>
      <c r="E132" s="235" t="s">
        <v>1</v>
      </c>
      <c r="F132" s="236" t="s">
        <v>140</v>
      </c>
      <c r="G132" s="233"/>
      <c r="H132" s="235" t="s">
        <v>1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137</v>
      </c>
      <c r="AU132" s="242" t="s">
        <v>88</v>
      </c>
      <c r="AV132" s="13" t="s">
        <v>86</v>
      </c>
      <c r="AW132" s="13" t="s">
        <v>33</v>
      </c>
      <c r="AX132" s="13" t="s">
        <v>78</v>
      </c>
      <c r="AY132" s="242" t="s">
        <v>128</v>
      </c>
    </row>
    <row r="133" spans="1:51" s="13" customFormat="1" ht="12">
      <c r="A133" s="13"/>
      <c r="B133" s="232"/>
      <c r="C133" s="233"/>
      <c r="D133" s="234" t="s">
        <v>137</v>
      </c>
      <c r="E133" s="235" t="s">
        <v>1</v>
      </c>
      <c r="F133" s="236" t="s">
        <v>141</v>
      </c>
      <c r="G133" s="233"/>
      <c r="H133" s="235" t="s">
        <v>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137</v>
      </c>
      <c r="AU133" s="242" t="s">
        <v>88</v>
      </c>
      <c r="AV133" s="13" t="s">
        <v>86</v>
      </c>
      <c r="AW133" s="13" t="s">
        <v>33</v>
      </c>
      <c r="AX133" s="13" t="s">
        <v>78</v>
      </c>
      <c r="AY133" s="242" t="s">
        <v>128</v>
      </c>
    </row>
    <row r="134" spans="1:51" s="14" customFormat="1" ht="12">
      <c r="A134" s="14"/>
      <c r="B134" s="243"/>
      <c r="C134" s="244"/>
      <c r="D134" s="234" t="s">
        <v>137</v>
      </c>
      <c r="E134" s="245" t="s">
        <v>1</v>
      </c>
      <c r="F134" s="246" t="s">
        <v>142</v>
      </c>
      <c r="G134" s="244"/>
      <c r="H134" s="247">
        <v>140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137</v>
      </c>
      <c r="AU134" s="253" t="s">
        <v>88</v>
      </c>
      <c r="AV134" s="14" t="s">
        <v>88</v>
      </c>
      <c r="AW134" s="14" t="s">
        <v>33</v>
      </c>
      <c r="AX134" s="14" t="s">
        <v>78</v>
      </c>
      <c r="AY134" s="253" t="s">
        <v>128</v>
      </c>
    </row>
    <row r="135" spans="1:51" s="13" customFormat="1" ht="12">
      <c r="A135" s="13"/>
      <c r="B135" s="232"/>
      <c r="C135" s="233"/>
      <c r="D135" s="234" t="s">
        <v>137</v>
      </c>
      <c r="E135" s="235" t="s">
        <v>1</v>
      </c>
      <c r="F135" s="236" t="s">
        <v>143</v>
      </c>
      <c r="G135" s="233"/>
      <c r="H135" s="235" t="s">
        <v>1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137</v>
      </c>
      <c r="AU135" s="242" t="s">
        <v>88</v>
      </c>
      <c r="AV135" s="13" t="s">
        <v>86</v>
      </c>
      <c r="AW135" s="13" t="s">
        <v>33</v>
      </c>
      <c r="AX135" s="13" t="s">
        <v>78</v>
      </c>
      <c r="AY135" s="242" t="s">
        <v>128</v>
      </c>
    </row>
    <row r="136" spans="1:51" s="14" customFormat="1" ht="12">
      <c r="A136" s="14"/>
      <c r="B136" s="243"/>
      <c r="C136" s="244"/>
      <c r="D136" s="234" t="s">
        <v>137</v>
      </c>
      <c r="E136" s="245" t="s">
        <v>1</v>
      </c>
      <c r="F136" s="246" t="s">
        <v>144</v>
      </c>
      <c r="G136" s="244"/>
      <c r="H136" s="247">
        <v>42.5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137</v>
      </c>
      <c r="AU136" s="253" t="s">
        <v>88</v>
      </c>
      <c r="AV136" s="14" t="s">
        <v>88</v>
      </c>
      <c r="AW136" s="14" t="s">
        <v>33</v>
      </c>
      <c r="AX136" s="14" t="s">
        <v>78</v>
      </c>
      <c r="AY136" s="253" t="s">
        <v>128</v>
      </c>
    </row>
    <row r="137" spans="1:51" s="15" customFormat="1" ht="12">
      <c r="A137" s="15"/>
      <c r="B137" s="254"/>
      <c r="C137" s="255"/>
      <c r="D137" s="234" t="s">
        <v>137</v>
      </c>
      <c r="E137" s="256" t="s">
        <v>1</v>
      </c>
      <c r="F137" s="257" t="s">
        <v>145</v>
      </c>
      <c r="G137" s="255"/>
      <c r="H137" s="258">
        <v>182.5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4" t="s">
        <v>137</v>
      </c>
      <c r="AU137" s="264" t="s">
        <v>88</v>
      </c>
      <c r="AV137" s="15" t="s">
        <v>135</v>
      </c>
      <c r="AW137" s="15" t="s">
        <v>33</v>
      </c>
      <c r="AX137" s="15" t="s">
        <v>86</v>
      </c>
      <c r="AY137" s="264" t="s">
        <v>128</v>
      </c>
    </row>
    <row r="138" spans="1:65" s="2" customFormat="1" ht="24.15" customHeight="1">
      <c r="A138" s="39"/>
      <c r="B138" s="40"/>
      <c r="C138" s="219" t="s">
        <v>88</v>
      </c>
      <c r="D138" s="219" t="s">
        <v>130</v>
      </c>
      <c r="E138" s="220" t="s">
        <v>146</v>
      </c>
      <c r="F138" s="221" t="s">
        <v>147</v>
      </c>
      <c r="G138" s="222" t="s">
        <v>133</v>
      </c>
      <c r="H138" s="223">
        <v>182.5</v>
      </c>
      <c r="I138" s="224"/>
      <c r="J138" s="225">
        <f>ROUND(I138*H138,2)</f>
        <v>0</v>
      </c>
      <c r="K138" s="221" t="s">
        <v>134</v>
      </c>
      <c r="L138" s="45"/>
      <c r="M138" s="226" t="s">
        <v>1</v>
      </c>
      <c r="N138" s="227" t="s">
        <v>43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135</v>
      </c>
      <c r="AT138" s="230" t="s">
        <v>130</v>
      </c>
      <c r="AU138" s="230" t="s">
        <v>88</v>
      </c>
      <c r="AY138" s="18" t="s">
        <v>128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86</v>
      </c>
      <c r="BK138" s="231">
        <f>ROUND(I138*H138,2)</f>
        <v>0</v>
      </c>
      <c r="BL138" s="18" t="s">
        <v>135</v>
      </c>
      <c r="BM138" s="230" t="s">
        <v>148</v>
      </c>
    </row>
    <row r="139" spans="1:51" s="13" customFormat="1" ht="12">
      <c r="A139" s="13"/>
      <c r="B139" s="232"/>
      <c r="C139" s="233"/>
      <c r="D139" s="234" t="s">
        <v>137</v>
      </c>
      <c r="E139" s="235" t="s">
        <v>1</v>
      </c>
      <c r="F139" s="236" t="s">
        <v>138</v>
      </c>
      <c r="G139" s="233"/>
      <c r="H139" s="235" t="s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137</v>
      </c>
      <c r="AU139" s="242" t="s">
        <v>88</v>
      </c>
      <c r="AV139" s="13" t="s">
        <v>86</v>
      </c>
      <c r="AW139" s="13" t="s">
        <v>33</v>
      </c>
      <c r="AX139" s="13" t="s">
        <v>78</v>
      </c>
      <c r="AY139" s="242" t="s">
        <v>128</v>
      </c>
    </row>
    <row r="140" spans="1:51" s="13" customFormat="1" ht="12">
      <c r="A140" s="13"/>
      <c r="B140" s="232"/>
      <c r="C140" s="233"/>
      <c r="D140" s="234" t="s">
        <v>137</v>
      </c>
      <c r="E140" s="235" t="s">
        <v>1</v>
      </c>
      <c r="F140" s="236" t="s">
        <v>139</v>
      </c>
      <c r="G140" s="233"/>
      <c r="H140" s="235" t="s">
        <v>1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137</v>
      </c>
      <c r="AU140" s="242" t="s">
        <v>88</v>
      </c>
      <c r="AV140" s="13" t="s">
        <v>86</v>
      </c>
      <c r="AW140" s="13" t="s">
        <v>33</v>
      </c>
      <c r="AX140" s="13" t="s">
        <v>78</v>
      </c>
      <c r="AY140" s="242" t="s">
        <v>128</v>
      </c>
    </row>
    <row r="141" spans="1:51" s="13" customFormat="1" ht="12">
      <c r="A141" s="13"/>
      <c r="B141" s="232"/>
      <c r="C141" s="233"/>
      <c r="D141" s="234" t="s">
        <v>137</v>
      </c>
      <c r="E141" s="235" t="s">
        <v>1</v>
      </c>
      <c r="F141" s="236" t="s">
        <v>140</v>
      </c>
      <c r="G141" s="233"/>
      <c r="H141" s="235" t="s">
        <v>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137</v>
      </c>
      <c r="AU141" s="242" t="s">
        <v>88</v>
      </c>
      <c r="AV141" s="13" t="s">
        <v>86</v>
      </c>
      <c r="AW141" s="13" t="s">
        <v>33</v>
      </c>
      <c r="AX141" s="13" t="s">
        <v>78</v>
      </c>
      <c r="AY141" s="242" t="s">
        <v>128</v>
      </c>
    </row>
    <row r="142" spans="1:51" s="13" customFormat="1" ht="12">
      <c r="A142" s="13"/>
      <c r="B142" s="232"/>
      <c r="C142" s="233"/>
      <c r="D142" s="234" t="s">
        <v>137</v>
      </c>
      <c r="E142" s="235" t="s">
        <v>1</v>
      </c>
      <c r="F142" s="236" t="s">
        <v>141</v>
      </c>
      <c r="G142" s="233"/>
      <c r="H142" s="235" t="s">
        <v>1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137</v>
      </c>
      <c r="AU142" s="242" t="s">
        <v>88</v>
      </c>
      <c r="AV142" s="13" t="s">
        <v>86</v>
      </c>
      <c r="AW142" s="13" t="s">
        <v>33</v>
      </c>
      <c r="AX142" s="13" t="s">
        <v>78</v>
      </c>
      <c r="AY142" s="242" t="s">
        <v>128</v>
      </c>
    </row>
    <row r="143" spans="1:51" s="14" customFormat="1" ht="12">
      <c r="A143" s="14"/>
      <c r="B143" s="243"/>
      <c r="C143" s="244"/>
      <c r="D143" s="234" t="s">
        <v>137</v>
      </c>
      <c r="E143" s="245" t="s">
        <v>1</v>
      </c>
      <c r="F143" s="246" t="s">
        <v>142</v>
      </c>
      <c r="G143" s="244"/>
      <c r="H143" s="247">
        <v>140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137</v>
      </c>
      <c r="AU143" s="253" t="s">
        <v>88</v>
      </c>
      <c r="AV143" s="14" t="s">
        <v>88</v>
      </c>
      <c r="AW143" s="14" t="s">
        <v>33</v>
      </c>
      <c r="AX143" s="14" t="s">
        <v>78</v>
      </c>
      <c r="AY143" s="253" t="s">
        <v>128</v>
      </c>
    </row>
    <row r="144" spans="1:51" s="13" customFormat="1" ht="12">
      <c r="A144" s="13"/>
      <c r="B144" s="232"/>
      <c r="C144" s="233"/>
      <c r="D144" s="234" t="s">
        <v>137</v>
      </c>
      <c r="E144" s="235" t="s">
        <v>1</v>
      </c>
      <c r="F144" s="236" t="s">
        <v>143</v>
      </c>
      <c r="G144" s="233"/>
      <c r="H144" s="235" t="s">
        <v>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137</v>
      </c>
      <c r="AU144" s="242" t="s">
        <v>88</v>
      </c>
      <c r="AV144" s="13" t="s">
        <v>86</v>
      </c>
      <c r="AW144" s="13" t="s">
        <v>33</v>
      </c>
      <c r="AX144" s="13" t="s">
        <v>78</v>
      </c>
      <c r="AY144" s="242" t="s">
        <v>128</v>
      </c>
    </row>
    <row r="145" spans="1:51" s="14" customFormat="1" ht="12">
      <c r="A145" s="14"/>
      <c r="B145" s="243"/>
      <c r="C145" s="244"/>
      <c r="D145" s="234" t="s">
        <v>137</v>
      </c>
      <c r="E145" s="245" t="s">
        <v>1</v>
      </c>
      <c r="F145" s="246" t="s">
        <v>144</v>
      </c>
      <c r="G145" s="244"/>
      <c r="H145" s="247">
        <v>42.5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137</v>
      </c>
      <c r="AU145" s="253" t="s">
        <v>88</v>
      </c>
      <c r="AV145" s="14" t="s">
        <v>88</v>
      </c>
      <c r="AW145" s="14" t="s">
        <v>33</v>
      </c>
      <c r="AX145" s="14" t="s">
        <v>78</v>
      </c>
      <c r="AY145" s="253" t="s">
        <v>128</v>
      </c>
    </row>
    <row r="146" spans="1:51" s="15" customFormat="1" ht="12">
      <c r="A146" s="15"/>
      <c r="B146" s="254"/>
      <c r="C146" s="255"/>
      <c r="D146" s="234" t="s">
        <v>137</v>
      </c>
      <c r="E146" s="256" t="s">
        <v>1</v>
      </c>
      <c r="F146" s="257" t="s">
        <v>145</v>
      </c>
      <c r="G146" s="255"/>
      <c r="H146" s="258">
        <v>182.5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4" t="s">
        <v>137</v>
      </c>
      <c r="AU146" s="264" t="s">
        <v>88</v>
      </c>
      <c r="AV146" s="15" t="s">
        <v>135</v>
      </c>
      <c r="AW146" s="15" t="s">
        <v>33</v>
      </c>
      <c r="AX146" s="15" t="s">
        <v>86</v>
      </c>
      <c r="AY146" s="264" t="s">
        <v>128</v>
      </c>
    </row>
    <row r="147" spans="1:65" s="2" customFormat="1" ht="14.4" customHeight="1">
      <c r="A147" s="39"/>
      <c r="B147" s="40"/>
      <c r="C147" s="219" t="s">
        <v>149</v>
      </c>
      <c r="D147" s="219" t="s">
        <v>130</v>
      </c>
      <c r="E147" s="220" t="s">
        <v>150</v>
      </c>
      <c r="F147" s="221" t="s">
        <v>151</v>
      </c>
      <c r="G147" s="222" t="s">
        <v>133</v>
      </c>
      <c r="H147" s="223">
        <v>19</v>
      </c>
      <c r="I147" s="224"/>
      <c r="J147" s="225">
        <f>ROUND(I147*H147,2)</f>
        <v>0</v>
      </c>
      <c r="K147" s="221" t="s">
        <v>134</v>
      </c>
      <c r="L147" s="45"/>
      <c r="M147" s="226" t="s">
        <v>1</v>
      </c>
      <c r="N147" s="227" t="s">
        <v>43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135</v>
      </c>
      <c r="AT147" s="230" t="s">
        <v>130</v>
      </c>
      <c r="AU147" s="230" t="s">
        <v>88</v>
      </c>
      <c r="AY147" s="18" t="s">
        <v>128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86</v>
      </c>
      <c r="BK147" s="231">
        <f>ROUND(I147*H147,2)</f>
        <v>0</v>
      </c>
      <c r="BL147" s="18" t="s">
        <v>135</v>
      </c>
      <c r="BM147" s="230" t="s">
        <v>152</v>
      </c>
    </row>
    <row r="148" spans="1:51" s="13" customFormat="1" ht="12">
      <c r="A148" s="13"/>
      <c r="B148" s="232"/>
      <c r="C148" s="233"/>
      <c r="D148" s="234" t="s">
        <v>137</v>
      </c>
      <c r="E148" s="235" t="s">
        <v>1</v>
      </c>
      <c r="F148" s="236" t="s">
        <v>153</v>
      </c>
      <c r="G148" s="233"/>
      <c r="H148" s="235" t="s">
        <v>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137</v>
      </c>
      <c r="AU148" s="242" t="s">
        <v>88</v>
      </c>
      <c r="AV148" s="13" t="s">
        <v>86</v>
      </c>
      <c r="AW148" s="13" t="s">
        <v>33</v>
      </c>
      <c r="AX148" s="13" t="s">
        <v>78</v>
      </c>
      <c r="AY148" s="242" t="s">
        <v>128</v>
      </c>
    </row>
    <row r="149" spans="1:51" s="14" customFormat="1" ht="12">
      <c r="A149" s="14"/>
      <c r="B149" s="243"/>
      <c r="C149" s="244"/>
      <c r="D149" s="234" t="s">
        <v>137</v>
      </c>
      <c r="E149" s="245" t="s">
        <v>1</v>
      </c>
      <c r="F149" s="246" t="s">
        <v>154</v>
      </c>
      <c r="G149" s="244"/>
      <c r="H149" s="247">
        <v>19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137</v>
      </c>
      <c r="AU149" s="253" t="s">
        <v>88</v>
      </c>
      <c r="AV149" s="14" t="s">
        <v>88</v>
      </c>
      <c r="AW149" s="14" t="s">
        <v>33</v>
      </c>
      <c r="AX149" s="14" t="s">
        <v>86</v>
      </c>
      <c r="AY149" s="253" t="s">
        <v>128</v>
      </c>
    </row>
    <row r="150" spans="1:65" s="2" customFormat="1" ht="14.4" customHeight="1">
      <c r="A150" s="39"/>
      <c r="B150" s="40"/>
      <c r="C150" s="219" t="s">
        <v>135</v>
      </c>
      <c r="D150" s="219" t="s">
        <v>130</v>
      </c>
      <c r="E150" s="220" t="s">
        <v>155</v>
      </c>
      <c r="F150" s="221" t="s">
        <v>156</v>
      </c>
      <c r="G150" s="222" t="s">
        <v>133</v>
      </c>
      <c r="H150" s="223">
        <v>36.5</v>
      </c>
      <c r="I150" s="224"/>
      <c r="J150" s="225">
        <f>ROUND(I150*H150,2)</f>
        <v>0</v>
      </c>
      <c r="K150" s="221" t="s">
        <v>134</v>
      </c>
      <c r="L150" s="45"/>
      <c r="M150" s="226" t="s">
        <v>1</v>
      </c>
      <c r="N150" s="227" t="s">
        <v>43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135</v>
      </c>
      <c r="AT150" s="230" t="s">
        <v>130</v>
      </c>
      <c r="AU150" s="230" t="s">
        <v>88</v>
      </c>
      <c r="AY150" s="18" t="s">
        <v>128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86</v>
      </c>
      <c r="BK150" s="231">
        <f>ROUND(I150*H150,2)</f>
        <v>0</v>
      </c>
      <c r="BL150" s="18" t="s">
        <v>135</v>
      </c>
      <c r="BM150" s="230" t="s">
        <v>157</v>
      </c>
    </row>
    <row r="151" spans="1:51" s="13" customFormat="1" ht="12">
      <c r="A151" s="13"/>
      <c r="B151" s="232"/>
      <c r="C151" s="233"/>
      <c r="D151" s="234" t="s">
        <v>137</v>
      </c>
      <c r="E151" s="235" t="s">
        <v>1</v>
      </c>
      <c r="F151" s="236" t="s">
        <v>158</v>
      </c>
      <c r="G151" s="233"/>
      <c r="H151" s="235" t="s">
        <v>1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137</v>
      </c>
      <c r="AU151" s="242" t="s">
        <v>88</v>
      </c>
      <c r="AV151" s="13" t="s">
        <v>86</v>
      </c>
      <c r="AW151" s="13" t="s">
        <v>33</v>
      </c>
      <c r="AX151" s="13" t="s">
        <v>78</v>
      </c>
      <c r="AY151" s="242" t="s">
        <v>128</v>
      </c>
    </row>
    <row r="152" spans="1:51" s="13" customFormat="1" ht="12">
      <c r="A152" s="13"/>
      <c r="B152" s="232"/>
      <c r="C152" s="233"/>
      <c r="D152" s="234" t="s">
        <v>137</v>
      </c>
      <c r="E152" s="235" t="s">
        <v>1</v>
      </c>
      <c r="F152" s="236" t="s">
        <v>159</v>
      </c>
      <c r="G152" s="233"/>
      <c r="H152" s="235" t="s">
        <v>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137</v>
      </c>
      <c r="AU152" s="242" t="s">
        <v>88</v>
      </c>
      <c r="AV152" s="13" t="s">
        <v>86</v>
      </c>
      <c r="AW152" s="13" t="s">
        <v>33</v>
      </c>
      <c r="AX152" s="13" t="s">
        <v>78</v>
      </c>
      <c r="AY152" s="242" t="s">
        <v>128</v>
      </c>
    </row>
    <row r="153" spans="1:51" s="14" customFormat="1" ht="12">
      <c r="A153" s="14"/>
      <c r="B153" s="243"/>
      <c r="C153" s="244"/>
      <c r="D153" s="234" t="s">
        <v>137</v>
      </c>
      <c r="E153" s="245" t="s">
        <v>1</v>
      </c>
      <c r="F153" s="246" t="s">
        <v>160</v>
      </c>
      <c r="G153" s="244"/>
      <c r="H153" s="247">
        <v>17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137</v>
      </c>
      <c r="AU153" s="253" t="s">
        <v>88</v>
      </c>
      <c r="AV153" s="14" t="s">
        <v>88</v>
      </c>
      <c r="AW153" s="14" t="s">
        <v>33</v>
      </c>
      <c r="AX153" s="14" t="s">
        <v>78</v>
      </c>
      <c r="AY153" s="253" t="s">
        <v>128</v>
      </c>
    </row>
    <row r="154" spans="1:51" s="13" customFormat="1" ht="12">
      <c r="A154" s="13"/>
      <c r="B154" s="232"/>
      <c r="C154" s="233"/>
      <c r="D154" s="234" t="s">
        <v>137</v>
      </c>
      <c r="E154" s="235" t="s">
        <v>1</v>
      </c>
      <c r="F154" s="236" t="s">
        <v>161</v>
      </c>
      <c r="G154" s="233"/>
      <c r="H154" s="235" t="s">
        <v>1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137</v>
      </c>
      <c r="AU154" s="242" t="s">
        <v>88</v>
      </c>
      <c r="AV154" s="13" t="s">
        <v>86</v>
      </c>
      <c r="AW154" s="13" t="s">
        <v>33</v>
      </c>
      <c r="AX154" s="13" t="s">
        <v>78</v>
      </c>
      <c r="AY154" s="242" t="s">
        <v>128</v>
      </c>
    </row>
    <row r="155" spans="1:51" s="14" customFormat="1" ht="12">
      <c r="A155" s="14"/>
      <c r="B155" s="243"/>
      <c r="C155" s="244"/>
      <c r="D155" s="234" t="s">
        <v>137</v>
      </c>
      <c r="E155" s="245" t="s">
        <v>1</v>
      </c>
      <c r="F155" s="246" t="s">
        <v>162</v>
      </c>
      <c r="G155" s="244"/>
      <c r="H155" s="247">
        <v>19.5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137</v>
      </c>
      <c r="AU155" s="253" t="s">
        <v>88</v>
      </c>
      <c r="AV155" s="14" t="s">
        <v>88</v>
      </c>
      <c r="AW155" s="14" t="s">
        <v>33</v>
      </c>
      <c r="AX155" s="14" t="s">
        <v>78</v>
      </c>
      <c r="AY155" s="253" t="s">
        <v>128</v>
      </c>
    </row>
    <row r="156" spans="1:51" s="15" customFormat="1" ht="12">
      <c r="A156" s="15"/>
      <c r="B156" s="254"/>
      <c r="C156" s="255"/>
      <c r="D156" s="234" t="s">
        <v>137</v>
      </c>
      <c r="E156" s="256" t="s">
        <v>1</v>
      </c>
      <c r="F156" s="257" t="s">
        <v>145</v>
      </c>
      <c r="G156" s="255"/>
      <c r="H156" s="258">
        <v>36.5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4" t="s">
        <v>137</v>
      </c>
      <c r="AU156" s="264" t="s">
        <v>88</v>
      </c>
      <c r="AV156" s="15" t="s">
        <v>135</v>
      </c>
      <c r="AW156" s="15" t="s">
        <v>33</v>
      </c>
      <c r="AX156" s="15" t="s">
        <v>86</v>
      </c>
      <c r="AY156" s="264" t="s">
        <v>128</v>
      </c>
    </row>
    <row r="157" spans="1:65" s="2" customFormat="1" ht="14.4" customHeight="1">
      <c r="A157" s="39"/>
      <c r="B157" s="40"/>
      <c r="C157" s="219" t="s">
        <v>163</v>
      </c>
      <c r="D157" s="219" t="s">
        <v>130</v>
      </c>
      <c r="E157" s="220" t="s">
        <v>164</v>
      </c>
      <c r="F157" s="221" t="s">
        <v>165</v>
      </c>
      <c r="G157" s="222" t="s">
        <v>133</v>
      </c>
      <c r="H157" s="223">
        <v>210.5</v>
      </c>
      <c r="I157" s="224"/>
      <c r="J157" s="225">
        <f>ROUND(I157*H157,2)</f>
        <v>0</v>
      </c>
      <c r="K157" s="221" t="s">
        <v>134</v>
      </c>
      <c r="L157" s="45"/>
      <c r="M157" s="226" t="s">
        <v>1</v>
      </c>
      <c r="N157" s="227" t="s">
        <v>43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135</v>
      </c>
      <c r="AT157" s="230" t="s">
        <v>130</v>
      </c>
      <c r="AU157" s="230" t="s">
        <v>88</v>
      </c>
      <c r="AY157" s="18" t="s">
        <v>128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86</v>
      </c>
      <c r="BK157" s="231">
        <f>ROUND(I157*H157,2)</f>
        <v>0</v>
      </c>
      <c r="BL157" s="18" t="s">
        <v>135</v>
      </c>
      <c r="BM157" s="230" t="s">
        <v>166</v>
      </c>
    </row>
    <row r="158" spans="1:51" s="13" customFormat="1" ht="12">
      <c r="A158" s="13"/>
      <c r="B158" s="232"/>
      <c r="C158" s="233"/>
      <c r="D158" s="234" t="s">
        <v>137</v>
      </c>
      <c r="E158" s="235" t="s">
        <v>1</v>
      </c>
      <c r="F158" s="236" t="s">
        <v>167</v>
      </c>
      <c r="G158" s="233"/>
      <c r="H158" s="235" t="s">
        <v>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137</v>
      </c>
      <c r="AU158" s="242" t="s">
        <v>88</v>
      </c>
      <c r="AV158" s="13" t="s">
        <v>86</v>
      </c>
      <c r="AW158" s="13" t="s">
        <v>33</v>
      </c>
      <c r="AX158" s="13" t="s">
        <v>78</v>
      </c>
      <c r="AY158" s="242" t="s">
        <v>128</v>
      </c>
    </row>
    <row r="159" spans="1:51" s="13" customFormat="1" ht="12">
      <c r="A159" s="13"/>
      <c r="B159" s="232"/>
      <c r="C159" s="233"/>
      <c r="D159" s="234" t="s">
        <v>137</v>
      </c>
      <c r="E159" s="235" t="s">
        <v>1</v>
      </c>
      <c r="F159" s="236" t="s">
        <v>168</v>
      </c>
      <c r="G159" s="233"/>
      <c r="H159" s="235" t="s">
        <v>1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137</v>
      </c>
      <c r="AU159" s="242" t="s">
        <v>88</v>
      </c>
      <c r="AV159" s="13" t="s">
        <v>86</v>
      </c>
      <c r="AW159" s="13" t="s">
        <v>33</v>
      </c>
      <c r="AX159" s="13" t="s">
        <v>78</v>
      </c>
      <c r="AY159" s="242" t="s">
        <v>128</v>
      </c>
    </row>
    <row r="160" spans="1:51" s="14" customFormat="1" ht="12">
      <c r="A160" s="14"/>
      <c r="B160" s="243"/>
      <c r="C160" s="244"/>
      <c r="D160" s="234" t="s">
        <v>137</v>
      </c>
      <c r="E160" s="245" t="s">
        <v>1</v>
      </c>
      <c r="F160" s="246" t="s">
        <v>169</v>
      </c>
      <c r="G160" s="244"/>
      <c r="H160" s="247">
        <v>182.5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137</v>
      </c>
      <c r="AU160" s="253" t="s">
        <v>88</v>
      </c>
      <c r="AV160" s="14" t="s">
        <v>88</v>
      </c>
      <c r="AW160" s="14" t="s">
        <v>33</v>
      </c>
      <c r="AX160" s="14" t="s">
        <v>78</v>
      </c>
      <c r="AY160" s="253" t="s">
        <v>128</v>
      </c>
    </row>
    <row r="161" spans="1:51" s="13" customFormat="1" ht="12">
      <c r="A161" s="13"/>
      <c r="B161" s="232"/>
      <c r="C161" s="233"/>
      <c r="D161" s="234" t="s">
        <v>137</v>
      </c>
      <c r="E161" s="235" t="s">
        <v>1</v>
      </c>
      <c r="F161" s="236" t="s">
        <v>170</v>
      </c>
      <c r="G161" s="233"/>
      <c r="H161" s="235" t="s">
        <v>1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137</v>
      </c>
      <c r="AU161" s="242" t="s">
        <v>88</v>
      </c>
      <c r="AV161" s="13" t="s">
        <v>86</v>
      </c>
      <c r="AW161" s="13" t="s">
        <v>33</v>
      </c>
      <c r="AX161" s="13" t="s">
        <v>78</v>
      </c>
      <c r="AY161" s="242" t="s">
        <v>128</v>
      </c>
    </row>
    <row r="162" spans="1:51" s="14" customFormat="1" ht="12">
      <c r="A162" s="14"/>
      <c r="B162" s="243"/>
      <c r="C162" s="244"/>
      <c r="D162" s="234" t="s">
        <v>137</v>
      </c>
      <c r="E162" s="245" t="s">
        <v>1</v>
      </c>
      <c r="F162" s="246" t="s">
        <v>171</v>
      </c>
      <c r="G162" s="244"/>
      <c r="H162" s="247">
        <v>28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137</v>
      </c>
      <c r="AU162" s="253" t="s">
        <v>88</v>
      </c>
      <c r="AV162" s="14" t="s">
        <v>88</v>
      </c>
      <c r="AW162" s="14" t="s">
        <v>33</v>
      </c>
      <c r="AX162" s="14" t="s">
        <v>78</v>
      </c>
      <c r="AY162" s="253" t="s">
        <v>128</v>
      </c>
    </row>
    <row r="163" spans="1:51" s="15" customFormat="1" ht="12">
      <c r="A163" s="15"/>
      <c r="B163" s="254"/>
      <c r="C163" s="255"/>
      <c r="D163" s="234" t="s">
        <v>137</v>
      </c>
      <c r="E163" s="256" t="s">
        <v>1</v>
      </c>
      <c r="F163" s="257" t="s">
        <v>145</v>
      </c>
      <c r="G163" s="255"/>
      <c r="H163" s="258">
        <v>210.5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4" t="s">
        <v>137</v>
      </c>
      <c r="AU163" s="264" t="s">
        <v>88</v>
      </c>
      <c r="AV163" s="15" t="s">
        <v>135</v>
      </c>
      <c r="AW163" s="15" t="s">
        <v>33</v>
      </c>
      <c r="AX163" s="15" t="s">
        <v>86</v>
      </c>
      <c r="AY163" s="264" t="s">
        <v>128</v>
      </c>
    </row>
    <row r="164" spans="1:65" s="2" customFormat="1" ht="24.15" customHeight="1">
      <c r="A164" s="39"/>
      <c r="B164" s="40"/>
      <c r="C164" s="219" t="s">
        <v>172</v>
      </c>
      <c r="D164" s="219" t="s">
        <v>130</v>
      </c>
      <c r="E164" s="220" t="s">
        <v>173</v>
      </c>
      <c r="F164" s="221" t="s">
        <v>174</v>
      </c>
      <c r="G164" s="222" t="s">
        <v>133</v>
      </c>
      <c r="H164" s="223">
        <v>1052.5</v>
      </c>
      <c r="I164" s="224"/>
      <c r="J164" s="225">
        <f>ROUND(I164*H164,2)</f>
        <v>0</v>
      </c>
      <c r="K164" s="221" t="s">
        <v>134</v>
      </c>
      <c r="L164" s="45"/>
      <c r="M164" s="226" t="s">
        <v>1</v>
      </c>
      <c r="N164" s="227" t="s">
        <v>43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135</v>
      </c>
      <c r="AT164" s="230" t="s">
        <v>130</v>
      </c>
      <c r="AU164" s="230" t="s">
        <v>88</v>
      </c>
      <c r="AY164" s="18" t="s">
        <v>128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86</v>
      </c>
      <c r="BK164" s="231">
        <f>ROUND(I164*H164,2)</f>
        <v>0</v>
      </c>
      <c r="BL164" s="18" t="s">
        <v>135</v>
      </c>
      <c r="BM164" s="230" t="s">
        <v>175</v>
      </c>
    </row>
    <row r="165" spans="1:51" s="13" customFormat="1" ht="12">
      <c r="A165" s="13"/>
      <c r="B165" s="232"/>
      <c r="C165" s="233"/>
      <c r="D165" s="234" t="s">
        <v>137</v>
      </c>
      <c r="E165" s="235" t="s">
        <v>1</v>
      </c>
      <c r="F165" s="236" t="s">
        <v>176</v>
      </c>
      <c r="G165" s="233"/>
      <c r="H165" s="235" t="s">
        <v>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137</v>
      </c>
      <c r="AU165" s="242" t="s">
        <v>88</v>
      </c>
      <c r="AV165" s="13" t="s">
        <v>86</v>
      </c>
      <c r="AW165" s="13" t="s">
        <v>33</v>
      </c>
      <c r="AX165" s="13" t="s">
        <v>78</v>
      </c>
      <c r="AY165" s="242" t="s">
        <v>128</v>
      </c>
    </row>
    <row r="166" spans="1:51" s="14" customFormat="1" ht="12">
      <c r="A166" s="14"/>
      <c r="B166" s="243"/>
      <c r="C166" s="244"/>
      <c r="D166" s="234" t="s">
        <v>137</v>
      </c>
      <c r="E166" s="245" t="s">
        <v>1</v>
      </c>
      <c r="F166" s="246" t="s">
        <v>177</v>
      </c>
      <c r="G166" s="244"/>
      <c r="H166" s="247">
        <v>1052.5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137</v>
      </c>
      <c r="AU166" s="253" t="s">
        <v>88</v>
      </c>
      <c r="AV166" s="14" t="s">
        <v>88</v>
      </c>
      <c r="AW166" s="14" t="s">
        <v>33</v>
      </c>
      <c r="AX166" s="14" t="s">
        <v>86</v>
      </c>
      <c r="AY166" s="253" t="s">
        <v>128</v>
      </c>
    </row>
    <row r="167" spans="1:65" s="2" customFormat="1" ht="14.4" customHeight="1">
      <c r="A167" s="39"/>
      <c r="B167" s="40"/>
      <c r="C167" s="219" t="s">
        <v>178</v>
      </c>
      <c r="D167" s="219" t="s">
        <v>130</v>
      </c>
      <c r="E167" s="220" t="s">
        <v>179</v>
      </c>
      <c r="F167" s="221" t="s">
        <v>180</v>
      </c>
      <c r="G167" s="222" t="s">
        <v>133</v>
      </c>
      <c r="H167" s="223">
        <v>182.5</v>
      </c>
      <c r="I167" s="224"/>
      <c r="J167" s="225">
        <f>ROUND(I167*H167,2)</f>
        <v>0</v>
      </c>
      <c r="K167" s="221" t="s">
        <v>134</v>
      </c>
      <c r="L167" s="45"/>
      <c r="M167" s="226" t="s">
        <v>1</v>
      </c>
      <c r="N167" s="227" t="s">
        <v>43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135</v>
      </c>
      <c r="AT167" s="230" t="s">
        <v>130</v>
      </c>
      <c r="AU167" s="230" t="s">
        <v>88</v>
      </c>
      <c r="AY167" s="18" t="s">
        <v>128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86</v>
      </c>
      <c r="BK167" s="231">
        <f>ROUND(I167*H167,2)</f>
        <v>0</v>
      </c>
      <c r="BL167" s="18" t="s">
        <v>135</v>
      </c>
      <c r="BM167" s="230" t="s">
        <v>181</v>
      </c>
    </row>
    <row r="168" spans="1:51" s="13" customFormat="1" ht="12">
      <c r="A168" s="13"/>
      <c r="B168" s="232"/>
      <c r="C168" s="233"/>
      <c r="D168" s="234" t="s">
        <v>137</v>
      </c>
      <c r="E168" s="235" t="s">
        <v>1</v>
      </c>
      <c r="F168" s="236" t="s">
        <v>167</v>
      </c>
      <c r="G168" s="233"/>
      <c r="H168" s="235" t="s">
        <v>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137</v>
      </c>
      <c r="AU168" s="242" t="s">
        <v>88</v>
      </c>
      <c r="AV168" s="13" t="s">
        <v>86</v>
      </c>
      <c r="AW168" s="13" t="s">
        <v>33</v>
      </c>
      <c r="AX168" s="13" t="s">
        <v>78</v>
      </c>
      <c r="AY168" s="242" t="s">
        <v>128</v>
      </c>
    </row>
    <row r="169" spans="1:51" s="13" customFormat="1" ht="12">
      <c r="A169" s="13"/>
      <c r="B169" s="232"/>
      <c r="C169" s="233"/>
      <c r="D169" s="234" t="s">
        <v>137</v>
      </c>
      <c r="E169" s="235" t="s">
        <v>1</v>
      </c>
      <c r="F169" s="236" t="s">
        <v>182</v>
      </c>
      <c r="G169" s="233"/>
      <c r="H169" s="235" t="s">
        <v>1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137</v>
      </c>
      <c r="AU169" s="242" t="s">
        <v>88</v>
      </c>
      <c r="AV169" s="13" t="s">
        <v>86</v>
      </c>
      <c r="AW169" s="13" t="s">
        <v>33</v>
      </c>
      <c r="AX169" s="13" t="s">
        <v>78</v>
      </c>
      <c r="AY169" s="242" t="s">
        <v>128</v>
      </c>
    </row>
    <row r="170" spans="1:51" s="14" customFormat="1" ht="12">
      <c r="A170" s="14"/>
      <c r="B170" s="243"/>
      <c r="C170" s="244"/>
      <c r="D170" s="234" t="s">
        <v>137</v>
      </c>
      <c r="E170" s="245" t="s">
        <v>1</v>
      </c>
      <c r="F170" s="246" t="s">
        <v>169</v>
      </c>
      <c r="G170" s="244"/>
      <c r="H170" s="247">
        <v>182.5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3" t="s">
        <v>137</v>
      </c>
      <c r="AU170" s="253" t="s">
        <v>88</v>
      </c>
      <c r="AV170" s="14" t="s">
        <v>88</v>
      </c>
      <c r="AW170" s="14" t="s">
        <v>33</v>
      </c>
      <c r="AX170" s="14" t="s">
        <v>86</v>
      </c>
      <c r="AY170" s="253" t="s">
        <v>128</v>
      </c>
    </row>
    <row r="171" spans="1:65" s="2" customFormat="1" ht="24.15" customHeight="1">
      <c r="A171" s="39"/>
      <c r="B171" s="40"/>
      <c r="C171" s="219" t="s">
        <v>183</v>
      </c>
      <c r="D171" s="219" t="s">
        <v>130</v>
      </c>
      <c r="E171" s="220" t="s">
        <v>184</v>
      </c>
      <c r="F171" s="221" t="s">
        <v>185</v>
      </c>
      <c r="G171" s="222" t="s">
        <v>133</v>
      </c>
      <c r="H171" s="223">
        <v>912.5</v>
      </c>
      <c r="I171" s="224"/>
      <c r="J171" s="225">
        <f>ROUND(I171*H171,2)</f>
        <v>0</v>
      </c>
      <c r="K171" s="221" t="s">
        <v>134</v>
      </c>
      <c r="L171" s="45"/>
      <c r="M171" s="226" t="s">
        <v>1</v>
      </c>
      <c r="N171" s="227" t="s">
        <v>43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135</v>
      </c>
      <c r="AT171" s="230" t="s">
        <v>130</v>
      </c>
      <c r="AU171" s="230" t="s">
        <v>88</v>
      </c>
      <c r="AY171" s="18" t="s">
        <v>128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86</v>
      </c>
      <c r="BK171" s="231">
        <f>ROUND(I171*H171,2)</f>
        <v>0</v>
      </c>
      <c r="BL171" s="18" t="s">
        <v>135</v>
      </c>
      <c r="BM171" s="230" t="s">
        <v>186</v>
      </c>
    </row>
    <row r="172" spans="1:51" s="13" customFormat="1" ht="12">
      <c r="A172" s="13"/>
      <c r="B172" s="232"/>
      <c r="C172" s="233"/>
      <c r="D172" s="234" t="s">
        <v>137</v>
      </c>
      <c r="E172" s="235" t="s">
        <v>1</v>
      </c>
      <c r="F172" s="236" t="s">
        <v>176</v>
      </c>
      <c r="G172" s="233"/>
      <c r="H172" s="235" t="s">
        <v>1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137</v>
      </c>
      <c r="AU172" s="242" t="s">
        <v>88</v>
      </c>
      <c r="AV172" s="13" t="s">
        <v>86</v>
      </c>
      <c r="AW172" s="13" t="s">
        <v>33</v>
      </c>
      <c r="AX172" s="13" t="s">
        <v>78</v>
      </c>
      <c r="AY172" s="242" t="s">
        <v>128</v>
      </c>
    </row>
    <row r="173" spans="1:51" s="14" customFormat="1" ht="12">
      <c r="A173" s="14"/>
      <c r="B173" s="243"/>
      <c r="C173" s="244"/>
      <c r="D173" s="234" t="s">
        <v>137</v>
      </c>
      <c r="E173" s="245" t="s">
        <v>1</v>
      </c>
      <c r="F173" s="246" t="s">
        <v>187</v>
      </c>
      <c r="G173" s="244"/>
      <c r="H173" s="247">
        <v>912.5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137</v>
      </c>
      <c r="AU173" s="253" t="s">
        <v>88</v>
      </c>
      <c r="AV173" s="14" t="s">
        <v>88</v>
      </c>
      <c r="AW173" s="14" t="s">
        <v>33</v>
      </c>
      <c r="AX173" s="14" t="s">
        <v>86</v>
      </c>
      <c r="AY173" s="253" t="s">
        <v>128</v>
      </c>
    </row>
    <row r="174" spans="1:65" s="2" customFormat="1" ht="14.4" customHeight="1">
      <c r="A174" s="39"/>
      <c r="B174" s="40"/>
      <c r="C174" s="219" t="s">
        <v>188</v>
      </c>
      <c r="D174" s="219" t="s">
        <v>130</v>
      </c>
      <c r="E174" s="220" t="s">
        <v>189</v>
      </c>
      <c r="F174" s="221" t="s">
        <v>190</v>
      </c>
      <c r="G174" s="222" t="s">
        <v>133</v>
      </c>
      <c r="H174" s="223">
        <v>393</v>
      </c>
      <c r="I174" s="224"/>
      <c r="J174" s="225">
        <f>ROUND(I174*H174,2)</f>
        <v>0</v>
      </c>
      <c r="K174" s="221" t="s">
        <v>134</v>
      </c>
      <c r="L174" s="45"/>
      <c r="M174" s="226" t="s">
        <v>1</v>
      </c>
      <c r="N174" s="227" t="s">
        <v>43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135</v>
      </c>
      <c r="AT174" s="230" t="s">
        <v>130</v>
      </c>
      <c r="AU174" s="230" t="s">
        <v>88</v>
      </c>
      <c r="AY174" s="18" t="s">
        <v>128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86</v>
      </c>
      <c r="BK174" s="231">
        <f>ROUND(I174*H174,2)</f>
        <v>0</v>
      </c>
      <c r="BL174" s="18" t="s">
        <v>135</v>
      </c>
      <c r="BM174" s="230" t="s">
        <v>191</v>
      </c>
    </row>
    <row r="175" spans="1:51" s="13" customFormat="1" ht="12">
      <c r="A175" s="13"/>
      <c r="B175" s="232"/>
      <c r="C175" s="233"/>
      <c r="D175" s="234" t="s">
        <v>137</v>
      </c>
      <c r="E175" s="235" t="s">
        <v>1</v>
      </c>
      <c r="F175" s="236" t="s">
        <v>192</v>
      </c>
      <c r="G175" s="233"/>
      <c r="H175" s="235" t="s">
        <v>1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137</v>
      </c>
      <c r="AU175" s="242" t="s">
        <v>88</v>
      </c>
      <c r="AV175" s="13" t="s">
        <v>86</v>
      </c>
      <c r="AW175" s="13" t="s">
        <v>33</v>
      </c>
      <c r="AX175" s="13" t="s">
        <v>78</v>
      </c>
      <c r="AY175" s="242" t="s">
        <v>128</v>
      </c>
    </row>
    <row r="176" spans="1:51" s="14" customFormat="1" ht="12">
      <c r="A176" s="14"/>
      <c r="B176" s="243"/>
      <c r="C176" s="244"/>
      <c r="D176" s="234" t="s">
        <v>137</v>
      </c>
      <c r="E176" s="245" t="s">
        <v>1</v>
      </c>
      <c r="F176" s="246" t="s">
        <v>193</v>
      </c>
      <c r="G176" s="244"/>
      <c r="H176" s="247">
        <v>393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137</v>
      </c>
      <c r="AU176" s="253" t="s">
        <v>88</v>
      </c>
      <c r="AV176" s="14" t="s">
        <v>88</v>
      </c>
      <c r="AW176" s="14" t="s">
        <v>33</v>
      </c>
      <c r="AX176" s="14" t="s">
        <v>86</v>
      </c>
      <c r="AY176" s="253" t="s">
        <v>128</v>
      </c>
    </row>
    <row r="177" spans="1:65" s="2" customFormat="1" ht="14.4" customHeight="1">
      <c r="A177" s="39"/>
      <c r="B177" s="40"/>
      <c r="C177" s="219" t="s">
        <v>194</v>
      </c>
      <c r="D177" s="219" t="s">
        <v>130</v>
      </c>
      <c r="E177" s="220" t="s">
        <v>195</v>
      </c>
      <c r="F177" s="221" t="s">
        <v>196</v>
      </c>
      <c r="G177" s="222" t="s">
        <v>197</v>
      </c>
      <c r="H177" s="223">
        <v>668.1</v>
      </c>
      <c r="I177" s="224"/>
      <c r="J177" s="225">
        <f>ROUND(I177*H177,2)</f>
        <v>0</v>
      </c>
      <c r="K177" s="221" t="s">
        <v>1</v>
      </c>
      <c r="L177" s="45"/>
      <c r="M177" s="226" t="s">
        <v>1</v>
      </c>
      <c r="N177" s="227" t="s">
        <v>43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135</v>
      </c>
      <c r="AT177" s="230" t="s">
        <v>130</v>
      </c>
      <c r="AU177" s="230" t="s">
        <v>88</v>
      </c>
      <c r="AY177" s="18" t="s">
        <v>128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86</v>
      </c>
      <c r="BK177" s="231">
        <f>ROUND(I177*H177,2)</f>
        <v>0</v>
      </c>
      <c r="BL177" s="18" t="s">
        <v>135</v>
      </c>
      <c r="BM177" s="230" t="s">
        <v>198</v>
      </c>
    </row>
    <row r="178" spans="1:51" s="13" customFormat="1" ht="12">
      <c r="A178" s="13"/>
      <c r="B178" s="232"/>
      <c r="C178" s="233"/>
      <c r="D178" s="234" t="s">
        <v>137</v>
      </c>
      <c r="E178" s="235" t="s">
        <v>1</v>
      </c>
      <c r="F178" s="236" t="s">
        <v>199</v>
      </c>
      <c r="G178" s="233"/>
      <c r="H178" s="235" t="s">
        <v>1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137</v>
      </c>
      <c r="AU178" s="242" t="s">
        <v>88</v>
      </c>
      <c r="AV178" s="13" t="s">
        <v>86</v>
      </c>
      <c r="AW178" s="13" t="s">
        <v>33</v>
      </c>
      <c r="AX178" s="13" t="s">
        <v>78</v>
      </c>
      <c r="AY178" s="242" t="s">
        <v>128</v>
      </c>
    </row>
    <row r="179" spans="1:51" s="14" customFormat="1" ht="12">
      <c r="A179" s="14"/>
      <c r="B179" s="243"/>
      <c r="C179" s="244"/>
      <c r="D179" s="234" t="s">
        <v>137</v>
      </c>
      <c r="E179" s="245" t="s">
        <v>1</v>
      </c>
      <c r="F179" s="246" t="s">
        <v>200</v>
      </c>
      <c r="G179" s="244"/>
      <c r="H179" s="247">
        <v>668.1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137</v>
      </c>
      <c r="AU179" s="253" t="s">
        <v>88</v>
      </c>
      <c r="AV179" s="14" t="s">
        <v>88</v>
      </c>
      <c r="AW179" s="14" t="s">
        <v>33</v>
      </c>
      <c r="AX179" s="14" t="s">
        <v>86</v>
      </c>
      <c r="AY179" s="253" t="s">
        <v>128</v>
      </c>
    </row>
    <row r="180" spans="1:65" s="2" customFormat="1" ht="14.4" customHeight="1">
      <c r="A180" s="39"/>
      <c r="B180" s="40"/>
      <c r="C180" s="219" t="s">
        <v>201</v>
      </c>
      <c r="D180" s="219" t="s">
        <v>130</v>
      </c>
      <c r="E180" s="220" t="s">
        <v>202</v>
      </c>
      <c r="F180" s="221" t="s">
        <v>203</v>
      </c>
      <c r="G180" s="222" t="s">
        <v>204</v>
      </c>
      <c r="H180" s="223">
        <v>170</v>
      </c>
      <c r="I180" s="224"/>
      <c r="J180" s="225">
        <f>ROUND(I180*H180,2)</f>
        <v>0</v>
      </c>
      <c r="K180" s="221" t="s">
        <v>134</v>
      </c>
      <c r="L180" s="45"/>
      <c r="M180" s="226" t="s">
        <v>1</v>
      </c>
      <c r="N180" s="227" t="s">
        <v>43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135</v>
      </c>
      <c r="AT180" s="230" t="s">
        <v>130</v>
      </c>
      <c r="AU180" s="230" t="s">
        <v>88</v>
      </c>
      <c r="AY180" s="18" t="s">
        <v>128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86</v>
      </c>
      <c r="BK180" s="231">
        <f>ROUND(I180*H180,2)</f>
        <v>0</v>
      </c>
      <c r="BL180" s="18" t="s">
        <v>135</v>
      </c>
      <c r="BM180" s="230" t="s">
        <v>205</v>
      </c>
    </row>
    <row r="181" spans="1:51" s="13" customFormat="1" ht="12">
      <c r="A181" s="13"/>
      <c r="B181" s="232"/>
      <c r="C181" s="233"/>
      <c r="D181" s="234" t="s">
        <v>137</v>
      </c>
      <c r="E181" s="235" t="s">
        <v>1</v>
      </c>
      <c r="F181" s="236" t="s">
        <v>206</v>
      </c>
      <c r="G181" s="233"/>
      <c r="H181" s="235" t="s">
        <v>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137</v>
      </c>
      <c r="AU181" s="242" t="s">
        <v>88</v>
      </c>
      <c r="AV181" s="13" t="s">
        <v>86</v>
      </c>
      <c r="AW181" s="13" t="s">
        <v>33</v>
      </c>
      <c r="AX181" s="13" t="s">
        <v>78</v>
      </c>
      <c r="AY181" s="242" t="s">
        <v>128</v>
      </c>
    </row>
    <row r="182" spans="1:51" s="13" customFormat="1" ht="12">
      <c r="A182" s="13"/>
      <c r="B182" s="232"/>
      <c r="C182" s="233"/>
      <c r="D182" s="234" t="s">
        <v>137</v>
      </c>
      <c r="E182" s="235" t="s">
        <v>1</v>
      </c>
      <c r="F182" s="236" t="s">
        <v>207</v>
      </c>
      <c r="G182" s="233"/>
      <c r="H182" s="235" t="s">
        <v>1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137</v>
      </c>
      <c r="AU182" s="242" t="s">
        <v>88</v>
      </c>
      <c r="AV182" s="13" t="s">
        <v>86</v>
      </c>
      <c r="AW182" s="13" t="s">
        <v>33</v>
      </c>
      <c r="AX182" s="13" t="s">
        <v>78</v>
      </c>
      <c r="AY182" s="242" t="s">
        <v>128</v>
      </c>
    </row>
    <row r="183" spans="1:51" s="13" customFormat="1" ht="12">
      <c r="A183" s="13"/>
      <c r="B183" s="232"/>
      <c r="C183" s="233"/>
      <c r="D183" s="234" t="s">
        <v>137</v>
      </c>
      <c r="E183" s="235" t="s">
        <v>1</v>
      </c>
      <c r="F183" s="236" t="s">
        <v>140</v>
      </c>
      <c r="G183" s="233"/>
      <c r="H183" s="235" t="s">
        <v>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137</v>
      </c>
      <c r="AU183" s="242" t="s">
        <v>88</v>
      </c>
      <c r="AV183" s="13" t="s">
        <v>86</v>
      </c>
      <c r="AW183" s="13" t="s">
        <v>33</v>
      </c>
      <c r="AX183" s="13" t="s">
        <v>78</v>
      </c>
      <c r="AY183" s="242" t="s">
        <v>128</v>
      </c>
    </row>
    <row r="184" spans="1:51" s="14" customFormat="1" ht="12">
      <c r="A184" s="14"/>
      <c r="B184" s="243"/>
      <c r="C184" s="244"/>
      <c r="D184" s="234" t="s">
        <v>137</v>
      </c>
      <c r="E184" s="245" t="s">
        <v>1</v>
      </c>
      <c r="F184" s="246" t="s">
        <v>208</v>
      </c>
      <c r="G184" s="244"/>
      <c r="H184" s="247">
        <v>170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137</v>
      </c>
      <c r="AU184" s="253" t="s">
        <v>88</v>
      </c>
      <c r="AV184" s="14" t="s">
        <v>88</v>
      </c>
      <c r="AW184" s="14" t="s">
        <v>33</v>
      </c>
      <c r="AX184" s="14" t="s">
        <v>86</v>
      </c>
      <c r="AY184" s="253" t="s">
        <v>128</v>
      </c>
    </row>
    <row r="185" spans="1:65" s="2" customFormat="1" ht="14.4" customHeight="1">
      <c r="A185" s="39"/>
      <c r="B185" s="40"/>
      <c r="C185" s="219" t="s">
        <v>209</v>
      </c>
      <c r="D185" s="219" t="s">
        <v>130</v>
      </c>
      <c r="E185" s="220" t="s">
        <v>210</v>
      </c>
      <c r="F185" s="221" t="s">
        <v>211</v>
      </c>
      <c r="G185" s="222" t="s">
        <v>204</v>
      </c>
      <c r="H185" s="223">
        <v>893</v>
      </c>
      <c r="I185" s="224"/>
      <c r="J185" s="225">
        <f>ROUND(I185*H185,2)</f>
        <v>0</v>
      </c>
      <c r="K185" s="221" t="s">
        <v>134</v>
      </c>
      <c r="L185" s="45"/>
      <c r="M185" s="226" t="s">
        <v>1</v>
      </c>
      <c r="N185" s="227" t="s">
        <v>43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135</v>
      </c>
      <c r="AT185" s="230" t="s">
        <v>130</v>
      </c>
      <c r="AU185" s="230" t="s">
        <v>88</v>
      </c>
      <c r="AY185" s="18" t="s">
        <v>128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86</v>
      </c>
      <c r="BK185" s="231">
        <f>ROUND(I185*H185,2)</f>
        <v>0</v>
      </c>
      <c r="BL185" s="18" t="s">
        <v>135</v>
      </c>
      <c r="BM185" s="230" t="s">
        <v>212</v>
      </c>
    </row>
    <row r="186" spans="1:51" s="13" customFormat="1" ht="12">
      <c r="A186" s="13"/>
      <c r="B186" s="232"/>
      <c r="C186" s="233"/>
      <c r="D186" s="234" t="s">
        <v>137</v>
      </c>
      <c r="E186" s="235" t="s">
        <v>1</v>
      </c>
      <c r="F186" s="236" t="s">
        <v>213</v>
      </c>
      <c r="G186" s="233"/>
      <c r="H186" s="235" t="s">
        <v>1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137</v>
      </c>
      <c r="AU186" s="242" t="s">
        <v>88</v>
      </c>
      <c r="AV186" s="13" t="s">
        <v>86</v>
      </c>
      <c r="AW186" s="13" t="s">
        <v>33</v>
      </c>
      <c r="AX186" s="13" t="s">
        <v>78</v>
      </c>
      <c r="AY186" s="242" t="s">
        <v>128</v>
      </c>
    </row>
    <row r="187" spans="1:51" s="14" customFormat="1" ht="12">
      <c r="A187" s="14"/>
      <c r="B187" s="243"/>
      <c r="C187" s="244"/>
      <c r="D187" s="234" t="s">
        <v>137</v>
      </c>
      <c r="E187" s="245" t="s">
        <v>1</v>
      </c>
      <c r="F187" s="246" t="s">
        <v>214</v>
      </c>
      <c r="G187" s="244"/>
      <c r="H187" s="247">
        <v>462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137</v>
      </c>
      <c r="AU187" s="253" t="s">
        <v>88</v>
      </c>
      <c r="AV187" s="14" t="s">
        <v>88</v>
      </c>
      <c r="AW187" s="14" t="s">
        <v>33</v>
      </c>
      <c r="AX187" s="14" t="s">
        <v>78</v>
      </c>
      <c r="AY187" s="253" t="s">
        <v>128</v>
      </c>
    </row>
    <row r="188" spans="1:51" s="13" customFormat="1" ht="12">
      <c r="A188" s="13"/>
      <c r="B188" s="232"/>
      <c r="C188" s="233"/>
      <c r="D188" s="234" t="s">
        <v>137</v>
      </c>
      <c r="E188" s="235" t="s">
        <v>1</v>
      </c>
      <c r="F188" s="236" t="s">
        <v>215</v>
      </c>
      <c r="G188" s="233"/>
      <c r="H188" s="235" t="s">
        <v>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137</v>
      </c>
      <c r="AU188" s="242" t="s">
        <v>88</v>
      </c>
      <c r="AV188" s="13" t="s">
        <v>86</v>
      </c>
      <c r="AW188" s="13" t="s">
        <v>33</v>
      </c>
      <c r="AX188" s="13" t="s">
        <v>78</v>
      </c>
      <c r="AY188" s="242" t="s">
        <v>128</v>
      </c>
    </row>
    <row r="189" spans="1:51" s="14" customFormat="1" ht="12">
      <c r="A189" s="14"/>
      <c r="B189" s="243"/>
      <c r="C189" s="244"/>
      <c r="D189" s="234" t="s">
        <v>137</v>
      </c>
      <c r="E189" s="245" t="s">
        <v>1</v>
      </c>
      <c r="F189" s="246" t="s">
        <v>216</v>
      </c>
      <c r="G189" s="244"/>
      <c r="H189" s="247">
        <v>156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137</v>
      </c>
      <c r="AU189" s="253" t="s">
        <v>88</v>
      </c>
      <c r="AV189" s="14" t="s">
        <v>88</v>
      </c>
      <c r="AW189" s="14" t="s">
        <v>33</v>
      </c>
      <c r="AX189" s="14" t="s">
        <v>78</v>
      </c>
      <c r="AY189" s="253" t="s">
        <v>128</v>
      </c>
    </row>
    <row r="190" spans="1:51" s="13" customFormat="1" ht="12">
      <c r="A190" s="13"/>
      <c r="B190" s="232"/>
      <c r="C190" s="233"/>
      <c r="D190" s="234" t="s">
        <v>137</v>
      </c>
      <c r="E190" s="235" t="s">
        <v>1</v>
      </c>
      <c r="F190" s="236" t="s">
        <v>217</v>
      </c>
      <c r="G190" s="233"/>
      <c r="H190" s="235" t="s">
        <v>1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137</v>
      </c>
      <c r="AU190" s="242" t="s">
        <v>88</v>
      </c>
      <c r="AV190" s="13" t="s">
        <v>86</v>
      </c>
      <c r="AW190" s="13" t="s">
        <v>33</v>
      </c>
      <c r="AX190" s="13" t="s">
        <v>78</v>
      </c>
      <c r="AY190" s="242" t="s">
        <v>128</v>
      </c>
    </row>
    <row r="191" spans="1:51" s="14" customFormat="1" ht="12">
      <c r="A191" s="14"/>
      <c r="B191" s="243"/>
      <c r="C191" s="244"/>
      <c r="D191" s="234" t="s">
        <v>137</v>
      </c>
      <c r="E191" s="245" t="s">
        <v>1</v>
      </c>
      <c r="F191" s="246" t="s">
        <v>218</v>
      </c>
      <c r="G191" s="244"/>
      <c r="H191" s="247">
        <v>275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137</v>
      </c>
      <c r="AU191" s="253" t="s">
        <v>88</v>
      </c>
      <c r="AV191" s="14" t="s">
        <v>88</v>
      </c>
      <c r="AW191" s="14" t="s">
        <v>33</v>
      </c>
      <c r="AX191" s="14" t="s">
        <v>78</v>
      </c>
      <c r="AY191" s="253" t="s">
        <v>128</v>
      </c>
    </row>
    <row r="192" spans="1:51" s="15" customFormat="1" ht="12">
      <c r="A192" s="15"/>
      <c r="B192" s="254"/>
      <c r="C192" s="255"/>
      <c r="D192" s="234" t="s">
        <v>137</v>
      </c>
      <c r="E192" s="256" t="s">
        <v>1</v>
      </c>
      <c r="F192" s="257" t="s">
        <v>145</v>
      </c>
      <c r="G192" s="255"/>
      <c r="H192" s="258">
        <v>893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4" t="s">
        <v>137</v>
      </c>
      <c r="AU192" s="264" t="s">
        <v>88</v>
      </c>
      <c r="AV192" s="15" t="s">
        <v>135</v>
      </c>
      <c r="AW192" s="15" t="s">
        <v>33</v>
      </c>
      <c r="AX192" s="15" t="s">
        <v>86</v>
      </c>
      <c r="AY192" s="264" t="s">
        <v>128</v>
      </c>
    </row>
    <row r="193" spans="1:65" s="2" customFormat="1" ht="14.4" customHeight="1">
      <c r="A193" s="39"/>
      <c r="B193" s="40"/>
      <c r="C193" s="219" t="s">
        <v>219</v>
      </c>
      <c r="D193" s="219" t="s">
        <v>130</v>
      </c>
      <c r="E193" s="220" t="s">
        <v>220</v>
      </c>
      <c r="F193" s="221" t="s">
        <v>221</v>
      </c>
      <c r="G193" s="222" t="s">
        <v>204</v>
      </c>
      <c r="H193" s="223">
        <v>170</v>
      </c>
      <c r="I193" s="224"/>
      <c r="J193" s="225">
        <f>ROUND(I193*H193,2)</f>
        <v>0</v>
      </c>
      <c r="K193" s="221" t="s">
        <v>134</v>
      </c>
      <c r="L193" s="45"/>
      <c r="M193" s="226" t="s">
        <v>1</v>
      </c>
      <c r="N193" s="227" t="s">
        <v>43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135</v>
      </c>
      <c r="AT193" s="230" t="s">
        <v>130</v>
      </c>
      <c r="AU193" s="230" t="s">
        <v>88</v>
      </c>
      <c r="AY193" s="18" t="s">
        <v>128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86</v>
      </c>
      <c r="BK193" s="231">
        <f>ROUND(I193*H193,2)</f>
        <v>0</v>
      </c>
      <c r="BL193" s="18" t="s">
        <v>135</v>
      </c>
      <c r="BM193" s="230" t="s">
        <v>222</v>
      </c>
    </row>
    <row r="194" spans="1:51" s="13" customFormat="1" ht="12">
      <c r="A194" s="13"/>
      <c r="B194" s="232"/>
      <c r="C194" s="233"/>
      <c r="D194" s="234" t="s">
        <v>137</v>
      </c>
      <c r="E194" s="235" t="s">
        <v>1</v>
      </c>
      <c r="F194" s="236" t="s">
        <v>207</v>
      </c>
      <c r="G194" s="233"/>
      <c r="H194" s="235" t="s">
        <v>1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137</v>
      </c>
      <c r="AU194" s="242" t="s">
        <v>88</v>
      </c>
      <c r="AV194" s="13" t="s">
        <v>86</v>
      </c>
      <c r="AW194" s="13" t="s">
        <v>33</v>
      </c>
      <c r="AX194" s="13" t="s">
        <v>78</v>
      </c>
      <c r="AY194" s="242" t="s">
        <v>128</v>
      </c>
    </row>
    <row r="195" spans="1:51" s="13" customFormat="1" ht="12">
      <c r="A195" s="13"/>
      <c r="B195" s="232"/>
      <c r="C195" s="233"/>
      <c r="D195" s="234" t="s">
        <v>137</v>
      </c>
      <c r="E195" s="235" t="s">
        <v>1</v>
      </c>
      <c r="F195" s="236" t="s">
        <v>223</v>
      </c>
      <c r="G195" s="233"/>
      <c r="H195" s="235" t="s">
        <v>1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137</v>
      </c>
      <c r="AU195" s="242" t="s">
        <v>88</v>
      </c>
      <c r="AV195" s="13" t="s">
        <v>86</v>
      </c>
      <c r="AW195" s="13" t="s">
        <v>33</v>
      </c>
      <c r="AX195" s="13" t="s">
        <v>78</v>
      </c>
      <c r="AY195" s="242" t="s">
        <v>128</v>
      </c>
    </row>
    <row r="196" spans="1:51" s="14" customFormat="1" ht="12">
      <c r="A196" s="14"/>
      <c r="B196" s="243"/>
      <c r="C196" s="244"/>
      <c r="D196" s="234" t="s">
        <v>137</v>
      </c>
      <c r="E196" s="245" t="s">
        <v>1</v>
      </c>
      <c r="F196" s="246" t="s">
        <v>208</v>
      </c>
      <c r="G196" s="244"/>
      <c r="H196" s="247">
        <v>170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137</v>
      </c>
      <c r="AU196" s="253" t="s">
        <v>88</v>
      </c>
      <c r="AV196" s="14" t="s">
        <v>88</v>
      </c>
      <c r="AW196" s="14" t="s">
        <v>33</v>
      </c>
      <c r="AX196" s="14" t="s">
        <v>86</v>
      </c>
      <c r="AY196" s="253" t="s">
        <v>128</v>
      </c>
    </row>
    <row r="197" spans="1:65" s="2" customFormat="1" ht="14.4" customHeight="1">
      <c r="A197" s="39"/>
      <c r="B197" s="40"/>
      <c r="C197" s="265" t="s">
        <v>224</v>
      </c>
      <c r="D197" s="265" t="s">
        <v>225</v>
      </c>
      <c r="E197" s="266" t="s">
        <v>226</v>
      </c>
      <c r="F197" s="267" t="s">
        <v>227</v>
      </c>
      <c r="G197" s="268" t="s">
        <v>197</v>
      </c>
      <c r="H197" s="269">
        <v>25.5</v>
      </c>
      <c r="I197" s="270"/>
      <c r="J197" s="271">
        <f>ROUND(I197*H197,2)</f>
        <v>0</v>
      </c>
      <c r="K197" s="267" t="s">
        <v>134</v>
      </c>
      <c r="L197" s="272"/>
      <c r="M197" s="273" t="s">
        <v>1</v>
      </c>
      <c r="N197" s="274" t="s">
        <v>43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183</v>
      </c>
      <c r="AT197" s="230" t="s">
        <v>225</v>
      </c>
      <c r="AU197" s="230" t="s">
        <v>88</v>
      </c>
      <c r="AY197" s="18" t="s">
        <v>128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86</v>
      </c>
      <c r="BK197" s="231">
        <f>ROUND(I197*H197,2)</f>
        <v>0</v>
      </c>
      <c r="BL197" s="18" t="s">
        <v>135</v>
      </c>
      <c r="BM197" s="230" t="s">
        <v>228</v>
      </c>
    </row>
    <row r="198" spans="1:51" s="13" customFormat="1" ht="12">
      <c r="A198" s="13"/>
      <c r="B198" s="232"/>
      <c r="C198" s="233"/>
      <c r="D198" s="234" t="s">
        <v>137</v>
      </c>
      <c r="E198" s="235" t="s">
        <v>1</v>
      </c>
      <c r="F198" s="236" t="s">
        <v>229</v>
      </c>
      <c r="G198" s="233"/>
      <c r="H198" s="235" t="s">
        <v>1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137</v>
      </c>
      <c r="AU198" s="242" t="s">
        <v>88</v>
      </c>
      <c r="AV198" s="13" t="s">
        <v>86</v>
      </c>
      <c r="AW198" s="13" t="s">
        <v>33</v>
      </c>
      <c r="AX198" s="13" t="s">
        <v>78</v>
      </c>
      <c r="AY198" s="242" t="s">
        <v>128</v>
      </c>
    </row>
    <row r="199" spans="1:51" s="14" customFormat="1" ht="12">
      <c r="A199" s="14"/>
      <c r="B199" s="243"/>
      <c r="C199" s="244"/>
      <c r="D199" s="234" t="s">
        <v>137</v>
      </c>
      <c r="E199" s="245" t="s">
        <v>1</v>
      </c>
      <c r="F199" s="246" t="s">
        <v>230</v>
      </c>
      <c r="G199" s="244"/>
      <c r="H199" s="247">
        <v>25.5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137</v>
      </c>
      <c r="AU199" s="253" t="s">
        <v>88</v>
      </c>
      <c r="AV199" s="14" t="s">
        <v>88</v>
      </c>
      <c r="AW199" s="14" t="s">
        <v>33</v>
      </c>
      <c r="AX199" s="14" t="s">
        <v>86</v>
      </c>
      <c r="AY199" s="253" t="s">
        <v>128</v>
      </c>
    </row>
    <row r="200" spans="1:65" s="2" customFormat="1" ht="14.4" customHeight="1">
      <c r="A200" s="39"/>
      <c r="B200" s="40"/>
      <c r="C200" s="219" t="s">
        <v>8</v>
      </c>
      <c r="D200" s="219" t="s">
        <v>130</v>
      </c>
      <c r="E200" s="220" t="s">
        <v>231</v>
      </c>
      <c r="F200" s="221" t="s">
        <v>232</v>
      </c>
      <c r="G200" s="222" t="s">
        <v>204</v>
      </c>
      <c r="H200" s="223">
        <v>170</v>
      </c>
      <c r="I200" s="224"/>
      <c r="J200" s="225">
        <f>ROUND(I200*H200,2)</f>
        <v>0</v>
      </c>
      <c r="K200" s="221" t="s">
        <v>134</v>
      </c>
      <c r="L200" s="45"/>
      <c r="M200" s="226" t="s">
        <v>1</v>
      </c>
      <c r="N200" s="227" t="s">
        <v>43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135</v>
      </c>
      <c r="AT200" s="230" t="s">
        <v>130</v>
      </c>
      <c r="AU200" s="230" t="s">
        <v>88</v>
      </c>
      <c r="AY200" s="18" t="s">
        <v>128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86</v>
      </c>
      <c r="BK200" s="231">
        <f>ROUND(I200*H200,2)</f>
        <v>0</v>
      </c>
      <c r="BL200" s="18" t="s">
        <v>135</v>
      </c>
      <c r="BM200" s="230" t="s">
        <v>233</v>
      </c>
    </row>
    <row r="201" spans="1:51" s="13" customFormat="1" ht="12">
      <c r="A201" s="13"/>
      <c r="B201" s="232"/>
      <c r="C201" s="233"/>
      <c r="D201" s="234" t="s">
        <v>137</v>
      </c>
      <c r="E201" s="235" t="s">
        <v>1</v>
      </c>
      <c r="F201" s="236" t="s">
        <v>207</v>
      </c>
      <c r="G201" s="233"/>
      <c r="H201" s="235" t="s">
        <v>1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137</v>
      </c>
      <c r="AU201" s="242" t="s">
        <v>88</v>
      </c>
      <c r="AV201" s="13" t="s">
        <v>86</v>
      </c>
      <c r="AW201" s="13" t="s">
        <v>33</v>
      </c>
      <c r="AX201" s="13" t="s">
        <v>78</v>
      </c>
      <c r="AY201" s="242" t="s">
        <v>128</v>
      </c>
    </row>
    <row r="202" spans="1:51" s="13" customFormat="1" ht="12">
      <c r="A202" s="13"/>
      <c r="B202" s="232"/>
      <c r="C202" s="233"/>
      <c r="D202" s="234" t="s">
        <v>137</v>
      </c>
      <c r="E202" s="235" t="s">
        <v>1</v>
      </c>
      <c r="F202" s="236" t="s">
        <v>140</v>
      </c>
      <c r="G202" s="233"/>
      <c r="H202" s="235" t="s">
        <v>1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137</v>
      </c>
      <c r="AU202" s="242" t="s">
        <v>88</v>
      </c>
      <c r="AV202" s="13" t="s">
        <v>86</v>
      </c>
      <c r="AW202" s="13" t="s">
        <v>33</v>
      </c>
      <c r="AX202" s="13" t="s">
        <v>78</v>
      </c>
      <c r="AY202" s="242" t="s">
        <v>128</v>
      </c>
    </row>
    <row r="203" spans="1:51" s="14" customFormat="1" ht="12">
      <c r="A203" s="14"/>
      <c r="B203" s="243"/>
      <c r="C203" s="244"/>
      <c r="D203" s="234" t="s">
        <v>137</v>
      </c>
      <c r="E203" s="245" t="s">
        <v>1</v>
      </c>
      <c r="F203" s="246" t="s">
        <v>208</v>
      </c>
      <c r="G203" s="244"/>
      <c r="H203" s="247">
        <v>170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137</v>
      </c>
      <c r="AU203" s="253" t="s">
        <v>88</v>
      </c>
      <c r="AV203" s="14" t="s">
        <v>88</v>
      </c>
      <c r="AW203" s="14" t="s">
        <v>33</v>
      </c>
      <c r="AX203" s="14" t="s">
        <v>86</v>
      </c>
      <c r="AY203" s="253" t="s">
        <v>128</v>
      </c>
    </row>
    <row r="204" spans="1:65" s="2" customFormat="1" ht="14.4" customHeight="1">
      <c r="A204" s="39"/>
      <c r="B204" s="40"/>
      <c r="C204" s="265" t="s">
        <v>234</v>
      </c>
      <c r="D204" s="265" t="s">
        <v>225</v>
      </c>
      <c r="E204" s="266" t="s">
        <v>235</v>
      </c>
      <c r="F204" s="267" t="s">
        <v>236</v>
      </c>
      <c r="G204" s="268" t="s">
        <v>237</v>
      </c>
      <c r="H204" s="269">
        <v>3</v>
      </c>
      <c r="I204" s="270"/>
      <c r="J204" s="271">
        <f>ROUND(I204*H204,2)</f>
        <v>0</v>
      </c>
      <c r="K204" s="267" t="s">
        <v>134</v>
      </c>
      <c r="L204" s="272"/>
      <c r="M204" s="273" t="s">
        <v>1</v>
      </c>
      <c r="N204" s="274" t="s">
        <v>43</v>
      </c>
      <c r="O204" s="92"/>
      <c r="P204" s="228">
        <f>O204*H204</f>
        <v>0</v>
      </c>
      <c r="Q204" s="228">
        <v>0.001</v>
      </c>
      <c r="R204" s="228">
        <f>Q204*H204</f>
        <v>0.003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183</v>
      </c>
      <c r="AT204" s="230" t="s">
        <v>225</v>
      </c>
      <c r="AU204" s="230" t="s">
        <v>88</v>
      </c>
      <c r="AY204" s="18" t="s">
        <v>128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86</v>
      </c>
      <c r="BK204" s="231">
        <f>ROUND(I204*H204,2)</f>
        <v>0</v>
      </c>
      <c r="BL204" s="18" t="s">
        <v>135</v>
      </c>
      <c r="BM204" s="230" t="s">
        <v>238</v>
      </c>
    </row>
    <row r="205" spans="1:51" s="13" customFormat="1" ht="12">
      <c r="A205" s="13"/>
      <c r="B205" s="232"/>
      <c r="C205" s="233"/>
      <c r="D205" s="234" t="s">
        <v>137</v>
      </c>
      <c r="E205" s="235" t="s">
        <v>1</v>
      </c>
      <c r="F205" s="236" t="s">
        <v>239</v>
      </c>
      <c r="G205" s="233"/>
      <c r="H205" s="235" t="s">
        <v>1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137</v>
      </c>
      <c r="AU205" s="242" t="s">
        <v>88</v>
      </c>
      <c r="AV205" s="13" t="s">
        <v>86</v>
      </c>
      <c r="AW205" s="13" t="s">
        <v>33</v>
      </c>
      <c r="AX205" s="13" t="s">
        <v>78</v>
      </c>
      <c r="AY205" s="242" t="s">
        <v>128</v>
      </c>
    </row>
    <row r="206" spans="1:51" s="13" customFormat="1" ht="12">
      <c r="A206" s="13"/>
      <c r="B206" s="232"/>
      <c r="C206" s="233"/>
      <c r="D206" s="234" t="s">
        <v>137</v>
      </c>
      <c r="E206" s="235" t="s">
        <v>1</v>
      </c>
      <c r="F206" s="236" t="s">
        <v>240</v>
      </c>
      <c r="G206" s="233"/>
      <c r="H206" s="235" t="s">
        <v>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137</v>
      </c>
      <c r="AU206" s="242" t="s">
        <v>88</v>
      </c>
      <c r="AV206" s="13" t="s">
        <v>86</v>
      </c>
      <c r="AW206" s="13" t="s">
        <v>33</v>
      </c>
      <c r="AX206" s="13" t="s">
        <v>78</v>
      </c>
      <c r="AY206" s="242" t="s">
        <v>128</v>
      </c>
    </row>
    <row r="207" spans="1:51" s="14" customFormat="1" ht="12">
      <c r="A207" s="14"/>
      <c r="B207" s="243"/>
      <c r="C207" s="244"/>
      <c r="D207" s="234" t="s">
        <v>137</v>
      </c>
      <c r="E207" s="245" t="s">
        <v>1</v>
      </c>
      <c r="F207" s="246" t="s">
        <v>241</v>
      </c>
      <c r="G207" s="244"/>
      <c r="H207" s="247">
        <v>3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137</v>
      </c>
      <c r="AU207" s="253" t="s">
        <v>88</v>
      </c>
      <c r="AV207" s="14" t="s">
        <v>88</v>
      </c>
      <c r="AW207" s="14" t="s">
        <v>33</v>
      </c>
      <c r="AX207" s="14" t="s">
        <v>86</v>
      </c>
      <c r="AY207" s="253" t="s">
        <v>128</v>
      </c>
    </row>
    <row r="208" spans="1:65" s="2" customFormat="1" ht="14.4" customHeight="1">
      <c r="A208" s="39"/>
      <c r="B208" s="40"/>
      <c r="C208" s="219" t="s">
        <v>242</v>
      </c>
      <c r="D208" s="219" t="s">
        <v>130</v>
      </c>
      <c r="E208" s="220" t="s">
        <v>243</v>
      </c>
      <c r="F208" s="221" t="s">
        <v>244</v>
      </c>
      <c r="G208" s="222" t="s">
        <v>133</v>
      </c>
      <c r="H208" s="223">
        <v>1.7</v>
      </c>
      <c r="I208" s="224"/>
      <c r="J208" s="225">
        <f>ROUND(I208*H208,2)</f>
        <v>0</v>
      </c>
      <c r="K208" s="221" t="s">
        <v>134</v>
      </c>
      <c r="L208" s="45"/>
      <c r="M208" s="226" t="s">
        <v>1</v>
      </c>
      <c r="N208" s="227" t="s">
        <v>43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135</v>
      </c>
      <c r="AT208" s="230" t="s">
        <v>130</v>
      </c>
      <c r="AU208" s="230" t="s">
        <v>88</v>
      </c>
      <c r="AY208" s="18" t="s">
        <v>128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86</v>
      </c>
      <c r="BK208" s="231">
        <f>ROUND(I208*H208,2)</f>
        <v>0</v>
      </c>
      <c r="BL208" s="18" t="s">
        <v>135</v>
      </c>
      <c r="BM208" s="230" t="s">
        <v>245</v>
      </c>
    </row>
    <row r="209" spans="1:51" s="13" customFormat="1" ht="12">
      <c r="A209" s="13"/>
      <c r="B209" s="232"/>
      <c r="C209" s="233"/>
      <c r="D209" s="234" t="s">
        <v>137</v>
      </c>
      <c r="E209" s="235" t="s">
        <v>1</v>
      </c>
      <c r="F209" s="236" t="s">
        <v>246</v>
      </c>
      <c r="G209" s="233"/>
      <c r="H209" s="235" t="s">
        <v>1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137</v>
      </c>
      <c r="AU209" s="242" t="s">
        <v>88</v>
      </c>
      <c r="AV209" s="13" t="s">
        <v>86</v>
      </c>
      <c r="AW209" s="13" t="s">
        <v>33</v>
      </c>
      <c r="AX209" s="13" t="s">
        <v>78</v>
      </c>
      <c r="AY209" s="242" t="s">
        <v>128</v>
      </c>
    </row>
    <row r="210" spans="1:51" s="14" customFormat="1" ht="12">
      <c r="A210" s="14"/>
      <c r="B210" s="243"/>
      <c r="C210" s="244"/>
      <c r="D210" s="234" t="s">
        <v>137</v>
      </c>
      <c r="E210" s="245" t="s">
        <v>1</v>
      </c>
      <c r="F210" s="246" t="s">
        <v>247</v>
      </c>
      <c r="G210" s="244"/>
      <c r="H210" s="247">
        <v>1.7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137</v>
      </c>
      <c r="AU210" s="253" t="s">
        <v>88</v>
      </c>
      <c r="AV210" s="14" t="s">
        <v>88</v>
      </c>
      <c r="AW210" s="14" t="s">
        <v>33</v>
      </c>
      <c r="AX210" s="14" t="s">
        <v>86</v>
      </c>
      <c r="AY210" s="253" t="s">
        <v>128</v>
      </c>
    </row>
    <row r="211" spans="1:65" s="2" customFormat="1" ht="14.4" customHeight="1">
      <c r="A211" s="39"/>
      <c r="B211" s="40"/>
      <c r="C211" s="219" t="s">
        <v>248</v>
      </c>
      <c r="D211" s="219" t="s">
        <v>130</v>
      </c>
      <c r="E211" s="220" t="s">
        <v>249</v>
      </c>
      <c r="F211" s="221" t="s">
        <v>250</v>
      </c>
      <c r="G211" s="222" t="s">
        <v>133</v>
      </c>
      <c r="H211" s="223">
        <v>1.7</v>
      </c>
      <c r="I211" s="224"/>
      <c r="J211" s="225">
        <f>ROUND(I211*H211,2)</f>
        <v>0</v>
      </c>
      <c r="K211" s="221" t="s">
        <v>134</v>
      </c>
      <c r="L211" s="45"/>
      <c r="M211" s="226" t="s">
        <v>1</v>
      </c>
      <c r="N211" s="227" t="s">
        <v>43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135</v>
      </c>
      <c r="AT211" s="230" t="s">
        <v>130</v>
      </c>
      <c r="AU211" s="230" t="s">
        <v>88</v>
      </c>
      <c r="AY211" s="18" t="s">
        <v>128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86</v>
      </c>
      <c r="BK211" s="231">
        <f>ROUND(I211*H211,2)</f>
        <v>0</v>
      </c>
      <c r="BL211" s="18" t="s">
        <v>135</v>
      </c>
      <c r="BM211" s="230" t="s">
        <v>251</v>
      </c>
    </row>
    <row r="212" spans="1:65" s="2" customFormat="1" ht="14.4" customHeight="1">
      <c r="A212" s="39"/>
      <c r="B212" s="40"/>
      <c r="C212" s="219" t="s">
        <v>252</v>
      </c>
      <c r="D212" s="219" t="s">
        <v>130</v>
      </c>
      <c r="E212" s="220" t="s">
        <v>253</v>
      </c>
      <c r="F212" s="221" t="s">
        <v>254</v>
      </c>
      <c r="G212" s="222" t="s">
        <v>133</v>
      </c>
      <c r="H212" s="223">
        <v>6.8</v>
      </c>
      <c r="I212" s="224"/>
      <c r="J212" s="225">
        <f>ROUND(I212*H212,2)</f>
        <v>0</v>
      </c>
      <c r="K212" s="221" t="s">
        <v>134</v>
      </c>
      <c r="L212" s="45"/>
      <c r="M212" s="226" t="s">
        <v>1</v>
      </c>
      <c r="N212" s="227" t="s">
        <v>43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135</v>
      </c>
      <c r="AT212" s="230" t="s">
        <v>130</v>
      </c>
      <c r="AU212" s="230" t="s">
        <v>88</v>
      </c>
      <c r="AY212" s="18" t="s">
        <v>128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86</v>
      </c>
      <c r="BK212" s="231">
        <f>ROUND(I212*H212,2)</f>
        <v>0</v>
      </c>
      <c r="BL212" s="18" t="s">
        <v>135</v>
      </c>
      <c r="BM212" s="230" t="s">
        <v>255</v>
      </c>
    </row>
    <row r="213" spans="1:51" s="13" customFormat="1" ht="12">
      <c r="A213" s="13"/>
      <c r="B213" s="232"/>
      <c r="C213" s="233"/>
      <c r="D213" s="234" t="s">
        <v>137</v>
      </c>
      <c r="E213" s="235" t="s">
        <v>1</v>
      </c>
      <c r="F213" s="236" t="s">
        <v>256</v>
      </c>
      <c r="G213" s="233"/>
      <c r="H213" s="235" t="s">
        <v>1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137</v>
      </c>
      <c r="AU213" s="242" t="s">
        <v>88</v>
      </c>
      <c r="AV213" s="13" t="s">
        <v>86</v>
      </c>
      <c r="AW213" s="13" t="s">
        <v>33</v>
      </c>
      <c r="AX213" s="13" t="s">
        <v>78</v>
      </c>
      <c r="AY213" s="242" t="s">
        <v>128</v>
      </c>
    </row>
    <row r="214" spans="1:51" s="14" customFormat="1" ht="12">
      <c r="A214" s="14"/>
      <c r="B214" s="243"/>
      <c r="C214" s="244"/>
      <c r="D214" s="234" t="s">
        <v>137</v>
      </c>
      <c r="E214" s="245" t="s">
        <v>1</v>
      </c>
      <c r="F214" s="246" t="s">
        <v>257</v>
      </c>
      <c r="G214" s="244"/>
      <c r="H214" s="247">
        <v>6.8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137</v>
      </c>
      <c r="AU214" s="253" t="s">
        <v>88</v>
      </c>
      <c r="AV214" s="14" t="s">
        <v>88</v>
      </c>
      <c r="AW214" s="14" t="s">
        <v>33</v>
      </c>
      <c r="AX214" s="14" t="s">
        <v>86</v>
      </c>
      <c r="AY214" s="253" t="s">
        <v>128</v>
      </c>
    </row>
    <row r="215" spans="1:63" s="12" customFormat="1" ht="22.8" customHeight="1">
      <c r="A215" s="12"/>
      <c r="B215" s="203"/>
      <c r="C215" s="204"/>
      <c r="D215" s="205" t="s">
        <v>77</v>
      </c>
      <c r="E215" s="217" t="s">
        <v>201</v>
      </c>
      <c r="F215" s="217" t="s">
        <v>258</v>
      </c>
      <c r="G215" s="204"/>
      <c r="H215" s="204"/>
      <c r="I215" s="207"/>
      <c r="J215" s="218">
        <f>BK215</f>
        <v>0</v>
      </c>
      <c r="K215" s="204"/>
      <c r="L215" s="209"/>
      <c r="M215" s="210"/>
      <c r="N215" s="211"/>
      <c r="O215" s="211"/>
      <c r="P215" s="212">
        <f>SUM(P216:P225)</f>
        <v>0</v>
      </c>
      <c r="Q215" s="211"/>
      <c r="R215" s="212">
        <f>SUM(R216:R225)</f>
        <v>0</v>
      </c>
      <c r="S215" s="211"/>
      <c r="T215" s="213">
        <f>SUM(T216:T225)</f>
        <v>114.925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4" t="s">
        <v>86</v>
      </c>
      <c r="AT215" s="215" t="s">
        <v>77</v>
      </c>
      <c r="AU215" s="215" t="s">
        <v>86</v>
      </c>
      <c r="AY215" s="214" t="s">
        <v>128</v>
      </c>
      <c r="BK215" s="216">
        <f>SUM(BK216:BK225)</f>
        <v>0</v>
      </c>
    </row>
    <row r="216" spans="1:65" s="2" customFormat="1" ht="14.4" customHeight="1">
      <c r="A216" s="39"/>
      <c r="B216" s="40"/>
      <c r="C216" s="219" t="s">
        <v>259</v>
      </c>
      <c r="D216" s="219" t="s">
        <v>130</v>
      </c>
      <c r="E216" s="220" t="s">
        <v>260</v>
      </c>
      <c r="F216" s="221" t="s">
        <v>261</v>
      </c>
      <c r="G216" s="222" t="s">
        <v>204</v>
      </c>
      <c r="H216" s="223">
        <v>55</v>
      </c>
      <c r="I216" s="224"/>
      <c r="J216" s="225">
        <f>ROUND(I216*H216,2)</f>
        <v>0</v>
      </c>
      <c r="K216" s="221" t="s">
        <v>134</v>
      </c>
      <c r="L216" s="45"/>
      <c r="M216" s="226" t="s">
        <v>1</v>
      </c>
      <c r="N216" s="227" t="s">
        <v>43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0.295</v>
      </c>
      <c r="T216" s="229">
        <f>S216*H216</f>
        <v>16.224999999999998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135</v>
      </c>
      <c r="AT216" s="230" t="s">
        <v>130</v>
      </c>
      <c r="AU216" s="230" t="s">
        <v>88</v>
      </c>
      <c r="AY216" s="18" t="s">
        <v>128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86</v>
      </c>
      <c r="BK216" s="231">
        <f>ROUND(I216*H216,2)</f>
        <v>0</v>
      </c>
      <c r="BL216" s="18" t="s">
        <v>135</v>
      </c>
      <c r="BM216" s="230" t="s">
        <v>262</v>
      </c>
    </row>
    <row r="217" spans="1:51" s="13" customFormat="1" ht="12">
      <c r="A217" s="13"/>
      <c r="B217" s="232"/>
      <c r="C217" s="233"/>
      <c r="D217" s="234" t="s">
        <v>137</v>
      </c>
      <c r="E217" s="235" t="s">
        <v>1</v>
      </c>
      <c r="F217" s="236" t="s">
        <v>263</v>
      </c>
      <c r="G217" s="233"/>
      <c r="H217" s="235" t="s">
        <v>1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137</v>
      </c>
      <c r="AU217" s="242" t="s">
        <v>88</v>
      </c>
      <c r="AV217" s="13" t="s">
        <v>86</v>
      </c>
      <c r="AW217" s="13" t="s">
        <v>33</v>
      </c>
      <c r="AX217" s="13" t="s">
        <v>78</v>
      </c>
      <c r="AY217" s="242" t="s">
        <v>128</v>
      </c>
    </row>
    <row r="218" spans="1:51" s="13" customFormat="1" ht="12">
      <c r="A218" s="13"/>
      <c r="B218" s="232"/>
      <c r="C218" s="233"/>
      <c r="D218" s="234" t="s">
        <v>137</v>
      </c>
      <c r="E218" s="235" t="s">
        <v>1</v>
      </c>
      <c r="F218" s="236" t="s">
        <v>140</v>
      </c>
      <c r="G218" s="233"/>
      <c r="H218" s="235" t="s">
        <v>1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137</v>
      </c>
      <c r="AU218" s="242" t="s">
        <v>88</v>
      </c>
      <c r="AV218" s="13" t="s">
        <v>86</v>
      </c>
      <c r="AW218" s="13" t="s">
        <v>33</v>
      </c>
      <c r="AX218" s="13" t="s">
        <v>78</v>
      </c>
      <c r="AY218" s="242" t="s">
        <v>128</v>
      </c>
    </row>
    <row r="219" spans="1:51" s="14" customFormat="1" ht="12">
      <c r="A219" s="14"/>
      <c r="B219" s="243"/>
      <c r="C219" s="244"/>
      <c r="D219" s="234" t="s">
        <v>137</v>
      </c>
      <c r="E219" s="245" t="s">
        <v>1</v>
      </c>
      <c r="F219" s="246" t="s">
        <v>264</v>
      </c>
      <c r="G219" s="244"/>
      <c r="H219" s="247">
        <v>55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137</v>
      </c>
      <c r="AU219" s="253" t="s">
        <v>88</v>
      </c>
      <c r="AV219" s="14" t="s">
        <v>88</v>
      </c>
      <c r="AW219" s="14" t="s">
        <v>33</v>
      </c>
      <c r="AX219" s="14" t="s">
        <v>86</v>
      </c>
      <c r="AY219" s="253" t="s">
        <v>128</v>
      </c>
    </row>
    <row r="220" spans="1:65" s="2" customFormat="1" ht="14.4" customHeight="1">
      <c r="A220" s="39"/>
      <c r="B220" s="40"/>
      <c r="C220" s="219" t="s">
        <v>7</v>
      </c>
      <c r="D220" s="219" t="s">
        <v>130</v>
      </c>
      <c r="E220" s="220" t="s">
        <v>265</v>
      </c>
      <c r="F220" s="221" t="s">
        <v>266</v>
      </c>
      <c r="G220" s="222" t="s">
        <v>204</v>
      </c>
      <c r="H220" s="223">
        <v>60</v>
      </c>
      <c r="I220" s="224"/>
      <c r="J220" s="225">
        <f>ROUND(I220*H220,2)</f>
        <v>0</v>
      </c>
      <c r="K220" s="221" t="s">
        <v>134</v>
      </c>
      <c r="L220" s="45"/>
      <c r="M220" s="226" t="s">
        <v>1</v>
      </c>
      <c r="N220" s="227" t="s">
        <v>43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0.325</v>
      </c>
      <c r="T220" s="229">
        <f>S220*H220</f>
        <v>19.5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135</v>
      </c>
      <c r="AT220" s="230" t="s">
        <v>130</v>
      </c>
      <c r="AU220" s="230" t="s">
        <v>88</v>
      </c>
      <c r="AY220" s="18" t="s">
        <v>128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86</v>
      </c>
      <c r="BK220" s="231">
        <f>ROUND(I220*H220,2)</f>
        <v>0</v>
      </c>
      <c r="BL220" s="18" t="s">
        <v>135</v>
      </c>
      <c r="BM220" s="230" t="s">
        <v>267</v>
      </c>
    </row>
    <row r="221" spans="1:51" s="13" customFormat="1" ht="12">
      <c r="A221" s="13"/>
      <c r="B221" s="232"/>
      <c r="C221" s="233"/>
      <c r="D221" s="234" t="s">
        <v>137</v>
      </c>
      <c r="E221" s="235" t="s">
        <v>1</v>
      </c>
      <c r="F221" s="236" t="s">
        <v>140</v>
      </c>
      <c r="G221" s="233"/>
      <c r="H221" s="235" t="s">
        <v>1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137</v>
      </c>
      <c r="AU221" s="242" t="s">
        <v>88</v>
      </c>
      <c r="AV221" s="13" t="s">
        <v>86</v>
      </c>
      <c r="AW221" s="13" t="s">
        <v>33</v>
      </c>
      <c r="AX221" s="13" t="s">
        <v>78</v>
      </c>
      <c r="AY221" s="242" t="s">
        <v>128</v>
      </c>
    </row>
    <row r="222" spans="1:51" s="14" customFormat="1" ht="12">
      <c r="A222" s="14"/>
      <c r="B222" s="243"/>
      <c r="C222" s="244"/>
      <c r="D222" s="234" t="s">
        <v>137</v>
      </c>
      <c r="E222" s="245" t="s">
        <v>1</v>
      </c>
      <c r="F222" s="246" t="s">
        <v>268</v>
      </c>
      <c r="G222" s="244"/>
      <c r="H222" s="247">
        <v>60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137</v>
      </c>
      <c r="AU222" s="253" t="s">
        <v>88</v>
      </c>
      <c r="AV222" s="14" t="s">
        <v>88</v>
      </c>
      <c r="AW222" s="14" t="s">
        <v>33</v>
      </c>
      <c r="AX222" s="14" t="s">
        <v>86</v>
      </c>
      <c r="AY222" s="253" t="s">
        <v>128</v>
      </c>
    </row>
    <row r="223" spans="1:65" s="2" customFormat="1" ht="14.4" customHeight="1">
      <c r="A223" s="39"/>
      <c r="B223" s="40"/>
      <c r="C223" s="219" t="s">
        <v>269</v>
      </c>
      <c r="D223" s="219" t="s">
        <v>130</v>
      </c>
      <c r="E223" s="220" t="s">
        <v>270</v>
      </c>
      <c r="F223" s="221" t="s">
        <v>271</v>
      </c>
      <c r="G223" s="222" t="s">
        <v>204</v>
      </c>
      <c r="H223" s="223">
        <v>360</v>
      </c>
      <c r="I223" s="224"/>
      <c r="J223" s="225">
        <f>ROUND(I223*H223,2)</f>
        <v>0</v>
      </c>
      <c r="K223" s="221" t="s">
        <v>134</v>
      </c>
      <c r="L223" s="45"/>
      <c r="M223" s="226" t="s">
        <v>1</v>
      </c>
      <c r="N223" s="227" t="s">
        <v>43</v>
      </c>
      <c r="O223" s="92"/>
      <c r="P223" s="228">
        <f>O223*H223</f>
        <v>0</v>
      </c>
      <c r="Q223" s="228">
        <v>0</v>
      </c>
      <c r="R223" s="228">
        <f>Q223*H223</f>
        <v>0</v>
      </c>
      <c r="S223" s="228">
        <v>0.22</v>
      </c>
      <c r="T223" s="229">
        <f>S223*H223</f>
        <v>79.2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135</v>
      </c>
      <c r="AT223" s="230" t="s">
        <v>130</v>
      </c>
      <c r="AU223" s="230" t="s">
        <v>88</v>
      </c>
      <c r="AY223" s="18" t="s">
        <v>128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86</v>
      </c>
      <c r="BK223" s="231">
        <f>ROUND(I223*H223,2)</f>
        <v>0</v>
      </c>
      <c r="BL223" s="18" t="s">
        <v>135</v>
      </c>
      <c r="BM223" s="230" t="s">
        <v>272</v>
      </c>
    </row>
    <row r="224" spans="1:51" s="13" customFormat="1" ht="12">
      <c r="A224" s="13"/>
      <c r="B224" s="232"/>
      <c r="C224" s="233"/>
      <c r="D224" s="234" t="s">
        <v>137</v>
      </c>
      <c r="E224" s="235" t="s">
        <v>1</v>
      </c>
      <c r="F224" s="236" t="s">
        <v>140</v>
      </c>
      <c r="G224" s="233"/>
      <c r="H224" s="235" t="s">
        <v>1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137</v>
      </c>
      <c r="AU224" s="242" t="s">
        <v>88</v>
      </c>
      <c r="AV224" s="13" t="s">
        <v>86</v>
      </c>
      <c r="AW224" s="13" t="s">
        <v>33</v>
      </c>
      <c r="AX224" s="13" t="s">
        <v>78</v>
      </c>
      <c r="AY224" s="242" t="s">
        <v>128</v>
      </c>
    </row>
    <row r="225" spans="1:51" s="14" customFormat="1" ht="12">
      <c r="A225" s="14"/>
      <c r="B225" s="243"/>
      <c r="C225" s="244"/>
      <c r="D225" s="234" t="s">
        <v>137</v>
      </c>
      <c r="E225" s="245" t="s">
        <v>1</v>
      </c>
      <c r="F225" s="246" t="s">
        <v>273</v>
      </c>
      <c r="G225" s="244"/>
      <c r="H225" s="247">
        <v>360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137</v>
      </c>
      <c r="AU225" s="253" t="s">
        <v>88</v>
      </c>
      <c r="AV225" s="14" t="s">
        <v>88</v>
      </c>
      <c r="AW225" s="14" t="s">
        <v>33</v>
      </c>
      <c r="AX225" s="14" t="s">
        <v>86</v>
      </c>
      <c r="AY225" s="253" t="s">
        <v>128</v>
      </c>
    </row>
    <row r="226" spans="1:63" s="12" customFormat="1" ht="22.8" customHeight="1">
      <c r="A226" s="12"/>
      <c r="B226" s="203"/>
      <c r="C226" s="204"/>
      <c r="D226" s="205" t="s">
        <v>77</v>
      </c>
      <c r="E226" s="217" t="s">
        <v>135</v>
      </c>
      <c r="F226" s="217" t="s">
        <v>274</v>
      </c>
      <c r="G226" s="204"/>
      <c r="H226" s="204"/>
      <c r="I226" s="207"/>
      <c r="J226" s="218">
        <f>BK226</f>
        <v>0</v>
      </c>
      <c r="K226" s="204"/>
      <c r="L226" s="209"/>
      <c r="M226" s="210"/>
      <c r="N226" s="211"/>
      <c r="O226" s="211"/>
      <c r="P226" s="212">
        <f>SUM(P227:P244)</f>
        <v>0</v>
      </c>
      <c r="Q226" s="211"/>
      <c r="R226" s="212">
        <f>SUM(R227:R244)</f>
        <v>7.107100000000001</v>
      </c>
      <c r="S226" s="211"/>
      <c r="T226" s="213">
        <f>SUM(T227:T244)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4" t="s">
        <v>86</v>
      </c>
      <c r="AT226" s="215" t="s">
        <v>77</v>
      </c>
      <c r="AU226" s="215" t="s">
        <v>86</v>
      </c>
      <c r="AY226" s="214" t="s">
        <v>128</v>
      </c>
      <c r="BK226" s="216">
        <f>SUM(BK227:BK244)</f>
        <v>0</v>
      </c>
    </row>
    <row r="227" spans="1:65" s="2" customFormat="1" ht="14.4" customHeight="1">
      <c r="A227" s="39"/>
      <c r="B227" s="40"/>
      <c r="C227" s="219" t="s">
        <v>275</v>
      </c>
      <c r="D227" s="219" t="s">
        <v>130</v>
      </c>
      <c r="E227" s="220" t="s">
        <v>276</v>
      </c>
      <c r="F227" s="221" t="s">
        <v>277</v>
      </c>
      <c r="G227" s="222" t="s">
        <v>278</v>
      </c>
      <c r="H227" s="223">
        <v>35</v>
      </c>
      <c r="I227" s="224"/>
      <c r="J227" s="225">
        <f>ROUND(I227*H227,2)</f>
        <v>0</v>
      </c>
      <c r="K227" s="221" t="s">
        <v>134</v>
      </c>
      <c r="L227" s="45"/>
      <c r="M227" s="226" t="s">
        <v>1</v>
      </c>
      <c r="N227" s="227" t="s">
        <v>43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279</v>
      </c>
      <c r="AT227" s="230" t="s">
        <v>130</v>
      </c>
      <c r="AU227" s="230" t="s">
        <v>88</v>
      </c>
      <c r="AY227" s="18" t="s">
        <v>128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86</v>
      </c>
      <c r="BK227" s="231">
        <f>ROUND(I227*H227,2)</f>
        <v>0</v>
      </c>
      <c r="BL227" s="18" t="s">
        <v>279</v>
      </c>
      <c r="BM227" s="230" t="s">
        <v>280</v>
      </c>
    </row>
    <row r="228" spans="1:51" s="13" customFormat="1" ht="12">
      <c r="A228" s="13"/>
      <c r="B228" s="232"/>
      <c r="C228" s="233"/>
      <c r="D228" s="234" t="s">
        <v>137</v>
      </c>
      <c r="E228" s="235" t="s">
        <v>1</v>
      </c>
      <c r="F228" s="236" t="s">
        <v>281</v>
      </c>
      <c r="G228" s="233"/>
      <c r="H228" s="235" t="s">
        <v>1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137</v>
      </c>
      <c r="AU228" s="242" t="s">
        <v>88</v>
      </c>
      <c r="AV228" s="13" t="s">
        <v>86</v>
      </c>
      <c r="AW228" s="13" t="s">
        <v>33</v>
      </c>
      <c r="AX228" s="13" t="s">
        <v>78</v>
      </c>
      <c r="AY228" s="242" t="s">
        <v>128</v>
      </c>
    </row>
    <row r="229" spans="1:51" s="14" customFormat="1" ht="12">
      <c r="A229" s="14"/>
      <c r="B229" s="243"/>
      <c r="C229" s="244"/>
      <c r="D229" s="234" t="s">
        <v>137</v>
      </c>
      <c r="E229" s="245" t="s">
        <v>1</v>
      </c>
      <c r="F229" s="246" t="s">
        <v>282</v>
      </c>
      <c r="G229" s="244"/>
      <c r="H229" s="247">
        <v>35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137</v>
      </c>
      <c r="AU229" s="253" t="s">
        <v>88</v>
      </c>
      <c r="AV229" s="14" t="s">
        <v>88</v>
      </c>
      <c r="AW229" s="14" t="s">
        <v>33</v>
      </c>
      <c r="AX229" s="14" t="s">
        <v>86</v>
      </c>
      <c r="AY229" s="253" t="s">
        <v>128</v>
      </c>
    </row>
    <row r="230" spans="1:65" s="2" customFormat="1" ht="14.4" customHeight="1">
      <c r="A230" s="39"/>
      <c r="B230" s="40"/>
      <c r="C230" s="219" t="s">
        <v>283</v>
      </c>
      <c r="D230" s="219" t="s">
        <v>130</v>
      </c>
      <c r="E230" s="220" t="s">
        <v>284</v>
      </c>
      <c r="F230" s="221" t="s">
        <v>285</v>
      </c>
      <c r="G230" s="222" t="s">
        <v>133</v>
      </c>
      <c r="H230" s="223">
        <v>19.5</v>
      </c>
      <c r="I230" s="224"/>
      <c r="J230" s="225">
        <f>ROUND(I230*H230,2)</f>
        <v>0</v>
      </c>
      <c r="K230" s="221" t="s">
        <v>134</v>
      </c>
      <c r="L230" s="45"/>
      <c r="M230" s="226" t="s">
        <v>1</v>
      </c>
      <c r="N230" s="227" t="s">
        <v>43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279</v>
      </c>
      <c r="AT230" s="230" t="s">
        <v>130</v>
      </c>
      <c r="AU230" s="230" t="s">
        <v>88</v>
      </c>
      <c r="AY230" s="18" t="s">
        <v>128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86</v>
      </c>
      <c r="BK230" s="231">
        <f>ROUND(I230*H230,2)</f>
        <v>0</v>
      </c>
      <c r="BL230" s="18" t="s">
        <v>279</v>
      </c>
      <c r="BM230" s="230" t="s">
        <v>286</v>
      </c>
    </row>
    <row r="231" spans="1:51" s="13" customFormat="1" ht="12">
      <c r="A231" s="13"/>
      <c r="B231" s="232"/>
      <c r="C231" s="233"/>
      <c r="D231" s="234" t="s">
        <v>137</v>
      </c>
      <c r="E231" s="235" t="s">
        <v>1</v>
      </c>
      <c r="F231" s="236" t="s">
        <v>287</v>
      </c>
      <c r="G231" s="233"/>
      <c r="H231" s="235" t="s">
        <v>1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137</v>
      </c>
      <c r="AU231" s="242" t="s">
        <v>88</v>
      </c>
      <c r="AV231" s="13" t="s">
        <v>86</v>
      </c>
      <c r="AW231" s="13" t="s">
        <v>33</v>
      </c>
      <c r="AX231" s="13" t="s">
        <v>78</v>
      </c>
      <c r="AY231" s="242" t="s">
        <v>128</v>
      </c>
    </row>
    <row r="232" spans="1:51" s="13" customFormat="1" ht="12">
      <c r="A232" s="13"/>
      <c r="B232" s="232"/>
      <c r="C232" s="233"/>
      <c r="D232" s="234" t="s">
        <v>137</v>
      </c>
      <c r="E232" s="235" t="s">
        <v>1</v>
      </c>
      <c r="F232" s="236" t="s">
        <v>288</v>
      </c>
      <c r="G232" s="233"/>
      <c r="H232" s="235" t="s">
        <v>1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137</v>
      </c>
      <c r="AU232" s="242" t="s">
        <v>88</v>
      </c>
      <c r="AV232" s="13" t="s">
        <v>86</v>
      </c>
      <c r="AW232" s="13" t="s">
        <v>33</v>
      </c>
      <c r="AX232" s="13" t="s">
        <v>78</v>
      </c>
      <c r="AY232" s="242" t="s">
        <v>128</v>
      </c>
    </row>
    <row r="233" spans="1:51" s="14" customFormat="1" ht="12">
      <c r="A233" s="14"/>
      <c r="B233" s="243"/>
      <c r="C233" s="244"/>
      <c r="D233" s="234" t="s">
        <v>137</v>
      </c>
      <c r="E233" s="245" t="s">
        <v>1</v>
      </c>
      <c r="F233" s="246" t="s">
        <v>289</v>
      </c>
      <c r="G233" s="244"/>
      <c r="H233" s="247">
        <v>28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137</v>
      </c>
      <c r="AU233" s="253" t="s">
        <v>88</v>
      </c>
      <c r="AV233" s="14" t="s">
        <v>88</v>
      </c>
      <c r="AW233" s="14" t="s">
        <v>33</v>
      </c>
      <c r="AX233" s="14" t="s">
        <v>78</v>
      </c>
      <c r="AY233" s="253" t="s">
        <v>128</v>
      </c>
    </row>
    <row r="234" spans="1:51" s="14" customFormat="1" ht="12">
      <c r="A234" s="14"/>
      <c r="B234" s="243"/>
      <c r="C234" s="244"/>
      <c r="D234" s="234" t="s">
        <v>137</v>
      </c>
      <c r="E234" s="245" t="s">
        <v>1</v>
      </c>
      <c r="F234" s="246" t="s">
        <v>290</v>
      </c>
      <c r="G234" s="244"/>
      <c r="H234" s="247">
        <v>-8.75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137</v>
      </c>
      <c r="AU234" s="253" t="s">
        <v>88</v>
      </c>
      <c r="AV234" s="14" t="s">
        <v>88</v>
      </c>
      <c r="AW234" s="14" t="s">
        <v>33</v>
      </c>
      <c r="AX234" s="14" t="s">
        <v>78</v>
      </c>
      <c r="AY234" s="253" t="s">
        <v>128</v>
      </c>
    </row>
    <row r="235" spans="1:51" s="14" customFormat="1" ht="12">
      <c r="A235" s="14"/>
      <c r="B235" s="243"/>
      <c r="C235" s="244"/>
      <c r="D235" s="234" t="s">
        <v>137</v>
      </c>
      <c r="E235" s="245" t="s">
        <v>1</v>
      </c>
      <c r="F235" s="246" t="s">
        <v>291</v>
      </c>
      <c r="G235" s="244"/>
      <c r="H235" s="247">
        <v>0.25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137</v>
      </c>
      <c r="AU235" s="253" t="s">
        <v>88</v>
      </c>
      <c r="AV235" s="14" t="s">
        <v>88</v>
      </c>
      <c r="AW235" s="14" t="s">
        <v>33</v>
      </c>
      <c r="AX235" s="14" t="s">
        <v>78</v>
      </c>
      <c r="AY235" s="253" t="s">
        <v>128</v>
      </c>
    </row>
    <row r="236" spans="1:51" s="15" customFormat="1" ht="12">
      <c r="A236" s="15"/>
      <c r="B236" s="254"/>
      <c r="C236" s="255"/>
      <c r="D236" s="234" t="s">
        <v>137</v>
      </c>
      <c r="E236" s="256" t="s">
        <v>1</v>
      </c>
      <c r="F236" s="257" t="s">
        <v>145</v>
      </c>
      <c r="G236" s="255"/>
      <c r="H236" s="258">
        <v>19.5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4" t="s">
        <v>137</v>
      </c>
      <c r="AU236" s="264" t="s">
        <v>88</v>
      </c>
      <c r="AV236" s="15" t="s">
        <v>135</v>
      </c>
      <c r="AW236" s="15" t="s">
        <v>33</v>
      </c>
      <c r="AX236" s="15" t="s">
        <v>86</v>
      </c>
      <c r="AY236" s="264" t="s">
        <v>128</v>
      </c>
    </row>
    <row r="237" spans="1:65" s="2" customFormat="1" ht="14.4" customHeight="1">
      <c r="A237" s="39"/>
      <c r="B237" s="40"/>
      <c r="C237" s="265" t="s">
        <v>292</v>
      </c>
      <c r="D237" s="265" t="s">
        <v>225</v>
      </c>
      <c r="E237" s="266" t="s">
        <v>293</v>
      </c>
      <c r="F237" s="267" t="s">
        <v>294</v>
      </c>
      <c r="G237" s="268" t="s">
        <v>197</v>
      </c>
      <c r="H237" s="269">
        <v>29.25</v>
      </c>
      <c r="I237" s="270"/>
      <c r="J237" s="271">
        <f>ROUND(I237*H237,2)</f>
        <v>0</v>
      </c>
      <c r="K237" s="267" t="s">
        <v>134</v>
      </c>
      <c r="L237" s="272"/>
      <c r="M237" s="273" t="s">
        <v>1</v>
      </c>
      <c r="N237" s="274" t="s">
        <v>43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295</v>
      </c>
      <c r="AT237" s="230" t="s">
        <v>225</v>
      </c>
      <c r="AU237" s="230" t="s">
        <v>88</v>
      </c>
      <c r="AY237" s="18" t="s">
        <v>128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86</v>
      </c>
      <c r="BK237" s="231">
        <f>ROUND(I237*H237,2)</f>
        <v>0</v>
      </c>
      <c r="BL237" s="18" t="s">
        <v>279</v>
      </c>
      <c r="BM237" s="230" t="s">
        <v>296</v>
      </c>
    </row>
    <row r="238" spans="1:51" s="13" customFormat="1" ht="12">
      <c r="A238" s="13"/>
      <c r="B238" s="232"/>
      <c r="C238" s="233"/>
      <c r="D238" s="234" t="s">
        <v>137</v>
      </c>
      <c r="E238" s="235" t="s">
        <v>1</v>
      </c>
      <c r="F238" s="236" t="s">
        <v>287</v>
      </c>
      <c r="G238" s="233"/>
      <c r="H238" s="235" t="s">
        <v>1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137</v>
      </c>
      <c r="AU238" s="242" t="s">
        <v>88</v>
      </c>
      <c r="AV238" s="13" t="s">
        <v>86</v>
      </c>
      <c r="AW238" s="13" t="s">
        <v>33</v>
      </c>
      <c r="AX238" s="13" t="s">
        <v>78</v>
      </c>
      <c r="AY238" s="242" t="s">
        <v>128</v>
      </c>
    </row>
    <row r="239" spans="1:51" s="13" customFormat="1" ht="12">
      <c r="A239" s="13"/>
      <c r="B239" s="232"/>
      <c r="C239" s="233"/>
      <c r="D239" s="234" t="s">
        <v>137</v>
      </c>
      <c r="E239" s="235" t="s">
        <v>1</v>
      </c>
      <c r="F239" s="236" t="s">
        <v>297</v>
      </c>
      <c r="G239" s="233"/>
      <c r="H239" s="235" t="s">
        <v>1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137</v>
      </c>
      <c r="AU239" s="242" t="s">
        <v>88</v>
      </c>
      <c r="AV239" s="13" t="s">
        <v>86</v>
      </c>
      <c r="AW239" s="13" t="s">
        <v>33</v>
      </c>
      <c r="AX239" s="13" t="s">
        <v>78</v>
      </c>
      <c r="AY239" s="242" t="s">
        <v>128</v>
      </c>
    </row>
    <row r="240" spans="1:51" s="14" customFormat="1" ht="12">
      <c r="A240" s="14"/>
      <c r="B240" s="243"/>
      <c r="C240" s="244"/>
      <c r="D240" s="234" t="s">
        <v>137</v>
      </c>
      <c r="E240" s="245" t="s">
        <v>1</v>
      </c>
      <c r="F240" s="246" t="s">
        <v>298</v>
      </c>
      <c r="G240" s="244"/>
      <c r="H240" s="247">
        <v>29.25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3" t="s">
        <v>137</v>
      </c>
      <c r="AU240" s="253" t="s">
        <v>88</v>
      </c>
      <c r="AV240" s="14" t="s">
        <v>88</v>
      </c>
      <c r="AW240" s="14" t="s">
        <v>33</v>
      </c>
      <c r="AX240" s="14" t="s">
        <v>86</v>
      </c>
      <c r="AY240" s="253" t="s">
        <v>128</v>
      </c>
    </row>
    <row r="241" spans="1:65" s="2" customFormat="1" ht="14.4" customHeight="1">
      <c r="A241" s="39"/>
      <c r="B241" s="40"/>
      <c r="C241" s="219" t="s">
        <v>299</v>
      </c>
      <c r="D241" s="219" t="s">
        <v>130</v>
      </c>
      <c r="E241" s="220" t="s">
        <v>300</v>
      </c>
      <c r="F241" s="221" t="s">
        <v>301</v>
      </c>
      <c r="G241" s="222" t="s">
        <v>278</v>
      </c>
      <c r="H241" s="223">
        <v>35</v>
      </c>
      <c r="I241" s="224"/>
      <c r="J241" s="225">
        <f>ROUND(I241*H241,2)</f>
        <v>0</v>
      </c>
      <c r="K241" s="221" t="s">
        <v>134</v>
      </c>
      <c r="L241" s="45"/>
      <c r="M241" s="226" t="s">
        <v>1</v>
      </c>
      <c r="N241" s="227" t="s">
        <v>43</v>
      </c>
      <c r="O241" s="92"/>
      <c r="P241" s="228">
        <f>O241*H241</f>
        <v>0</v>
      </c>
      <c r="Q241" s="228">
        <v>0.203</v>
      </c>
      <c r="R241" s="228">
        <f>Q241*H241</f>
        <v>7.105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135</v>
      </c>
      <c r="AT241" s="230" t="s">
        <v>130</v>
      </c>
      <c r="AU241" s="230" t="s">
        <v>88</v>
      </c>
      <c r="AY241" s="18" t="s">
        <v>128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86</v>
      </c>
      <c r="BK241" s="231">
        <f>ROUND(I241*H241,2)</f>
        <v>0</v>
      </c>
      <c r="BL241" s="18" t="s">
        <v>135</v>
      </c>
      <c r="BM241" s="230" t="s">
        <v>302</v>
      </c>
    </row>
    <row r="242" spans="1:65" s="2" customFormat="1" ht="14.4" customHeight="1">
      <c r="A242" s="39"/>
      <c r="B242" s="40"/>
      <c r="C242" s="219" t="s">
        <v>303</v>
      </c>
      <c r="D242" s="219" t="s">
        <v>130</v>
      </c>
      <c r="E242" s="220" t="s">
        <v>304</v>
      </c>
      <c r="F242" s="221" t="s">
        <v>305</v>
      </c>
      <c r="G242" s="222" t="s">
        <v>278</v>
      </c>
      <c r="H242" s="223">
        <v>35</v>
      </c>
      <c r="I242" s="224"/>
      <c r="J242" s="225">
        <f>ROUND(I242*H242,2)</f>
        <v>0</v>
      </c>
      <c r="K242" s="221" t="s">
        <v>134</v>
      </c>
      <c r="L242" s="45"/>
      <c r="M242" s="226" t="s">
        <v>1</v>
      </c>
      <c r="N242" s="227" t="s">
        <v>43</v>
      </c>
      <c r="O242" s="92"/>
      <c r="P242" s="228">
        <f>O242*H242</f>
        <v>0</v>
      </c>
      <c r="Q242" s="228">
        <v>6E-05</v>
      </c>
      <c r="R242" s="228">
        <f>Q242*H242</f>
        <v>0.0021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135</v>
      </c>
      <c r="AT242" s="230" t="s">
        <v>130</v>
      </c>
      <c r="AU242" s="230" t="s">
        <v>88</v>
      </c>
      <c r="AY242" s="18" t="s">
        <v>128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86</v>
      </c>
      <c r="BK242" s="231">
        <f>ROUND(I242*H242,2)</f>
        <v>0</v>
      </c>
      <c r="BL242" s="18" t="s">
        <v>135</v>
      </c>
      <c r="BM242" s="230" t="s">
        <v>306</v>
      </c>
    </row>
    <row r="243" spans="1:51" s="13" customFormat="1" ht="12">
      <c r="A243" s="13"/>
      <c r="B243" s="232"/>
      <c r="C243" s="233"/>
      <c r="D243" s="234" t="s">
        <v>137</v>
      </c>
      <c r="E243" s="235" t="s">
        <v>1</v>
      </c>
      <c r="F243" s="236" t="s">
        <v>307</v>
      </c>
      <c r="G243" s="233"/>
      <c r="H243" s="235" t="s">
        <v>1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137</v>
      </c>
      <c r="AU243" s="242" t="s">
        <v>88</v>
      </c>
      <c r="AV243" s="13" t="s">
        <v>86</v>
      </c>
      <c r="AW243" s="13" t="s">
        <v>33</v>
      </c>
      <c r="AX243" s="13" t="s">
        <v>78</v>
      </c>
      <c r="AY243" s="242" t="s">
        <v>128</v>
      </c>
    </row>
    <row r="244" spans="1:51" s="14" customFormat="1" ht="12">
      <c r="A244" s="14"/>
      <c r="B244" s="243"/>
      <c r="C244" s="244"/>
      <c r="D244" s="234" t="s">
        <v>137</v>
      </c>
      <c r="E244" s="245" t="s">
        <v>1</v>
      </c>
      <c r="F244" s="246" t="s">
        <v>282</v>
      </c>
      <c r="G244" s="244"/>
      <c r="H244" s="247">
        <v>35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137</v>
      </c>
      <c r="AU244" s="253" t="s">
        <v>88</v>
      </c>
      <c r="AV244" s="14" t="s">
        <v>88</v>
      </c>
      <c r="AW244" s="14" t="s">
        <v>33</v>
      </c>
      <c r="AX244" s="14" t="s">
        <v>86</v>
      </c>
      <c r="AY244" s="253" t="s">
        <v>128</v>
      </c>
    </row>
    <row r="245" spans="1:63" s="12" customFormat="1" ht="22.8" customHeight="1">
      <c r="A245" s="12"/>
      <c r="B245" s="203"/>
      <c r="C245" s="204"/>
      <c r="D245" s="205" t="s">
        <v>77</v>
      </c>
      <c r="E245" s="217" t="s">
        <v>308</v>
      </c>
      <c r="F245" s="217" t="s">
        <v>309</v>
      </c>
      <c r="G245" s="204"/>
      <c r="H245" s="204"/>
      <c r="I245" s="207"/>
      <c r="J245" s="218">
        <f>BK245</f>
        <v>0</v>
      </c>
      <c r="K245" s="204"/>
      <c r="L245" s="209"/>
      <c r="M245" s="210"/>
      <c r="N245" s="211"/>
      <c r="O245" s="211"/>
      <c r="P245" s="212">
        <f>SUM(P246:P267)</f>
        <v>0</v>
      </c>
      <c r="Q245" s="211"/>
      <c r="R245" s="212">
        <f>SUM(R246:R267)</f>
        <v>80.2445</v>
      </c>
      <c r="S245" s="211"/>
      <c r="T245" s="213">
        <f>SUM(T246:T267)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4" t="s">
        <v>86</v>
      </c>
      <c r="AT245" s="215" t="s">
        <v>77</v>
      </c>
      <c r="AU245" s="215" t="s">
        <v>86</v>
      </c>
      <c r="AY245" s="214" t="s">
        <v>128</v>
      </c>
      <c r="BK245" s="216">
        <f>SUM(BK246:BK267)</f>
        <v>0</v>
      </c>
    </row>
    <row r="246" spans="1:65" s="2" customFormat="1" ht="14.4" customHeight="1">
      <c r="A246" s="39"/>
      <c r="B246" s="40"/>
      <c r="C246" s="219" t="s">
        <v>310</v>
      </c>
      <c r="D246" s="219" t="s">
        <v>130</v>
      </c>
      <c r="E246" s="220" t="s">
        <v>311</v>
      </c>
      <c r="F246" s="221" t="s">
        <v>312</v>
      </c>
      <c r="G246" s="222" t="s">
        <v>204</v>
      </c>
      <c r="H246" s="223">
        <v>142</v>
      </c>
      <c r="I246" s="224"/>
      <c r="J246" s="225">
        <f>ROUND(I246*H246,2)</f>
        <v>0</v>
      </c>
      <c r="K246" s="221" t="s">
        <v>134</v>
      </c>
      <c r="L246" s="45"/>
      <c r="M246" s="226" t="s">
        <v>1</v>
      </c>
      <c r="N246" s="227" t="s">
        <v>43</v>
      </c>
      <c r="O246" s="92"/>
      <c r="P246" s="228">
        <f>O246*H246</f>
        <v>0</v>
      </c>
      <c r="Q246" s="228">
        <v>0.098</v>
      </c>
      <c r="R246" s="228">
        <f>Q246*H246</f>
        <v>13.916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135</v>
      </c>
      <c r="AT246" s="230" t="s">
        <v>130</v>
      </c>
      <c r="AU246" s="230" t="s">
        <v>88</v>
      </c>
      <c r="AY246" s="18" t="s">
        <v>128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86</v>
      </c>
      <c r="BK246" s="231">
        <f>ROUND(I246*H246,2)</f>
        <v>0</v>
      </c>
      <c r="BL246" s="18" t="s">
        <v>135</v>
      </c>
      <c r="BM246" s="230" t="s">
        <v>313</v>
      </c>
    </row>
    <row r="247" spans="1:51" s="13" customFormat="1" ht="12">
      <c r="A247" s="13"/>
      <c r="B247" s="232"/>
      <c r="C247" s="233"/>
      <c r="D247" s="234" t="s">
        <v>137</v>
      </c>
      <c r="E247" s="235" t="s">
        <v>1</v>
      </c>
      <c r="F247" s="236" t="s">
        <v>314</v>
      </c>
      <c r="G247" s="233"/>
      <c r="H247" s="235" t="s">
        <v>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137</v>
      </c>
      <c r="AU247" s="242" t="s">
        <v>88</v>
      </c>
      <c r="AV247" s="13" t="s">
        <v>86</v>
      </c>
      <c r="AW247" s="13" t="s">
        <v>33</v>
      </c>
      <c r="AX247" s="13" t="s">
        <v>78</v>
      </c>
      <c r="AY247" s="242" t="s">
        <v>128</v>
      </c>
    </row>
    <row r="248" spans="1:51" s="13" customFormat="1" ht="12">
      <c r="A248" s="13"/>
      <c r="B248" s="232"/>
      <c r="C248" s="233"/>
      <c r="D248" s="234" t="s">
        <v>137</v>
      </c>
      <c r="E248" s="235" t="s">
        <v>1</v>
      </c>
      <c r="F248" s="236" t="s">
        <v>140</v>
      </c>
      <c r="G248" s="233"/>
      <c r="H248" s="235" t="s">
        <v>1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137</v>
      </c>
      <c r="AU248" s="242" t="s">
        <v>88</v>
      </c>
      <c r="AV248" s="13" t="s">
        <v>86</v>
      </c>
      <c r="AW248" s="13" t="s">
        <v>33</v>
      </c>
      <c r="AX248" s="13" t="s">
        <v>78</v>
      </c>
      <c r="AY248" s="242" t="s">
        <v>128</v>
      </c>
    </row>
    <row r="249" spans="1:51" s="14" customFormat="1" ht="12">
      <c r="A249" s="14"/>
      <c r="B249" s="243"/>
      <c r="C249" s="244"/>
      <c r="D249" s="234" t="s">
        <v>137</v>
      </c>
      <c r="E249" s="245" t="s">
        <v>1</v>
      </c>
      <c r="F249" s="246" t="s">
        <v>315</v>
      </c>
      <c r="G249" s="244"/>
      <c r="H249" s="247">
        <v>140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137</v>
      </c>
      <c r="AU249" s="253" t="s">
        <v>88</v>
      </c>
      <c r="AV249" s="14" t="s">
        <v>88</v>
      </c>
      <c r="AW249" s="14" t="s">
        <v>33</v>
      </c>
      <c r="AX249" s="14" t="s">
        <v>78</v>
      </c>
      <c r="AY249" s="253" t="s">
        <v>128</v>
      </c>
    </row>
    <row r="250" spans="1:51" s="16" customFormat="1" ht="12">
      <c r="A250" s="16"/>
      <c r="B250" s="275"/>
      <c r="C250" s="276"/>
      <c r="D250" s="234" t="s">
        <v>137</v>
      </c>
      <c r="E250" s="277" t="s">
        <v>1</v>
      </c>
      <c r="F250" s="278" t="s">
        <v>316</v>
      </c>
      <c r="G250" s="276"/>
      <c r="H250" s="279">
        <v>140</v>
      </c>
      <c r="I250" s="280"/>
      <c r="J250" s="276"/>
      <c r="K250" s="276"/>
      <c r="L250" s="281"/>
      <c r="M250" s="282"/>
      <c r="N250" s="283"/>
      <c r="O250" s="283"/>
      <c r="P250" s="283"/>
      <c r="Q250" s="283"/>
      <c r="R250" s="283"/>
      <c r="S250" s="283"/>
      <c r="T250" s="284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T250" s="285" t="s">
        <v>137</v>
      </c>
      <c r="AU250" s="285" t="s">
        <v>88</v>
      </c>
      <c r="AV250" s="16" t="s">
        <v>149</v>
      </c>
      <c r="AW250" s="16" t="s">
        <v>33</v>
      </c>
      <c r="AX250" s="16" t="s">
        <v>78</v>
      </c>
      <c r="AY250" s="285" t="s">
        <v>128</v>
      </c>
    </row>
    <row r="251" spans="1:51" s="13" customFormat="1" ht="12">
      <c r="A251" s="13"/>
      <c r="B251" s="232"/>
      <c r="C251" s="233"/>
      <c r="D251" s="234" t="s">
        <v>137</v>
      </c>
      <c r="E251" s="235" t="s">
        <v>1</v>
      </c>
      <c r="F251" s="236" t="s">
        <v>317</v>
      </c>
      <c r="G251" s="233"/>
      <c r="H251" s="235" t="s">
        <v>1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137</v>
      </c>
      <c r="AU251" s="242" t="s">
        <v>88</v>
      </c>
      <c r="AV251" s="13" t="s">
        <v>86</v>
      </c>
      <c r="AW251" s="13" t="s">
        <v>33</v>
      </c>
      <c r="AX251" s="13" t="s">
        <v>78</v>
      </c>
      <c r="AY251" s="242" t="s">
        <v>128</v>
      </c>
    </row>
    <row r="252" spans="1:51" s="14" customFormat="1" ht="12">
      <c r="A252" s="14"/>
      <c r="B252" s="243"/>
      <c r="C252" s="244"/>
      <c r="D252" s="234" t="s">
        <v>137</v>
      </c>
      <c r="E252" s="245" t="s">
        <v>1</v>
      </c>
      <c r="F252" s="246" t="s">
        <v>318</v>
      </c>
      <c r="G252" s="244"/>
      <c r="H252" s="247">
        <v>2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137</v>
      </c>
      <c r="AU252" s="253" t="s">
        <v>88</v>
      </c>
      <c r="AV252" s="14" t="s">
        <v>88</v>
      </c>
      <c r="AW252" s="14" t="s">
        <v>33</v>
      </c>
      <c r="AX252" s="14" t="s">
        <v>78</v>
      </c>
      <c r="AY252" s="253" t="s">
        <v>128</v>
      </c>
    </row>
    <row r="253" spans="1:51" s="16" customFormat="1" ht="12">
      <c r="A253" s="16"/>
      <c r="B253" s="275"/>
      <c r="C253" s="276"/>
      <c r="D253" s="234" t="s">
        <v>137</v>
      </c>
      <c r="E253" s="277" t="s">
        <v>1</v>
      </c>
      <c r="F253" s="278" t="s">
        <v>319</v>
      </c>
      <c r="G253" s="276"/>
      <c r="H253" s="279">
        <v>2</v>
      </c>
      <c r="I253" s="280"/>
      <c r="J253" s="276"/>
      <c r="K253" s="276"/>
      <c r="L253" s="281"/>
      <c r="M253" s="282"/>
      <c r="N253" s="283"/>
      <c r="O253" s="283"/>
      <c r="P253" s="283"/>
      <c r="Q253" s="283"/>
      <c r="R253" s="283"/>
      <c r="S253" s="283"/>
      <c r="T253" s="284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T253" s="285" t="s">
        <v>137</v>
      </c>
      <c r="AU253" s="285" t="s">
        <v>88</v>
      </c>
      <c r="AV253" s="16" t="s">
        <v>149</v>
      </c>
      <c r="AW253" s="16" t="s">
        <v>33</v>
      </c>
      <c r="AX253" s="16" t="s">
        <v>78</v>
      </c>
      <c r="AY253" s="285" t="s">
        <v>128</v>
      </c>
    </row>
    <row r="254" spans="1:51" s="15" customFormat="1" ht="12">
      <c r="A254" s="15"/>
      <c r="B254" s="254"/>
      <c r="C254" s="255"/>
      <c r="D254" s="234" t="s">
        <v>137</v>
      </c>
      <c r="E254" s="256" t="s">
        <v>1</v>
      </c>
      <c r="F254" s="257" t="s">
        <v>145</v>
      </c>
      <c r="G254" s="255"/>
      <c r="H254" s="258">
        <v>142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4" t="s">
        <v>137</v>
      </c>
      <c r="AU254" s="264" t="s">
        <v>88</v>
      </c>
      <c r="AV254" s="15" t="s">
        <v>135</v>
      </c>
      <c r="AW254" s="15" t="s">
        <v>33</v>
      </c>
      <c r="AX254" s="15" t="s">
        <v>86</v>
      </c>
      <c r="AY254" s="264" t="s">
        <v>128</v>
      </c>
    </row>
    <row r="255" spans="1:65" s="2" customFormat="1" ht="14.4" customHeight="1">
      <c r="A255" s="39"/>
      <c r="B255" s="40"/>
      <c r="C255" s="265" t="s">
        <v>320</v>
      </c>
      <c r="D255" s="265" t="s">
        <v>225</v>
      </c>
      <c r="E255" s="266" t="s">
        <v>321</v>
      </c>
      <c r="F255" s="267" t="s">
        <v>322</v>
      </c>
      <c r="G255" s="268" t="s">
        <v>204</v>
      </c>
      <c r="H255" s="269">
        <v>143</v>
      </c>
      <c r="I255" s="270"/>
      <c r="J255" s="271">
        <f>ROUND(I255*H255,2)</f>
        <v>0</v>
      </c>
      <c r="K255" s="267" t="s">
        <v>1</v>
      </c>
      <c r="L255" s="272"/>
      <c r="M255" s="273" t="s">
        <v>1</v>
      </c>
      <c r="N255" s="274" t="s">
        <v>43</v>
      </c>
      <c r="O255" s="92"/>
      <c r="P255" s="228">
        <f>O255*H255</f>
        <v>0</v>
      </c>
      <c r="Q255" s="228">
        <v>0.027</v>
      </c>
      <c r="R255" s="228">
        <f>Q255*H255</f>
        <v>3.8609999999999998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183</v>
      </c>
      <c r="AT255" s="230" t="s">
        <v>225</v>
      </c>
      <c r="AU255" s="230" t="s">
        <v>88</v>
      </c>
      <c r="AY255" s="18" t="s">
        <v>128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86</v>
      </c>
      <c r="BK255" s="231">
        <f>ROUND(I255*H255,2)</f>
        <v>0</v>
      </c>
      <c r="BL255" s="18" t="s">
        <v>135</v>
      </c>
      <c r="BM255" s="230" t="s">
        <v>323</v>
      </c>
    </row>
    <row r="256" spans="1:51" s="13" customFormat="1" ht="12">
      <c r="A256" s="13"/>
      <c r="B256" s="232"/>
      <c r="C256" s="233"/>
      <c r="D256" s="234" t="s">
        <v>137</v>
      </c>
      <c r="E256" s="235" t="s">
        <v>1</v>
      </c>
      <c r="F256" s="236" t="s">
        <v>324</v>
      </c>
      <c r="G256" s="233"/>
      <c r="H256" s="235" t="s">
        <v>1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137</v>
      </c>
      <c r="AU256" s="242" t="s">
        <v>88</v>
      </c>
      <c r="AV256" s="13" t="s">
        <v>86</v>
      </c>
      <c r="AW256" s="13" t="s">
        <v>33</v>
      </c>
      <c r="AX256" s="13" t="s">
        <v>78</v>
      </c>
      <c r="AY256" s="242" t="s">
        <v>128</v>
      </c>
    </row>
    <row r="257" spans="1:51" s="14" customFormat="1" ht="12">
      <c r="A257" s="14"/>
      <c r="B257" s="243"/>
      <c r="C257" s="244"/>
      <c r="D257" s="234" t="s">
        <v>137</v>
      </c>
      <c r="E257" s="245" t="s">
        <v>1</v>
      </c>
      <c r="F257" s="246" t="s">
        <v>325</v>
      </c>
      <c r="G257" s="244"/>
      <c r="H257" s="247">
        <v>143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137</v>
      </c>
      <c r="AU257" s="253" t="s">
        <v>88</v>
      </c>
      <c r="AV257" s="14" t="s">
        <v>88</v>
      </c>
      <c r="AW257" s="14" t="s">
        <v>33</v>
      </c>
      <c r="AX257" s="14" t="s">
        <v>86</v>
      </c>
      <c r="AY257" s="253" t="s">
        <v>128</v>
      </c>
    </row>
    <row r="258" spans="1:65" s="2" customFormat="1" ht="14.4" customHeight="1">
      <c r="A258" s="39"/>
      <c r="B258" s="40"/>
      <c r="C258" s="265" t="s">
        <v>326</v>
      </c>
      <c r="D258" s="265" t="s">
        <v>225</v>
      </c>
      <c r="E258" s="266" t="s">
        <v>327</v>
      </c>
      <c r="F258" s="267" t="s">
        <v>328</v>
      </c>
      <c r="G258" s="268" t="s">
        <v>204</v>
      </c>
      <c r="H258" s="269">
        <v>2.5</v>
      </c>
      <c r="I258" s="270"/>
      <c r="J258" s="271">
        <f>ROUND(I258*H258,2)</f>
        <v>0</v>
      </c>
      <c r="K258" s="267" t="s">
        <v>1</v>
      </c>
      <c r="L258" s="272"/>
      <c r="M258" s="273" t="s">
        <v>1</v>
      </c>
      <c r="N258" s="274" t="s">
        <v>43</v>
      </c>
      <c r="O258" s="92"/>
      <c r="P258" s="228">
        <f>O258*H258</f>
        <v>0</v>
      </c>
      <c r="Q258" s="228">
        <v>0.027</v>
      </c>
      <c r="R258" s="228">
        <f>Q258*H258</f>
        <v>0.0675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183</v>
      </c>
      <c r="AT258" s="230" t="s">
        <v>225</v>
      </c>
      <c r="AU258" s="230" t="s">
        <v>88</v>
      </c>
      <c r="AY258" s="18" t="s">
        <v>128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86</v>
      </c>
      <c r="BK258" s="231">
        <f>ROUND(I258*H258,2)</f>
        <v>0</v>
      </c>
      <c r="BL258" s="18" t="s">
        <v>135</v>
      </c>
      <c r="BM258" s="230" t="s">
        <v>329</v>
      </c>
    </row>
    <row r="259" spans="1:51" s="13" customFormat="1" ht="12">
      <c r="A259" s="13"/>
      <c r="B259" s="232"/>
      <c r="C259" s="233"/>
      <c r="D259" s="234" t="s">
        <v>137</v>
      </c>
      <c r="E259" s="235" t="s">
        <v>1</v>
      </c>
      <c r="F259" s="236" t="s">
        <v>330</v>
      </c>
      <c r="G259" s="233"/>
      <c r="H259" s="235" t="s">
        <v>1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137</v>
      </c>
      <c r="AU259" s="242" t="s">
        <v>88</v>
      </c>
      <c r="AV259" s="13" t="s">
        <v>86</v>
      </c>
      <c r="AW259" s="13" t="s">
        <v>33</v>
      </c>
      <c r="AX259" s="13" t="s">
        <v>78</v>
      </c>
      <c r="AY259" s="242" t="s">
        <v>128</v>
      </c>
    </row>
    <row r="260" spans="1:51" s="14" customFormat="1" ht="12">
      <c r="A260" s="14"/>
      <c r="B260" s="243"/>
      <c r="C260" s="244"/>
      <c r="D260" s="234" t="s">
        <v>137</v>
      </c>
      <c r="E260" s="245" t="s">
        <v>1</v>
      </c>
      <c r="F260" s="246" t="s">
        <v>331</v>
      </c>
      <c r="G260" s="244"/>
      <c r="H260" s="247">
        <v>2.5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137</v>
      </c>
      <c r="AU260" s="253" t="s">
        <v>88</v>
      </c>
      <c r="AV260" s="14" t="s">
        <v>88</v>
      </c>
      <c r="AW260" s="14" t="s">
        <v>33</v>
      </c>
      <c r="AX260" s="14" t="s">
        <v>86</v>
      </c>
      <c r="AY260" s="253" t="s">
        <v>128</v>
      </c>
    </row>
    <row r="261" spans="1:65" s="2" customFormat="1" ht="14.4" customHeight="1">
      <c r="A261" s="39"/>
      <c r="B261" s="40"/>
      <c r="C261" s="219" t="s">
        <v>332</v>
      </c>
      <c r="D261" s="219" t="s">
        <v>130</v>
      </c>
      <c r="E261" s="220" t="s">
        <v>333</v>
      </c>
      <c r="F261" s="221" t="s">
        <v>334</v>
      </c>
      <c r="G261" s="222" t="s">
        <v>204</v>
      </c>
      <c r="H261" s="223">
        <v>142</v>
      </c>
      <c r="I261" s="224"/>
      <c r="J261" s="225">
        <f>ROUND(I261*H261,2)</f>
        <v>0</v>
      </c>
      <c r="K261" s="221" t="s">
        <v>134</v>
      </c>
      <c r="L261" s="45"/>
      <c r="M261" s="226" t="s">
        <v>1</v>
      </c>
      <c r="N261" s="227" t="s">
        <v>43</v>
      </c>
      <c r="O261" s="92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0" t="s">
        <v>135</v>
      </c>
      <c r="AT261" s="230" t="s">
        <v>130</v>
      </c>
      <c r="AU261" s="230" t="s">
        <v>88</v>
      </c>
      <c r="AY261" s="18" t="s">
        <v>128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86</v>
      </c>
      <c r="BK261" s="231">
        <f>ROUND(I261*H261,2)</f>
        <v>0</v>
      </c>
      <c r="BL261" s="18" t="s">
        <v>135</v>
      </c>
      <c r="BM261" s="230" t="s">
        <v>335</v>
      </c>
    </row>
    <row r="262" spans="1:65" s="2" customFormat="1" ht="14.4" customHeight="1">
      <c r="A262" s="39"/>
      <c r="B262" s="40"/>
      <c r="C262" s="219" t="s">
        <v>336</v>
      </c>
      <c r="D262" s="219" t="s">
        <v>130</v>
      </c>
      <c r="E262" s="220" t="s">
        <v>337</v>
      </c>
      <c r="F262" s="221" t="s">
        <v>338</v>
      </c>
      <c r="G262" s="222" t="s">
        <v>204</v>
      </c>
      <c r="H262" s="223">
        <v>156</v>
      </c>
      <c r="I262" s="224"/>
      <c r="J262" s="225">
        <f>ROUND(I262*H262,2)</f>
        <v>0</v>
      </c>
      <c r="K262" s="221" t="s">
        <v>134</v>
      </c>
      <c r="L262" s="45"/>
      <c r="M262" s="226" t="s">
        <v>1</v>
      </c>
      <c r="N262" s="227" t="s">
        <v>43</v>
      </c>
      <c r="O262" s="9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135</v>
      </c>
      <c r="AT262" s="230" t="s">
        <v>130</v>
      </c>
      <c r="AU262" s="230" t="s">
        <v>88</v>
      </c>
      <c r="AY262" s="18" t="s">
        <v>128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86</v>
      </c>
      <c r="BK262" s="231">
        <f>ROUND(I262*H262,2)</f>
        <v>0</v>
      </c>
      <c r="BL262" s="18" t="s">
        <v>135</v>
      </c>
      <c r="BM262" s="230" t="s">
        <v>339</v>
      </c>
    </row>
    <row r="263" spans="1:51" s="14" customFormat="1" ht="12">
      <c r="A263" s="14"/>
      <c r="B263" s="243"/>
      <c r="C263" s="244"/>
      <c r="D263" s="234" t="s">
        <v>137</v>
      </c>
      <c r="E263" s="245" t="s">
        <v>1</v>
      </c>
      <c r="F263" s="246" t="s">
        <v>340</v>
      </c>
      <c r="G263" s="244"/>
      <c r="H263" s="247">
        <v>142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3" t="s">
        <v>137</v>
      </c>
      <c r="AU263" s="253" t="s">
        <v>88</v>
      </c>
      <c r="AV263" s="14" t="s">
        <v>88</v>
      </c>
      <c r="AW263" s="14" t="s">
        <v>33</v>
      </c>
      <c r="AX263" s="14" t="s">
        <v>78</v>
      </c>
      <c r="AY263" s="253" t="s">
        <v>128</v>
      </c>
    </row>
    <row r="264" spans="1:51" s="13" customFormat="1" ht="12">
      <c r="A264" s="13"/>
      <c r="B264" s="232"/>
      <c r="C264" s="233"/>
      <c r="D264" s="234" t="s">
        <v>137</v>
      </c>
      <c r="E264" s="235" t="s">
        <v>1</v>
      </c>
      <c r="F264" s="236" t="s">
        <v>341</v>
      </c>
      <c r="G264" s="233"/>
      <c r="H264" s="235" t="s">
        <v>1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137</v>
      </c>
      <c r="AU264" s="242" t="s">
        <v>88</v>
      </c>
      <c r="AV264" s="13" t="s">
        <v>86</v>
      </c>
      <c r="AW264" s="13" t="s">
        <v>33</v>
      </c>
      <c r="AX264" s="13" t="s">
        <v>78</v>
      </c>
      <c r="AY264" s="242" t="s">
        <v>128</v>
      </c>
    </row>
    <row r="265" spans="1:51" s="14" customFormat="1" ht="12">
      <c r="A265" s="14"/>
      <c r="B265" s="243"/>
      <c r="C265" s="244"/>
      <c r="D265" s="234" t="s">
        <v>137</v>
      </c>
      <c r="E265" s="245" t="s">
        <v>1</v>
      </c>
      <c r="F265" s="246" t="s">
        <v>342</v>
      </c>
      <c r="G265" s="244"/>
      <c r="H265" s="247">
        <v>14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137</v>
      </c>
      <c r="AU265" s="253" t="s">
        <v>88</v>
      </c>
      <c r="AV265" s="14" t="s">
        <v>88</v>
      </c>
      <c r="AW265" s="14" t="s">
        <v>33</v>
      </c>
      <c r="AX265" s="14" t="s">
        <v>78</v>
      </c>
      <c r="AY265" s="253" t="s">
        <v>128</v>
      </c>
    </row>
    <row r="266" spans="1:51" s="15" customFormat="1" ht="12">
      <c r="A266" s="15"/>
      <c r="B266" s="254"/>
      <c r="C266" s="255"/>
      <c r="D266" s="234" t="s">
        <v>137</v>
      </c>
      <c r="E266" s="256" t="s">
        <v>1</v>
      </c>
      <c r="F266" s="257" t="s">
        <v>145</v>
      </c>
      <c r="G266" s="255"/>
      <c r="H266" s="258">
        <v>156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4" t="s">
        <v>137</v>
      </c>
      <c r="AU266" s="264" t="s">
        <v>88</v>
      </c>
      <c r="AV266" s="15" t="s">
        <v>135</v>
      </c>
      <c r="AW266" s="15" t="s">
        <v>33</v>
      </c>
      <c r="AX266" s="15" t="s">
        <v>86</v>
      </c>
      <c r="AY266" s="264" t="s">
        <v>128</v>
      </c>
    </row>
    <row r="267" spans="1:65" s="2" customFormat="1" ht="14.4" customHeight="1">
      <c r="A267" s="39"/>
      <c r="B267" s="40"/>
      <c r="C267" s="219" t="s">
        <v>343</v>
      </c>
      <c r="D267" s="219" t="s">
        <v>130</v>
      </c>
      <c r="E267" s="220" t="s">
        <v>344</v>
      </c>
      <c r="F267" s="221" t="s">
        <v>345</v>
      </c>
      <c r="G267" s="222" t="s">
        <v>204</v>
      </c>
      <c r="H267" s="223">
        <v>156</v>
      </c>
      <c r="I267" s="224"/>
      <c r="J267" s="225">
        <f>ROUND(I267*H267,2)</f>
        <v>0</v>
      </c>
      <c r="K267" s="221" t="s">
        <v>1</v>
      </c>
      <c r="L267" s="45"/>
      <c r="M267" s="226" t="s">
        <v>1</v>
      </c>
      <c r="N267" s="227" t="s">
        <v>43</v>
      </c>
      <c r="O267" s="92"/>
      <c r="P267" s="228">
        <f>O267*H267</f>
        <v>0</v>
      </c>
      <c r="Q267" s="228">
        <v>0.4</v>
      </c>
      <c r="R267" s="228">
        <f>Q267*H267</f>
        <v>62.400000000000006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135</v>
      </c>
      <c r="AT267" s="230" t="s">
        <v>130</v>
      </c>
      <c r="AU267" s="230" t="s">
        <v>88</v>
      </c>
      <c r="AY267" s="18" t="s">
        <v>128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86</v>
      </c>
      <c r="BK267" s="231">
        <f>ROUND(I267*H267,2)</f>
        <v>0</v>
      </c>
      <c r="BL267" s="18" t="s">
        <v>135</v>
      </c>
      <c r="BM267" s="230" t="s">
        <v>346</v>
      </c>
    </row>
    <row r="268" spans="1:63" s="12" customFormat="1" ht="22.8" customHeight="1">
      <c r="A268" s="12"/>
      <c r="B268" s="203"/>
      <c r="C268" s="204"/>
      <c r="D268" s="205" t="s">
        <v>77</v>
      </c>
      <c r="E268" s="217" t="s">
        <v>347</v>
      </c>
      <c r="F268" s="217" t="s">
        <v>348</v>
      </c>
      <c r="G268" s="204"/>
      <c r="H268" s="204"/>
      <c r="I268" s="207"/>
      <c r="J268" s="218">
        <f>BK268</f>
        <v>0</v>
      </c>
      <c r="K268" s="204"/>
      <c r="L268" s="209"/>
      <c r="M268" s="210"/>
      <c r="N268" s="211"/>
      <c r="O268" s="211"/>
      <c r="P268" s="212">
        <f>SUM(P269:P281)</f>
        <v>0</v>
      </c>
      <c r="Q268" s="211"/>
      <c r="R268" s="212">
        <f>SUM(R269:R281)</f>
        <v>0.16632000000000002</v>
      </c>
      <c r="S268" s="211"/>
      <c r="T268" s="213">
        <f>SUM(T269:T281)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4" t="s">
        <v>86</v>
      </c>
      <c r="AT268" s="215" t="s">
        <v>77</v>
      </c>
      <c r="AU268" s="215" t="s">
        <v>86</v>
      </c>
      <c r="AY268" s="214" t="s">
        <v>128</v>
      </c>
      <c r="BK268" s="216">
        <f>SUM(BK269:BK281)</f>
        <v>0</v>
      </c>
    </row>
    <row r="269" spans="1:65" s="2" customFormat="1" ht="14.4" customHeight="1">
      <c r="A269" s="39"/>
      <c r="B269" s="40"/>
      <c r="C269" s="219" t="s">
        <v>349</v>
      </c>
      <c r="D269" s="219" t="s">
        <v>130</v>
      </c>
      <c r="E269" s="220" t="s">
        <v>350</v>
      </c>
      <c r="F269" s="221" t="s">
        <v>351</v>
      </c>
      <c r="G269" s="222" t="s">
        <v>204</v>
      </c>
      <c r="H269" s="223">
        <v>410</v>
      </c>
      <c r="I269" s="224"/>
      <c r="J269" s="225">
        <f>ROUND(I269*H269,2)</f>
        <v>0</v>
      </c>
      <c r="K269" s="221" t="s">
        <v>134</v>
      </c>
      <c r="L269" s="45"/>
      <c r="M269" s="226" t="s">
        <v>1</v>
      </c>
      <c r="N269" s="227" t="s">
        <v>43</v>
      </c>
      <c r="O269" s="92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135</v>
      </c>
      <c r="AT269" s="230" t="s">
        <v>130</v>
      </c>
      <c r="AU269" s="230" t="s">
        <v>88</v>
      </c>
      <c r="AY269" s="18" t="s">
        <v>128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86</v>
      </c>
      <c r="BK269" s="231">
        <f>ROUND(I269*H269,2)</f>
        <v>0</v>
      </c>
      <c r="BL269" s="18" t="s">
        <v>135</v>
      </c>
      <c r="BM269" s="230" t="s">
        <v>352</v>
      </c>
    </row>
    <row r="270" spans="1:51" s="13" customFormat="1" ht="12">
      <c r="A270" s="13"/>
      <c r="B270" s="232"/>
      <c r="C270" s="233"/>
      <c r="D270" s="234" t="s">
        <v>137</v>
      </c>
      <c r="E270" s="235" t="s">
        <v>1</v>
      </c>
      <c r="F270" s="236" t="s">
        <v>140</v>
      </c>
      <c r="G270" s="233"/>
      <c r="H270" s="235" t="s">
        <v>1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2" t="s">
        <v>137</v>
      </c>
      <c r="AU270" s="242" t="s">
        <v>88</v>
      </c>
      <c r="AV270" s="13" t="s">
        <v>86</v>
      </c>
      <c r="AW270" s="13" t="s">
        <v>33</v>
      </c>
      <c r="AX270" s="13" t="s">
        <v>78</v>
      </c>
      <c r="AY270" s="242" t="s">
        <v>128</v>
      </c>
    </row>
    <row r="271" spans="1:51" s="14" customFormat="1" ht="12">
      <c r="A271" s="14"/>
      <c r="B271" s="243"/>
      <c r="C271" s="244"/>
      <c r="D271" s="234" t="s">
        <v>137</v>
      </c>
      <c r="E271" s="245" t="s">
        <v>1</v>
      </c>
      <c r="F271" s="246" t="s">
        <v>353</v>
      </c>
      <c r="G271" s="244"/>
      <c r="H271" s="247">
        <v>410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3" t="s">
        <v>137</v>
      </c>
      <c r="AU271" s="253" t="s">
        <v>88</v>
      </c>
      <c r="AV271" s="14" t="s">
        <v>88</v>
      </c>
      <c r="AW271" s="14" t="s">
        <v>33</v>
      </c>
      <c r="AX271" s="14" t="s">
        <v>86</v>
      </c>
      <c r="AY271" s="253" t="s">
        <v>128</v>
      </c>
    </row>
    <row r="272" spans="1:65" s="2" customFormat="1" ht="14.4" customHeight="1">
      <c r="A272" s="39"/>
      <c r="B272" s="40"/>
      <c r="C272" s="219" t="s">
        <v>354</v>
      </c>
      <c r="D272" s="219" t="s">
        <v>130</v>
      </c>
      <c r="E272" s="220" t="s">
        <v>355</v>
      </c>
      <c r="F272" s="221" t="s">
        <v>356</v>
      </c>
      <c r="G272" s="222" t="s">
        <v>204</v>
      </c>
      <c r="H272" s="223">
        <v>410</v>
      </c>
      <c r="I272" s="224"/>
      <c r="J272" s="225">
        <f>ROUND(I272*H272,2)</f>
        <v>0</v>
      </c>
      <c r="K272" s="221" t="s">
        <v>134</v>
      </c>
      <c r="L272" s="45"/>
      <c r="M272" s="226" t="s">
        <v>1</v>
      </c>
      <c r="N272" s="227" t="s">
        <v>43</v>
      </c>
      <c r="O272" s="92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135</v>
      </c>
      <c r="AT272" s="230" t="s">
        <v>130</v>
      </c>
      <c r="AU272" s="230" t="s">
        <v>88</v>
      </c>
      <c r="AY272" s="18" t="s">
        <v>128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86</v>
      </c>
      <c r="BK272" s="231">
        <f>ROUND(I272*H272,2)</f>
        <v>0</v>
      </c>
      <c r="BL272" s="18" t="s">
        <v>135</v>
      </c>
      <c r="BM272" s="230" t="s">
        <v>357</v>
      </c>
    </row>
    <row r="273" spans="1:65" s="2" customFormat="1" ht="14.4" customHeight="1">
      <c r="A273" s="39"/>
      <c r="B273" s="40"/>
      <c r="C273" s="219" t="s">
        <v>358</v>
      </c>
      <c r="D273" s="219" t="s">
        <v>130</v>
      </c>
      <c r="E273" s="220" t="s">
        <v>359</v>
      </c>
      <c r="F273" s="221" t="s">
        <v>360</v>
      </c>
      <c r="G273" s="222" t="s">
        <v>204</v>
      </c>
      <c r="H273" s="223">
        <v>410</v>
      </c>
      <c r="I273" s="224"/>
      <c r="J273" s="225">
        <f>ROUND(I273*H273,2)</f>
        <v>0</v>
      </c>
      <c r="K273" s="221" t="s">
        <v>134</v>
      </c>
      <c r="L273" s="45"/>
      <c r="M273" s="226" t="s">
        <v>1</v>
      </c>
      <c r="N273" s="227" t="s">
        <v>43</v>
      </c>
      <c r="O273" s="92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135</v>
      </c>
      <c r="AT273" s="230" t="s">
        <v>130</v>
      </c>
      <c r="AU273" s="230" t="s">
        <v>88</v>
      </c>
      <c r="AY273" s="18" t="s">
        <v>128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86</v>
      </c>
      <c r="BK273" s="231">
        <f>ROUND(I273*H273,2)</f>
        <v>0</v>
      </c>
      <c r="BL273" s="18" t="s">
        <v>135</v>
      </c>
      <c r="BM273" s="230" t="s">
        <v>361</v>
      </c>
    </row>
    <row r="274" spans="1:65" s="2" customFormat="1" ht="14.4" customHeight="1">
      <c r="A274" s="39"/>
      <c r="B274" s="40"/>
      <c r="C274" s="219" t="s">
        <v>362</v>
      </c>
      <c r="D274" s="219" t="s">
        <v>130</v>
      </c>
      <c r="E274" s="220" t="s">
        <v>363</v>
      </c>
      <c r="F274" s="221" t="s">
        <v>364</v>
      </c>
      <c r="G274" s="222" t="s">
        <v>204</v>
      </c>
      <c r="H274" s="223">
        <v>410</v>
      </c>
      <c r="I274" s="224"/>
      <c r="J274" s="225">
        <f>ROUND(I274*H274,2)</f>
        <v>0</v>
      </c>
      <c r="K274" s="221" t="s">
        <v>134</v>
      </c>
      <c r="L274" s="45"/>
      <c r="M274" s="226" t="s">
        <v>1</v>
      </c>
      <c r="N274" s="227" t="s">
        <v>43</v>
      </c>
      <c r="O274" s="92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135</v>
      </c>
      <c r="AT274" s="230" t="s">
        <v>130</v>
      </c>
      <c r="AU274" s="230" t="s">
        <v>88</v>
      </c>
      <c r="AY274" s="18" t="s">
        <v>128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86</v>
      </c>
      <c r="BK274" s="231">
        <f>ROUND(I274*H274,2)</f>
        <v>0</v>
      </c>
      <c r="BL274" s="18" t="s">
        <v>135</v>
      </c>
      <c r="BM274" s="230" t="s">
        <v>365</v>
      </c>
    </row>
    <row r="275" spans="1:65" s="2" customFormat="1" ht="14.4" customHeight="1">
      <c r="A275" s="39"/>
      <c r="B275" s="40"/>
      <c r="C275" s="219" t="s">
        <v>366</v>
      </c>
      <c r="D275" s="219" t="s">
        <v>130</v>
      </c>
      <c r="E275" s="220" t="s">
        <v>333</v>
      </c>
      <c r="F275" s="221" t="s">
        <v>334</v>
      </c>
      <c r="G275" s="222" t="s">
        <v>204</v>
      </c>
      <c r="H275" s="223">
        <v>410</v>
      </c>
      <c r="I275" s="224"/>
      <c r="J275" s="225">
        <f>ROUND(I275*H275,2)</f>
        <v>0</v>
      </c>
      <c r="K275" s="221" t="s">
        <v>134</v>
      </c>
      <c r="L275" s="45"/>
      <c r="M275" s="226" t="s">
        <v>1</v>
      </c>
      <c r="N275" s="227" t="s">
        <v>43</v>
      </c>
      <c r="O275" s="92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135</v>
      </c>
      <c r="AT275" s="230" t="s">
        <v>130</v>
      </c>
      <c r="AU275" s="230" t="s">
        <v>88</v>
      </c>
      <c r="AY275" s="18" t="s">
        <v>128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86</v>
      </c>
      <c r="BK275" s="231">
        <f>ROUND(I275*H275,2)</f>
        <v>0</v>
      </c>
      <c r="BL275" s="18" t="s">
        <v>135</v>
      </c>
      <c r="BM275" s="230" t="s">
        <v>367</v>
      </c>
    </row>
    <row r="276" spans="1:65" s="2" customFormat="1" ht="14.4" customHeight="1">
      <c r="A276" s="39"/>
      <c r="B276" s="40"/>
      <c r="C276" s="219" t="s">
        <v>368</v>
      </c>
      <c r="D276" s="219" t="s">
        <v>130</v>
      </c>
      <c r="E276" s="220" t="s">
        <v>337</v>
      </c>
      <c r="F276" s="221" t="s">
        <v>338</v>
      </c>
      <c r="G276" s="222" t="s">
        <v>204</v>
      </c>
      <c r="H276" s="223">
        <v>462</v>
      </c>
      <c r="I276" s="224"/>
      <c r="J276" s="225">
        <f>ROUND(I276*H276,2)</f>
        <v>0</v>
      </c>
      <c r="K276" s="221" t="s">
        <v>134</v>
      </c>
      <c r="L276" s="45"/>
      <c r="M276" s="226" t="s">
        <v>1</v>
      </c>
      <c r="N276" s="227" t="s">
        <v>43</v>
      </c>
      <c r="O276" s="92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135</v>
      </c>
      <c r="AT276" s="230" t="s">
        <v>130</v>
      </c>
      <c r="AU276" s="230" t="s">
        <v>88</v>
      </c>
      <c r="AY276" s="18" t="s">
        <v>128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86</v>
      </c>
      <c r="BK276" s="231">
        <f>ROUND(I276*H276,2)</f>
        <v>0</v>
      </c>
      <c r="BL276" s="18" t="s">
        <v>135</v>
      </c>
      <c r="BM276" s="230" t="s">
        <v>369</v>
      </c>
    </row>
    <row r="277" spans="1:51" s="14" customFormat="1" ht="12">
      <c r="A277" s="14"/>
      <c r="B277" s="243"/>
      <c r="C277" s="244"/>
      <c r="D277" s="234" t="s">
        <v>137</v>
      </c>
      <c r="E277" s="245" t="s">
        <v>1</v>
      </c>
      <c r="F277" s="246" t="s">
        <v>353</v>
      </c>
      <c r="G277" s="244"/>
      <c r="H277" s="247">
        <v>410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3" t="s">
        <v>137</v>
      </c>
      <c r="AU277" s="253" t="s">
        <v>88</v>
      </c>
      <c r="AV277" s="14" t="s">
        <v>88</v>
      </c>
      <c r="AW277" s="14" t="s">
        <v>33</v>
      </c>
      <c r="AX277" s="14" t="s">
        <v>78</v>
      </c>
      <c r="AY277" s="253" t="s">
        <v>128</v>
      </c>
    </row>
    <row r="278" spans="1:51" s="13" customFormat="1" ht="12">
      <c r="A278" s="13"/>
      <c r="B278" s="232"/>
      <c r="C278" s="233"/>
      <c r="D278" s="234" t="s">
        <v>137</v>
      </c>
      <c r="E278" s="235" t="s">
        <v>1</v>
      </c>
      <c r="F278" s="236" t="s">
        <v>341</v>
      </c>
      <c r="G278" s="233"/>
      <c r="H278" s="235" t="s">
        <v>1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137</v>
      </c>
      <c r="AU278" s="242" t="s">
        <v>88</v>
      </c>
      <c r="AV278" s="13" t="s">
        <v>86</v>
      </c>
      <c r="AW278" s="13" t="s">
        <v>33</v>
      </c>
      <c r="AX278" s="13" t="s">
        <v>78</v>
      </c>
      <c r="AY278" s="242" t="s">
        <v>128</v>
      </c>
    </row>
    <row r="279" spans="1:51" s="14" customFormat="1" ht="12">
      <c r="A279" s="14"/>
      <c r="B279" s="243"/>
      <c r="C279" s="244"/>
      <c r="D279" s="234" t="s">
        <v>137</v>
      </c>
      <c r="E279" s="245" t="s">
        <v>1</v>
      </c>
      <c r="F279" s="246" t="s">
        <v>370</v>
      </c>
      <c r="G279" s="244"/>
      <c r="H279" s="247">
        <v>52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137</v>
      </c>
      <c r="AU279" s="253" t="s">
        <v>88</v>
      </c>
      <c r="AV279" s="14" t="s">
        <v>88</v>
      </c>
      <c r="AW279" s="14" t="s">
        <v>33</v>
      </c>
      <c r="AX279" s="14" t="s">
        <v>78</v>
      </c>
      <c r="AY279" s="253" t="s">
        <v>128</v>
      </c>
    </row>
    <row r="280" spans="1:51" s="15" customFormat="1" ht="12">
      <c r="A280" s="15"/>
      <c r="B280" s="254"/>
      <c r="C280" s="255"/>
      <c r="D280" s="234" t="s">
        <v>137</v>
      </c>
      <c r="E280" s="256" t="s">
        <v>1</v>
      </c>
      <c r="F280" s="257" t="s">
        <v>145</v>
      </c>
      <c r="G280" s="255"/>
      <c r="H280" s="258">
        <v>462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4" t="s">
        <v>137</v>
      </c>
      <c r="AU280" s="264" t="s">
        <v>88</v>
      </c>
      <c r="AV280" s="15" t="s">
        <v>135</v>
      </c>
      <c r="AW280" s="15" t="s">
        <v>33</v>
      </c>
      <c r="AX280" s="15" t="s">
        <v>86</v>
      </c>
      <c r="AY280" s="264" t="s">
        <v>128</v>
      </c>
    </row>
    <row r="281" spans="1:65" s="2" customFormat="1" ht="14.4" customHeight="1">
      <c r="A281" s="39"/>
      <c r="B281" s="40"/>
      <c r="C281" s="219" t="s">
        <v>371</v>
      </c>
      <c r="D281" s="219" t="s">
        <v>130</v>
      </c>
      <c r="E281" s="220" t="s">
        <v>372</v>
      </c>
      <c r="F281" s="221" t="s">
        <v>373</v>
      </c>
      <c r="G281" s="222" t="s">
        <v>204</v>
      </c>
      <c r="H281" s="223">
        <v>462</v>
      </c>
      <c r="I281" s="224"/>
      <c r="J281" s="225">
        <f>ROUND(I281*H281,2)</f>
        <v>0</v>
      </c>
      <c r="K281" s="221" t="s">
        <v>134</v>
      </c>
      <c r="L281" s="45"/>
      <c r="M281" s="226" t="s">
        <v>1</v>
      </c>
      <c r="N281" s="227" t="s">
        <v>43</v>
      </c>
      <c r="O281" s="92"/>
      <c r="P281" s="228">
        <f>O281*H281</f>
        <v>0</v>
      </c>
      <c r="Q281" s="228">
        <v>0.00036</v>
      </c>
      <c r="R281" s="228">
        <f>Q281*H281</f>
        <v>0.16632000000000002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135</v>
      </c>
      <c r="AT281" s="230" t="s">
        <v>130</v>
      </c>
      <c r="AU281" s="230" t="s">
        <v>88</v>
      </c>
      <c r="AY281" s="18" t="s">
        <v>128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86</v>
      </c>
      <c r="BK281" s="231">
        <f>ROUND(I281*H281,2)</f>
        <v>0</v>
      </c>
      <c r="BL281" s="18" t="s">
        <v>135</v>
      </c>
      <c r="BM281" s="230" t="s">
        <v>374</v>
      </c>
    </row>
    <row r="282" spans="1:63" s="12" customFormat="1" ht="22.8" customHeight="1">
      <c r="A282" s="12"/>
      <c r="B282" s="203"/>
      <c r="C282" s="204"/>
      <c r="D282" s="205" t="s">
        <v>77</v>
      </c>
      <c r="E282" s="217" t="s">
        <v>375</v>
      </c>
      <c r="F282" s="217" t="s">
        <v>376</v>
      </c>
      <c r="G282" s="204"/>
      <c r="H282" s="204"/>
      <c r="I282" s="207"/>
      <c r="J282" s="218">
        <f>BK282</f>
        <v>0</v>
      </c>
      <c r="K282" s="204"/>
      <c r="L282" s="209"/>
      <c r="M282" s="210"/>
      <c r="N282" s="211"/>
      <c r="O282" s="211"/>
      <c r="P282" s="212">
        <f>SUM(P283:P297)</f>
        <v>0</v>
      </c>
      <c r="Q282" s="211"/>
      <c r="R282" s="212">
        <f>SUM(R283:R297)</f>
        <v>0.06875</v>
      </c>
      <c r="S282" s="211"/>
      <c r="T282" s="213">
        <f>SUM(T283:T297)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4" t="s">
        <v>86</v>
      </c>
      <c r="AT282" s="215" t="s">
        <v>77</v>
      </c>
      <c r="AU282" s="215" t="s">
        <v>86</v>
      </c>
      <c r="AY282" s="214" t="s">
        <v>128</v>
      </c>
      <c r="BK282" s="216">
        <f>SUM(BK283:BK297)</f>
        <v>0</v>
      </c>
    </row>
    <row r="283" spans="1:65" s="2" customFormat="1" ht="14.4" customHeight="1">
      <c r="A283" s="39"/>
      <c r="B283" s="40"/>
      <c r="C283" s="219" t="s">
        <v>377</v>
      </c>
      <c r="D283" s="219" t="s">
        <v>130</v>
      </c>
      <c r="E283" s="220" t="s">
        <v>378</v>
      </c>
      <c r="F283" s="221" t="s">
        <v>379</v>
      </c>
      <c r="G283" s="222" t="s">
        <v>204</v>
      </c>
      <c r="H283" s="223">
        <v>275</v>
      </c>
      <c r="I283" s="224"/>
      <c r="J283" s="225">
        <f>ROUND(I283*H283,2)</f>
        <v>0</v>
      </c>
      <c r="K283" s="221" t="s">
        <v>1</v>
      </c>
      <c r="L283" s="45"/>
      <c r="M283" s="226" t="s">
        <v>1</v>
      </c>
      <c r="N283" s="227" t="s">
        <v>43</v>
      </c>
      <c r="O283" s="92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135</v>
      </c>
      <c r="AT283" s="230" t="s">
        <v>130</v>
      </c>
      <c r="AU283" s="230" t="s">
        <v>88</v>
      </c>
      <c r="AY283" s="18" t="s">
        <v>128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86</v>
      </c>
      <c r="BK283" s="231">
        <f>ROUND(I283*H283,2)</f>
        <v>0</v>
      </c>
      <c r="BL283" s="18" t="s">
        <v>135</v>
      </c>
      <c r="BM283" s="230" t="s">
        <v>380</v>
      </c>
    </row>
    <row r="284" spans="1:51" s="13" customFormat="1" ht="12">
      <c r="A284" s="13"/>
      <c r="B284" s="232"/>
      <c r="C284" s="233"/>
      <c r="D284" s="234" t="s">
        <v>137</v>
      </c>
      <c r="E284" s="235" t="s">
        <v>1</v>
      </c>
      <c r="F284" s="236" t="s">
        <v>140</v>
      </c>
      <c r="G284" s="233"/>
      <c r="H284" s="235" t="s">
        <v>1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2" t="s">
        <v>137</v>
      </c>
      <c r="AU284" s="242" t="s">
        <v>88</v>
      </c>
      <c r="AV284" s="13" t="s">
        <v>86</v>
      </c>
      <c r="AW284" s="13" t="s">
        <v>33</v>
      </c>
      <c r="AX284" s="13" t="s">
        <v>78</v>
      </c>
      <c r="AY284" s="242" t="s">
        <v>128</v>
      </c>
    </row>
    <row r="285" spans="1:51" s="14" customFormat="1" ht="12">
      <c r="A285" s="14"/>
      <c r="B285" s="243"/>
      <c r="C285" s="244"/>
      <c r="D285" s="234" t="s">
        <v>137</v>
      </c>
      <c r="E285" s="245" t="s">
        <v>1</v>
      </c>
      <c r="F285" s="246" t="s">
        <v>218</v>
      </c>
      <c r="G285" s="244"/>
      <c r="H285" s="247">
        <v>275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3" t="s">
        <v>137</v>
      </c>
      <c r="AU285" s="253" t="s">
        <v>88</v>
      </c>
      <c r="AV285" s="14" t="s">
        <v>88</v>
      </c>
      <c r="AW285" s="14" t="s">
        <v>33</v>
      </c>
      <c r="AX285" s="14" t="s">
        <v>86</v>
      </c>
      <c r="AY285" s="253" t="s">
        <v>128</v>
      </c>
    </row>
    <row r="286" spans="1:51" s="13" customFormat="1" ht="12">
      <c r="A286" s="13"/>
      <c r="B286" s="232"/>
      <c r="C286" s="233"/>
      <c r="D286" s="234" t="s">
        <v>137</v>
      </c>
      <c r="E286" s="235" t="s">
        <v>1</v>
      </c>
      <c r="F286" s="236" t="s">
        <v>381</v>
      </c>
      <c r="G286" s="233"/>
      <c r="H286" s="235" t="s">
        <v>1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2" t="s">
        <v>137</v>
      </c>
      <c r="AU286" s="242" t="s">
        <v>88</v>
      </c>
      <c r="AV286" s="13" t="s">
        <v>86</v>
      </c>
      <c r="AW286" s="13" t="s">
        <v>33</v>
      </c>
      <c r="AX286" s="13" t="s">
        <v>78</v>
      </c>
      <c r="AY286" s="242" t="s">
        <v>128</v>
      </c>
    </row>
    <row r="287" spans="1:51" s="13" customFormat="1" ht="12">
      <c r="A287" s="13"/>
      <c r="B287" s="232"/>
      <c r="C287" s="233"/>
      <c r="D287" s="234" t="s">
        <v>137</v>
      </c>
      <c r="E287" s="235" t="s">
        <v>1</v>
      </c>
      <c r="F287" s="236" t="s">
        <v>382</v>
      </c>
      <c r="G287" s="233"/>
      <c r="H287" s="235" t="s">
        <v>1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137</v>
      </c>
      <c r="AU287" s="242" t="s">
        <v>88</v>
      </c>
      <c r="AV287" s="13" t="s">
        <v>86</v>
      </c>
      <c r="AW287" s="13" t="s">
        <v>33</v>
      </c>
      <c r="AX287" s="13" t="s">
        <v>78</v>
      </c>
      <c r="AY287" s="242" t="s">
        <v>128</v>
      </c>
    </row>
    <row r="288" spans="1:65" s="2" customFormat="1" ht="14.4" customHeight="1">
      <c r="A288" s="39"/>
      <c r="B288" s="40"/>
      <c r="C288" s="219" t="s">
        <v>383</v>
      </c>
      <c r="D288" s="219" t="s">
        <v>130</v>
      </c>
      <c r="E288" s="220" t="s">
        <v>384</v>
      </c>
      <c r="F288" s="221" t="s">
        <v>385</v>
      </c>
      <c r="G288" s="222" t="s">
        <v>204</v>
      </c>
      <c r="H288" s="223">
        <v>275</v>
      </c>
      <c r="I288" s="224"/>
      <c r="J288" s="225">
        <f>ROUND(I288*H288,2)</f>
        <v>0</v>
      </c>
      <c r="K288" s="221" t="s">
        <v>134</v>
      </c>
      <c r="L288" s="45"/>
      <c r="M288" s="226" t="s">
        <v>1</v>
      </c>
      <c r="N288" s="227" t="s">
        <v>43</v>
      </c>
      <c r="O288" s="92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135</v>
      </c>
      <c r="AT288" s="230" t="s">
        <v>130</v>
      </c>
      <c r="AU288" s="230" t="s">
        <v>88</v>
      </c>
      <c r="AY288" s="18" t="s">
        <v>128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86</v>
      </c>
      <c r="BK288" s="231">
        <f>ROUND(I288*H288,2)</f>
        <v>0</v>
      </c>
      <c r="BL288" s="18" t="s">
        <v>135</v>
      </c>
      <c r="BM288" s="230" t="s">
        <v>386</v>
      </c>
    </row>
    <row r="289" spans="1:51" s="13" customFormat="1" ht="12">
      <c r="A289" s="13"/>
      <c r="B289" s="232"/>
      <c r="C289" s="233"/>
      <c r="D289" s="234" t="s">
        <v>137</v>
      </c>
      <c r="E289" s="235" t="s">
        <v>1</v>
      </c>
      <c r="F289" s="236" t="s">
        <v>140</v>
      </c>
      <c r="G289" s="233"/>
      <c r="H289" s="235" t="s">
        <v>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137</v>
      </c>
      <c r="AU289" s="242" t="s">
        <v>88</v>
      </c>
      <c r="AV289" s="13" t="s">
        <v>86</v>
      </c>
      <c r="AW289" s="13" t="s">
        <v>33</v>
      </c>
      <c r="AX289" s="13" t="s">
        <v>78</v>
      </c>
      <c r="AY289" s="242" t="s">
        <v>128</v>
      </c>
    </row>
    <row r="290" spans="1:51" s="14" customFormat="1" ht="12">
      <c r="A290" s="14"/>
      <c r="B290" s="243"/>
      <c r="C290" s="244"/>
      <c r="D290" s="234" t="s">
        <v>137</v>
      </c>
      <c r="E290" s="245" t="s">
        <v>1</v>
      </c>
      <c r="F290" s="246" t="s">
        <v>218</v>
      </c>
      <c r="G290" s="244"/>
      <c r="H290" s="247">
        <v>275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137</v>
      </c>
      <c r="AU290" s="253" t="s">
        <v>88</v>
      </c>
      <c r="AV290" s="14" t="s">
        <v>88</v>
      </c>
      <c r="AW290" s="14" t="s">
        <v>33</v>
      </c>
      <c r="AX290" s="14" t="s">
        <v>86</v>
      </c>
      <c r="AY290" s="253" t="s">
        <v>128</v>
      </c>
    </row>
    <row r="291" spans="1:51" s="13" customFormat="1" ht="12">
      <c r="A291" s="13"/>
      <c r="B291" s="232"/>
      <c r="C291" s="233"/>
      <c r="D291" s="234" t="s">
        <v>137</v>
      </c>
      <c r="E291" s="235" t="s">
        <v>1</v>
      </c>
      <c r="F291" s="236" t="s">
        <v>381</v>
      </c>
      <c r="G291" s="233"/>
      <c r="H291" s="235" t="s">
        <v>1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137</v>
      </c>
      <c r="AU291" s="242" t="s">
        <v>88</v>
      </c>
      <c r="AV291" s="13" t="s">
        <v>86</v>
      </c>
      <c r="AW291" s="13" t="s">
        <v>33</v>
      </c>
      <c r="AX291" s="13" t="s">
        <v>78</v>
      </c>
      <c r="AY291" s="242" t="s">
        <v>128</v>
      </c>
    </row>
    <row r="292" spans="1:51" s="13" customFormat="1" ht="12">
      <c r="A292" s="13"/>
      <c r="B292" s="232"/>
      <c r="C292" s="233"/>
      <c r="D292" s="234" t="s">
        <v>137</v>
      </c>
      <c r="E292" s="235" t="s">
        <v>1</v>
      </c>
      <c r="F292" s="236" t="s">
        <v>382</v>
      </c>
      <c r="G292" s="233"/>
      <c r="H292" s="235" t="s">
        <v>1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137</v>
      </c>
      <c r="AU292" s="242" t="s">
        <v>88</v>
      </c>
      <c r="AV292" s="13" t="s">
        <v>86</v>
      </c>
      <c r="AW292" s="13" t="s">
        <v>33</v>
      </c>
      <c r="AX292" s="13" t="s">
        <v>78</v>
      </c>
      <c r="AY292" s="242" t="s">
        <v>128</v>
      </c>
    </row>
    <row r="293" spans="1:65" s="2" customFormat="1" ht="14.4" customHeight="1">
      <c r="A293" s="39"/>
      <c r="B293" s="40"/>
      <c r="C293" s="219" t="s">
        <v>387</v>
      </c>
      <c r="D293" s="219" t="s">
        <v>130</v>
      </c>
      <c r="E293" s="220" t="s">
        <v>388</v>
      </c>
      <c r="F293" s="221" t="s">
        <v>389</v>
      </c>
      <c r="G293" s="222" t="s">
        <v>204</v>
      </c>
      <c r="H293" s="223">
        <v>275</v>
      </c>
      <c r="I293" s="224"/>
      <c r="J293" s="225">
        <f>ROUND(I293*H293,2)</f>
        <v>0</v>
      </c>
      <c r="K293" s="221" t="s">
        <v>134</v>
      </c>
      <c r="L293" s="45"/>
      <c r="M293" s="226" t="s">
        <v>1</v>
      </c>
      <c r="N293" s="227" t="s">
        <v>43</v>
      </c>
      <c r="O293" s="92"/>
      <c r="P293" s="228">
        <f>O293*H293</f>
        <v>0</v>
      </c>
      <c r="Q293" s="228">
        <v>0.00025</v>
      </c>
      <c r="R293" s="228">
        <f>Q293*H293</f>
        <v>0.06875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135</v>
      </c>
      <c r="AT293" s="230" t="s">
        <v>130</v>
      </c>
      <c r="AU293" s="230" t="s">
        <v>88</v>
      </c>
      <c r="AY293" s="18" t="s">
        <v>128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86</v>
      </c>
      <c r="BK293" s="231">
        <f>ROUND(I293*H293,2)</f>
        <v>0</v>
      </c>
      <c r="BL293" s="18" t="s">
        <v>135</v>
      </c>
      <c r="BM293" s="230" t="s">
        <v>390</v>
      </c>
    </row>
    <row r="294" spans="1:51" s="13" customFormat="1" ht="12">
      <c r="A294" s="13"/>
      <c r="B294" s="232"/>
      <c r="C294" s="233"/>
      <c r="D294" s="234" t="s">
        <v>137</v>
      </c>
      <c r="E294" s="235" t="s">
        <v>1</v>
      </c>
      <c r="F294" s="236" t="s">
        <v>140</v>
      </c>
      <c r="G294" s="233"/>
      <c r="H294" s="235" t="s">
        <v>1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137</v>
      </c>
      <c r="AU294" s="242" t="s">
        <v>88</v>
      </c>
      <c r="AV294" s="13" t="s">
        <v>86</v>
      </c>
      <c r="AW294" s="13" t="s">
        <v>33</v>
      </c>
      <c r="AX294" s="13" t="s">
        <v>78</v>
      </c>
      <c r="AY294" s="242" t="s">
        <v>128</v>
      </c>
    </row>
    <row r="295" spans="1:51" s="14" customFormat="1" ht="12">
      <c r="A295" s="14"/>
      <c r="B295" s="243"/>
      <c r="C295" s="244"/>
      <c r="D295" s="234" t="s">
        <v>137</v>
      </c>
      <c r="E295" s="245" t="s">
        <v>1</v>
      </c>
      <c r="F295" s="246" t="s">
        <v>218</v>
      </c>
      <c r="G295" s="244"/>
      <c r="H295" s="247">
        <v>275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3" t="s">
        <v>137</v>
      </c>
      <c r="AU295" s="253" t="s">
        <v>88</v>
      </c>
      <c r="AV295" s="14" t="s">
        <v>88</v>
      </c>
      <c r="AW295" s="14" t="s">
        <v>33</v>
      </c>
      <c r="AX295" s="14" t="s">
        <v>86</v>
      </c>
      <c r="AY295" s="253" t="s">
        <v>128</v>
      </c>
    </row>
    <row r="296" spans="1:51" s="13" customFormat="1" ht="12">
      <c r="A296" s="13"/>
      <c r="B296" s="232"/>
      <c r="C296" s="233"/>
      <c r="D296" s="234" t="s">
        <v>137</v>
      </c>
      <c r="E296" s="235" t="s">
        <v>1</v>
      </c>
      <c r="F296" s="236" t="s">
        <v>381</v>
      </c>
      <c r="G296" s="233"/>
      <c r="H296" s="235" t="s">
        <v>1</v>
      </c>
      <c r="I296" s="237"/>
      <c r="J296" s="233"/>
      <c r="K296" s="233"/>
      <c r="L296" s="238"/>
      <c r="M296" s="239"/>
      <c r="N296" s="240"/>
      <c r="O296" s="240"/>
      <c r="P296" s="240"/>
      <c r="Q296" s="240"/>
      <c r="R296" s="240"/>
      <c r="S296" s="240"/>
      <c r="T296" s="24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2" t="s">
        <v>137</v>
      </c>
      <c r="AU296" s="242" t="s">
        <v>88</v>
      </c>
      <c r="AV296" s="13" t="s">
        <v>86</v>
      </c>
      <c r="AW296" s="13" t="s">
        <v>33</v>
      </c>
      <c r="AX296" s="13" t="s">
        <v>78</v>
      </c>
      <c r="AY296" s="242" t="s">
        <v>128</v>
      </c>
    </row>
    <row r="297" spans="1:51" s="13" customFormat="1" ht="12">
      <c r="A297" s="13"/>
      <c r="B297" s="232"/>
      <c r="C297" s="233"/>
      <c r="D297" s="234" t="s">
        <v>137</v>
      </c>
      <c r="E297" s="235" t="s">
        <v>1</v>
      </c>
      <c r="F297" s="236" t="s">
        <v>382</v>
      </c>
      <c r="G297" s="233"/>
      <c r="H297" s="235" t="s">
        <v>1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137</v>
      </c>
      <c r="AU297" s="242" t="s">
        <v>88</v>
      </c>
      <c r="AV297" s="13" t="s">
        <v>86</v>
      </c>
      <c r="AW297" s="13" t="s">
        <v>33</v>
      </c>
      <c r="AX297" s="13" t="s">
        <v>78</v>
      </c>
      <c r="AY297" s="242" t="s">
        <v>128</v>
      </c>
    </row>
    <row r="298" spans="1:63" s="12" customFormat="1" ht="22.8" customHeight="1">
      <c r="A298" s="12"/>
      <c r="B298" s="203"/>
      <c r="C298" s="204"/>
      <c r="D298" s="205" t="s">
        <v>77</v>
      </c>
      <c r="E298" s="217" t="s">
        <v>188</v>
      </c>
      <c r="F298" s="217" t="s">
        <v>391</v>
      </c>
      <c r="G298" s="204"/>
      <c r="H298" s="204"/>
      <c r="I298" s="207"/>
      <c r="J298" s="218">
        <f>BK298</f>
        <v>0</v>
      </c>
      <c r="K298" s="204"/>
      <c r="L298" s="209"/>
      <c r="M298" s="210"/>
      <c r="N298" s="211"/>
      <c r="O298" s="211"/>
      <c r="P298" s="212">
        <f>SUM(P299:P338)</f>
        <v>0</v>
      </c>
      <c r="Q298" s="211"/>
      <c r="R298" s="212">
        <f>SUM(R299:R338)</f>
        <v>47.68282</v>
      </c>
      <c r="S298" s="211"/>
      <c r="T298" s="213">
        <f>SUM(T299:T338)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4" t="s">
        <v>86</v>
      </c>
      <c r="AT298" s="215" t="s">
        <v>77</v>
      </c>
      <c r="AU298" s="215" t="s">
        <v>86</v>
      </c>
      <c r="AY298" s="214" t="s">
        <v>128</v>
      </c>
      <c r="BK298" s="216">
        <f>SUM(BK299:BK338)</f>
        <v>0</v>
      </c>
    </row>
    <row r="299" spans="1:65" s="2" customFormat="1" ht="14.4" customHeight="1">
      <c r="A299" s="39"/>
      <c r="B299" s="40"/>
      <c r="C299" s="219" t="s">
        <v>392</v>
      </c>
      <c r="D299" s="219" t="s">
        <v>130</v>
      </c>
      <c r="E299" s="220" t="s">
        <v>393</v>
      </c>
      <c r="F299" s="221" t="s">
        <v>394</v>
      </c>
      <c r="G299" s="222" t="s">
        <v>278</v>
      </c>
      <c r="H299" s="223">
        <v>204</v>
      </c>
      <c r="I299" s="224"/>
      <c r="J299" s="225">
        <f>ROUND(I299*H299,2)</f>
        <v>0</v>
      </c>
      <c r="K299" s="221" t="s">
        <v>134</v>
      </c>
      <c r="L299" s="45"/>
      <c r="M299" s="226" t="s">
        <v>1</v>
      </c>
      <c r="N299" s="227" t="s">
        <v>43</v>
      </c>
      <c r="O299" s="92"/>
      <c r="P299" s="228">
        <f>O299*H299</f>
        <v>0</v>
      </c>
      <c r="Q299" s="228">
        <v>0.1554</v>
      </c>
      <c r="R299" s="228">
        <f>Q299*H299</f>
        <v>31.701600000000003</v>
      </c>
      <c r="S299" s="228">
        <v>0</v>
      </c>
      <c r="T299" s="22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0" t="s">
        <v>135</v>
      </c>
      <c r="AT299" s="230" t="s">
        <v>130</v>
      </c>
      <c r="AU299" s="230" t="s">
        <v>88</v>
      </c>
      <c r="AY299" s="18" t="s">
        <v>128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8" t="s">
        <v>86</v>
      </c>
      <c r="BK299" s="231">
        <f>ROUND(I299*H299,2)</f>
        <v>0</v>
      </c>
      <c r="BL299" s="18" t="s">
        <v>135</v>
      </c>
      <c r="BM299" s="230" t="s">
        <v>395</v>
      </c>
    </row>
    <row r="300" spans="1:51" s="13" customFormat="1" ht="12">
      <c r="A300" s="13"/>
      <c r="B300" s="232"/>
      <c r="C300" s="233"/>
      <c r="D300" s="234" t="s">
        <v>137</v>
      </c>
      <c r="E300" s="235" t="s">
        <v>1</v>
      </c>
      <c r="F300" s="236" t="s">
        <v>396</v>
      </c>
      <c r="G300" s="233"/>
      <c r="H300" s="235" t="s">
        <v>1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137</v>
      </c>
      <c r="AU300" s="242" t="s">
        <v>88</v>
      </c>
      <c r="AV300" s="13" t="s">
        <v>86</v>
      </c>
      <c r="AW300" s="13" t="s">
        <v>33</v>
      </c>
      <c r="AX300" s="13" t="s">
        <v>78</v>
      </c>
      <c r="AY300" s="242" t="s">
        <v>128</v>
      </c>
    </row>
    <row r="301" spans="1:51" s="13" customFormat="1" ht="12">
      <c r="A301" s="13"/>
      <c r="B301" s="232"/>
      <c r="C301" s="233"/>
      <c r="D301" s="234" t="s">
        <v>137</v>
      </c>
      <c r="E301" s="235" t="s">
        <v>1</v>
      </c>
      <c r="F301" s="236" t="s">
        <v>397</v>
      </c>
      <c r="G301" s="233"/>
      <c r="H301" s="235" t="s">
        <v>1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137</v>
      </c>
      <c r="AU301" s="242" t="s">
        <v>88</v>
      </c>
      <c r="AV301" s="13" t="s">
        <v>86</v>
      </c>
      <c r="AW301" s="13" t="s">
        <v>33</v>
      </c>
      <c r="AX301" s="13" t="s">
        <v>78</v>
      </c>
      <c r="AY301" s="242" t="s">
        <v>128</v>
      </c>
    </row>
    <row r="302" spans="1:51" s="14" customFormat="1" ht="12">
      <c r="A302" s="14"/>
      <c r="B302" s="243"/>
      <c r="C302" s="244"/>
      <c r="D302" s="234" t="s">
        <v>137</v>
      </c>
      <c r="E302" s="245" t="s">
        <v>1</v>
      </c>
      <c r="F302" s="246" t="s">
        <v>398</v>
      </c>
      <c r="G302" s="244"/>
      <c r="H302" s="247">
        <v>160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3" t="s">
        <v>137</v>
      </c>
      <c r="AU302" s="253" t="s">
        <v>88</v>
      </c>
      <c r="AV302" s="14" t="s">
        <v>88</v>
      </c>
      <c r="AW302" s="14" t="s">
        <v>33</v>
      </c>
      <c r="AX302" s="14" t="s">
        <v>78</v>
      </c>
      <c r="AY302" s="253" t="s">
        <v>128</v>
      </c>
    </row>
    <row r="303" spans="1:51" s="16" customFormat="1" ht="12">
      <c r="A303" s="16"/>
      <c r="B303" s="275"/>
      <c r="C303" s="276"/>
      <c r="D303" s="234" t="s">
        <v>137</v>
      </c>
      <c r="E303" s="277" t="s">
        <v>1</v>
      </c>
      <c r="F303" s="278" t="s">
        <v>316</v>
      </c>
      <c r="G303" s="276"/>
      <c r="H303" s="279">
        <v>160</v>
      </c>
      <c r="I303" s="280"/>
      <c r="J303" s="276"/>
      <c r="K303" s="276"/>
      <c r="L303" s="281"/>
      <c r="M303" s="282"/>
      <c r="N303" s="283"/>
      <c r="O303" s="283"/>
      <c r="P303" s="283"/>
      <c r="Q303" s="283"/>
      <c r="R303" s="283"/>
      <c r="S303" s="283"/>
      <c r="T303" s="284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T303" s="285" t="s">
        <v>137</v>
      </c>
      <c r="AU303" s="285" t="s">
        <v>88</v>
      </c>
      <c r="AV303" s="16" t="s">
        <v>149</v>
      </c>
      <c r="AW303" s="16" t="s">
        <v>33</v>
      </c>
      <c r="AX303" s="16" t="s">
        <v>78</v>
      </c>
      <c r="AY303" s="285" t="s">
        <v>128</v>
      </c>
    </row>
    <row r="304" spans="1:51" s="13" customFormat="1" ht="12">
      <c r="A304" s="13"/>
      <c r="B304" s="232"/>
      <c r="C304" s="233"/>
      <c r="D304" s="234" t="s">
        <v>137</v>
      </c>
      <c r="E304" s="235" t="s">
        <v>1</v>
      </c>
      <c r="F304" s="236" t="s">
        <v>399</v>
      </c>
      <c r="G304" s="233"/>
      <c r="H304" s="235" t="s">
        <v>1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2" t="s">
        <v>137</v>
      </c>
      <c r="AU304" s="242" t="s">
        <v>88</v>
      </c>
      <c r="AV304" s="13" t="s">
        <v>86</v>
      </c>
      <c r="AW304" s="13" t="s">
        <v>33</v>
      </c>
      <c r="AX304" s="13" t="s">
        <v>78</v>
      </c>
      <c r="AY304" s="242" t="s">
        <v>128</v>
      </c>
    </row>
    <row r="305" spans="1:51" s="14" customFormat="1" ht="12">
      <c r="A305" s="14"/>
      <c r="B305" s="243"/>
      <c r="C305" s="244"/>
      <c r="D305" s="234" t="s">
        <v>137</v>
      </c>
      <c r="E305" s="245" t="s">
        <v>1</v>
      </c>
      <c r="F305" s="246" t="s">
        <v>400</v>
      </c>
      <c r="G305" s="244"/>
      <c r="H305" s="247">
        <v>10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3" t="s">
        <v>137</v>
      </c>
      <c r="AU305" s="253" t="s">
        <v>88</v>
      </c>
      <c r="AV305" s="14" t="s">
        <v>88</v>
      </c>
      <c r="AW305" s="14" t="s">
        <v>33</v>
      </c>
      <c r="AX305" s="14" t="s">
        <v>78</v>
      </c>
      <c r="AY305" s="253" t="s">
        <v>128</v>
      </c>
    </row>
    <row r="306" spans="1:51" s="16" customFormat="1" ht="12">
      <c r="A306" s="16"/>
      <c r="B306" s="275"/>
      <c r="C306" s="276"/>
      <c r="D306" s="234" t="s">
        <v>137</v>
      </c>
      <c r="E306" s="277" t="s">
        <v>1</v>
      </c>
      <c r="F306" s="278" t="s">
        <v>319</v>
      </c>
      <c r="G306" s="276"/>
      <c r="H306" s="279">
        <v>10</v>
      </c>
      <c r="I306" s="280"/>
      <c r="J306" s="276"/>
      <c r="K306" s="276"/>
      <c r="L306" s="281"/>
      <c r="M306" s="282"/>
      <c r="N306" s="283"/>
      <c r="O306" s="283"/>
      <c r="P306" s="283"/>
      <c r="Q306" s="283"/>
      <c r="R306" s="283"/>
      <c r="S306" s="283"/>
      <c r="T306" s="284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T306" s="285" t="s">
        <v>137</v>
      </c>
      <c r="AU306" s="285" t="s">
        <v>88</v>
      </c>
      <c r="AV306" s="16" t="s">
        <v>149</v>
      </c>
      <c r="AW306" s="16" t="s">
        <v>33</v>
      </c>
      <c r="AX306" s="16" t="s">
        <v>78</v>
      </c>
      <c r="AY306" s="285" t="s">
        <v>128</v>
      </c>
    </row>
    <row r="307" spans="1:51" s="13" customFormat="1" ht="12">
      <c r="A307" s="13"/>
      <c r="B307" s="232"/>
      <c r="C307" s="233"/>
      <c r="D307" s="234" t="s">
        <v>137</v>
      </c>
      <c r="E307" s="235" t="s">
        <v>1</v>
      </c>
      <c r="F307" s="236" t="s">
        <v>401</v>
      </c>
      <c r="G307" s="233"/>
      <c r="H307" s="235" t="s">
        <v>1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137</v>
      </c>
      <c r="AU307" s="242" t="s">
        <v>88</v>
      </c>
      <c r="AV307" s="13" t="s">
        <v>86</v>
      </c>
      <c r="AW307" s="13" t="s">
        <v>33</v>
      </c>
      <c r="AX307" s="13" t="s">
        <v>78</v>
      </c>
      <c r="AY307" s="242" t="s">
        <v>128</v>
      </c>
    </row>
    <row r="308" spans="1:51" s="14" customFormat="1" ht="12">
      <c r="A308" s="14"/>
      <c r="B308" s="243"/>
      <c r="C308" s="244"/>
      <c r="D308" s="234" t="s">
        <v>137</v>
      </c>
      <c r="E308" s="245" t="s">
        <v>1</v>
      </c>
      <c r="F308" s="246" t="s">
        <v>318</v>
      </c>
      <c r="G308" s="244"/>
      <c r="H308" s="247">
        <v>2</v>
      </c>
      <c r="I308" s="248"/>
      <c r="J308" s="244"/>
      <c r="K308" s="244"/>
      <c r="L308" s="249"/>
      <c r="M308" s="250"/>
      <c r="N308" s="251"/>
      <c r="O308" s="251"/>
      <c r="P308" s="251"/>
      <c r="Q308" s="251"/>
      <c r="R308" s="251"/>
      <c r="S308" s="251"/>
      <c r="T308" s="25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3" t="s">
        <v>137</v>
      </c>
      <c r="AU308" s="253" t="s">
        <v>88</v>
      </c>
      <c r="AV308" s="14" t="s">
        <v>88</v>
      </c>
      <c r="AW308" s="14" t="s">
        <v>33</v>
      </c>
      <c r="AX308" s="14" t="s">
        <v>78</v>
      </c>
      <c r="AY308" s="253" t="s">
        <v>128</v>
      </c>
    </row>
    <row r="309" spans="1:51" s="16" customFormat="1" ht="12">
      <c r="A309" s="16"/>
      <c r="B309" s="275"/>
      <c r="C309" s="276"/>
      <c r="D309" s="234" t="s">
        <v>137</v>
      </c>
      <c r="E309" s="277" t="s">
        <v>1</v>
      </c>
      <c r="F309" s="278" t="s">
        <v>402</v>
      </c>
      <c r="G309" s="276"/>
      <c r="H309" s="279">
        <v>2</v>
      </c>
      <c r="I309" s="280"/>
      <c r="J309" s="276"/>
      <c r="K309" s="276"/>
      <c r="L309" s="281"/>
      <c r="M309" s="282"/>
      <c r="N309" s="283"/>
      <c r="O309" s="283"/>
      <c r="P309" s="283"/>
      <c r="Q309" s="283"/>
      <c r="R309" s="283"/>
      <c r="S309" s="283"/>
      <c r="T309" s="284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T309" s="285" t="s">
        <v>137</v>
      </c>
      <c r="AU309" s="285" t="s">
        <v>88</v>
      </c>
      <c r="AV309" s="16" t="s">
        <v>149</v>
      </c>
      <c r="AW309" s="16" t="s">
        <v>33</v>
      </c>
      <c r="AX309" s="16" t="s">
        <v>78</v>
      </c>
      <c r="AY309" s="285" t="s">
        <v>128</v>
      </c>
    </row>
    <row r="310" spans="1:51" s="13" customFormat="1" ht="12">
      <c r="A310" s="13"/>
      <c r="B310" s="232"/>
      <c r="C310" s="233"/>
      <c r="D310" s="234" t="s">
        <v>137</v>
      </c>
      <c r="E310" s="235" t="s">
        <v>1</v>
      </c>
      <c r="F310" s="236" t="s">
        <v>403</v>
      </c>
      <c r="G310" s="233"/>
      <c r="H310" s="235" t="s">
        <v>1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137</v>
      </c>
      <c r="AU310" s="242" t="s">
        <v>88</v>
      </c>
      <c r="AV310" s="13" t="s">
        <v>86</v>
      </c>
      <c r="AW310" s="13" t="s">
        <v>33</v>
      </c>
      <c r="AX310" s="13" t="s">
        <v>78</v>
      </c>
      <c r="AY310" s="242" t="s">
        <v>128</v>
      </c>
    </row>
    <row r="311" spans="1:51" s="14" customFormat="1" ht="12">
      <c r="A311" s="14"/>
      <c r="B311" s="243"/>
      <c r="C311" s="244"/>
      <c r="D311" s="234" t="s">
        <v>137</v>
      </c>
      <c r="E311" s="245" t="s">
        <v>1</v>
      </c>
      <c r="F311" s="246" t="s">
        <v>404</v>
      </c>
      <c r="G311" s="244"/>
      <c r="H311" s="247">
        <v>32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3" t="s">
        <v>137</v>
      </c>
      <c r="AU311" s="253" t="s">
        <v>88</v>
      </c>
      <c r="AV311" s="14" t="s">
        <v>88</v>
      </c>
      <c r="AW311" s="14" t="s">
        <v>33</v>
      </c>
      <c r="AX311" s="14" t="s">
        <v>78</v>
      </c>
      <c r="AY311" s="253" t="s">
        <v>128</v>
      </c>
    </row>
    <row r="312" spans="1:51" s="16" customFormat="1" ht="12">
      <c r="A312" s="16"/>
      <c r="B312" s="275"/>
      <c r="C312" s="276"/>
      <c r="D312" s="234" t="s">
        <v>137</v>
      </c>
      <c r="E312" s="277" t="s">
        <v>1</v>
      </c>
      <c r="F312" s="278" t="s">
        <v>405</v>
      </c>
      <c r="G312" s="276"/>
      <c r="H312" s="279">
        <v>32</v>
      </c>
      <c r="I312" s="280"/>
      <c r="J312" s="276"/>
      <c r="K312" s="276"/>
      <c r="L312" s="281"/>
      <c r="M312" s="282"/>
      <c r="N312" s="283"/>
      <c r="O312" s="283"/>
      <c r="P312" s="283"/>
      <c r="Q312" s="283"/>
      <c r="R312" s="283"/>
      <c r="S312" s="283"/>
      <c r="T312" s="284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T312" s="285" t="s">
        <v>137</v>
      </c>
      <c r="AU312" s="285" t="s">
        <v>88</v>
      </c>
      <c r="AV312" s="16" t="s">
        <v>149</v>
      </c>
      <c r="AW312" s="16" t="s">
        <v>33</v>
      </c>
      <c r="AX312" s="16" t="s">
        <v>78</v>
      </c>
      <c r="AY312" s="285" t="s">
        <v>128</v>
      </c>
    </row>
    <row r="313" spans="1:51" s="15" customFormat="1" ht="12">
      <c r="A313" s="15"/>
      <c r="B313" s="254"/>
      <c r="C313" s="255"/>
      <c r="D313" s="234" t="s">
        <v>137</v>
      </c>
      <c r="E313" s="256" t="s">
        <v>1</v>
      </c>
      <c r="F313" s="257" t="s">
        <v>145</v>
      </c>
      <c r="G313" s="255"/>
      <c r="H313" s="258">
        <v>204</v>
      </c>
      <c r="I313" s="259"/>
      <c r="J313" s="255"/>
      <c r="K313" s="255"/>
      <c r="L313" s="260"/>
      <c r="M313" s="261"/>
      <c r="N313" s="262"/>
      <c r="O313" s="262"/>
      <c r="P313" s="262"/>
      <c r="Q313" s="262"/>
      <c r="R313" s="262"/>
      <c r="S313" s="262"/>
      <c r="T313" s="263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4" t="s">
        <v>137</v>
      </c>
      <c r="AU313" s="264" t="s">
        <v>88</v>
      </c>
      <c r="AV313" s="15" t="s">
        <v>135</v>
      </c>
      <c r="AW313" s="15" t="s">
        <v>33</v>
      </c>
      <c r="AX313" s="15" t="s">
        <v>86</v>
      </c>
      <c r="AY313" s="264" t="s">
        <v>128</v>
      </c>
    </row>
    <row r="314" spans="1:65" s="2" customFormat="1" ht="14.4" customHeight="1">
      <c r="A314" s="39"/>
      <c r="B314" s="40"/>
      <c r="C314" s="265" t="s">
        <v>406</v>
      </c>
      <c r="D314" s="265" t="s">
        <v>225</v>
      </c>
      <c r="E314" s="266" t="s">
        <v>407</v>
      </c>
      <c r="F314" s="267" t="s">
        <v>408</v>
      </c>
      <c r="G314" s="268" t="s">
        <v>278</v>
      </c>
      <c r="H314" s="269">
        <v>162</v>
      </c>
      <c r="I314" s="270"/>
      <c r="J314" s="271">
        <f>ROUND(I314*H314,2)</f>
        <v>0</v>
      </c>
      <c r="K314" s="267" t="s">
        <v>134</v>
      </c>
      <c r="L314" s="272"/>
      <c r="M314" s="273" t="s">
        <v>1</v>
      </c>
      <c r="N314" s="274" t="s">
        <v>43</v>
      </c>
      <c r="O314" s="92"/>
      <c r="P314" s="228">
        <f>O314*H314</f>
        <v>0</v>
      </c>
      <c r="Q314" s="228">
        <v>0.08</v>
      </c>
      <c r="R314" s="228">
        <f>Q314*H314</f>
        <v>12.96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183</v>
      </c>
      <c r="AT314" s="230" t="s">
        <v>225</v>
      </c>
      <c r="AU314" s="230" t="s">
        <v>88</v>
      </c>
      <c r="AY314" s="18" t="s">
        <v>128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86</v>
      </c>
      <c r="BK314" s="231">
        <f>ROUND(I314*H314,2)</f>
        <v>0</v>
      </c>
      <c r="BL314" s="18" t="s">
        <v>135</v>
      </c>
      <c r="BM314" s="230" t="s">
        <v>409</v>
      </c>
    </row>
    <row r="315" spans="1:51" s="13" customFormat="1" ht="12">
      <c r="A315" s="13"/>
      <c r="B315" s="232"/>
      <c r="C315" s="233"/>
      <c r="D315" s="234" t="s">
        <v>137</v>
      </c>
      <c r="E315" s="235" t="s">
        <v>1</v>
      </c>
      <c r="F315" s="236" t="s">
        <v>410</v>
      </c>
      <c r="G315" s="233"/>
      <c r="H315" s="235" t="s">
        <v>1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2" t="s">
        <v>137</v>
      </c>
      <c r="AU315" s="242" t="s">
        <v>88</v>
      </c>
      <c r="AV315" s="13" t="s">
        <v>86</v>
      </c>
      <c r="AW315" s="13" t="s">
        <v>33</v>
      </c>
      <c r="AX315" s="13" t="s">
        <v>78</v>
      </c>
      <c r="AY315" s="242" t="s">
        <v>128</v>
      </c>
    </row>
    <row r="316" spans="1:51" s="14" customFormat="1" ht="12">
      <c r="A316" s="14"/>
      <c r="B316" s="243"/>
      <c r="C316" s="244"/>
      <c r="D316" s="234" t="s">
        <v>137</v>
      </c>
      <c r="E316" s="245" t="s">
        <v>1</v>
      </c>
      <c r="F316" s="246" t="s">
        <v>411</v>
      </c>
      <c r="G316" s="244"/>
      <c r="H316" s="247">
        <v>162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3" t="s">
        <v>137</v>
      </c>
      <c r="AU316" s="253" t="s">
        <v>88</v>
      </c>
      <c r="AV316" s="14" t="s">
        <v>88</v>
      </c>
      <c r="AW316" s="14" t="s">
        <v>33</v>
      </c>
      <c r="AX316" s="14" t="s">
        <v>86</v>
      </c>
      <c r="AY316" s="253" t="s">
        <v>128</v>
      </c>
    </row>
    <row r="317" spans="1:65" s="2" customFormat="1" ht="14.4" customHeight="1">
      <c r="A317" s="39"/>
      <c r="B317" s="40"/>
      <c r="C317" s="265" t="s">
        <v>412</v>
      </c>
      <c r="D317" s="265" t="s">
        <v>225</v>
      </c>
      <c r="E317" s="266" t="s">
        <v>413</v>
      </c>
      <c r="F317" s="267" t="s">
        <v>414</v>
      </c>
      <c r="G317" s="268" t="s">
        <v>278</v>
      </c>
      <c r="H317" s="269">
        <v>33</v>
      </c>
      <c r="I317" s="270"/>
      <c r="J317" s="271">
        <f>ROUND(I317*H317,2)</f>
        <v>0</v>
      </c>
      <c r="K317" s="267" t="s">
        <v>134</v>
      </c>
      <c r="L317" s="272"/>
      <c r="M317" s="273" t="s">
        <v>1</v>
      </c>
      <c r="N317" s="274" t="s">
        <v>43</v>
      </c>
      <c r="O317" s="92"/>
      <c r="P317" s="228">
        <f>O317*H317</f>
        <v>0</v>
      </c>
      <c r="Q317" s="228">
        <v>0.046</v>
      </c>
      <c r="R317" s="228">
        <f>Q317*H317</f>
        <v>1.518</v>
      </c>
      <c r="S317" s="228">
        <v>0</v>
      </c>
      <c r="T317" s="22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0" t="s">
        <v>183</v>
      </c>
      <c r="AT317" s="230" t="s">
        <v>225</v>
      </c>
      <c r="AU317" s="230" t="s">
        <v>88</v>
      </c>
      <c r="AY317" s="18" t="s">
        <v>128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8" t="s">
        <v>86</v>
      </c>
      <c r="BK317" s="231">
        <f>ROUND(I317*H317,2)</f>
        <v>0</v>
      </c>
      <c r="BL317" s="18" t="s">
        <v>135</v>
      </c>
      <c r="BM317" s="230" t="s">
        <v>415</v>
      </c>
    </row>
    <row r="318" spans="1:51" s="13" customFormat="1" ht="12">
      <c r="A318" s="13"/>
      <c r="B318" s="232"/>
      <c r="C318" s="233"/>
      <c r="D318" s="234" t="s">
        <v>137</v>
      </c>
      <c r="E318" s="235" t="s">
        <v>1</v>
      </c>
      <c r="F318" s="236" t="s">
        <v>416</v>
      </c>
      <c r="G318" s="233"/>
      <c r="H318" s="235" t="s">
        <v>1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137</v>
      </c>
      <c r="AU318" s="242" t="s">
        <v>88</v>
      </c>
      <c r="AV318" s="13" t="s">
        <v>86</v>
      </c>
      <c r="AW318" s="13" t="s">
        <v>33</v>
      </c>
      <c r="AX318" s="13" t="s">
        <v>78</v>
      </c>
      <c r="AY318" s="242" t="s">
        <v>128</v>
      </c>
    </row>
    <row r="319" spans="1:51" s="14" customFormat="1" ht="12">
      <c r="A319" s="14"/>
      <c r="B319" s="243"/>
      <c r="C319" s="244"/>
      <c r="D319" s="234" t="s">
        <v>137</v>
      </c>
      <c r="E319" s="245" t="s">
        <v>1</v>
      </c>
      <c r="F319" s="246" t="s">
        <v>417</v>
      </c>
      <c r="G319" s="244"/>
      <c r="H319" s="247">
        <v>33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3" t="s">
        <v>137</v>
      </c>
      <c r="AU319" s="253" t="s">
        <v>88</v>
      </c>
      <c r="AV319" s="14" t="s">
        <v>88</v>
      </c>
      <c r="AW319" s="14" t="s">
        <v>33</v>
      </c>
      <c r="AX319" s="14" t="s">
        <v>86</v>
      </c>
      <c r="AY319" s="253" t="s">
        <v>128</v>
      </c>
    </row>
    <row r="320" spans="1:65" s="2" customFormat="1" ht="14.4" customHeight="1">
      <c r="A320" s="39"/>
      <c r="B320" s="40"/>
      <c r="C320" s="265" t="s">
        <v>418</v>
      </c>
      <c r="D320" s="265" t="s">
        <v>225</v>
      </c>
      <c r="E320" s="266" t="s">
        <v>419</v>
      </c>
      <c r="F320" s="267" t="s">
        <v>420</v>
      </c>
      <c r="G320" s="268" t="s">
        <v>278</v>
      </c>
      <c r="H320" s="269">
        <v>10.5</v>
      </c>
      <c r="I320" s="270"/>
      <c r="J320" s="271">
        <f>ROUND(I320*H320,2)</f>
        <v>0</v>
      </c>
      <c r="K320" s="267" t="s">
        <v>1</v>
      </c>
      <c r="L320" s="272"/>
      <c r="M320" s="273" t="s">
        <v>1</v>
      </c>
      <c r="N320" s="274" t="s">
        <v>43</v>
      </c>
      <c r="O320" s="92"/>
      <c r="P320" s="228">
        <f>O320*H320</f>
        <v>0</v>
      </c>
      <c r="Q320" s="228">
        <v>0.061</v>
      </c>
      <c r="R320" s="228">
        <f>Q320*H320</f>
        <v>0.6405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183</v>
      </c>
      <c r="AT320" s="230" t="s">
        <v>225</v>
      </c>
      <c r="AU320" s="230" t="s">
        <v>88</v>
      </c>
      <c r="AY320" s="18" t="s">
        <v>128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86</v>
      </c>
      <c r="BK320" s="231">
        <f>ROUND(I320*H320,2)</f>
        <v>0</v>
      </c>
      <c r="BL320" s="18" t="s">
        <v>135</v>
      </c>
      <c r="BM320" s="230" t="s">
        <v>421</v>
      </c>
    </row>
    <row r="321" spans="1:51" s="13" customFormat="1" ht="12">
      <c r="A321" s="13"/>
      <c r="B321" s="232"/>
      <c r="C321" s="233"/>
      <c r="D321" s="234" t="s">
        <v>137</v>
      </c>
      <c r="E321" s="235" t="s">
        <v>1</v>
      </c>
      <c r="F321" s="236" t="s">
        <v>422</v>
      </c>
      <c r="G321" s="233"/>
      <c r="H321" s="235" t="s">
        <v>1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2" t="s">
        <v>137</v>
      </c>
      <c r="AU321" s="242" t="s">
        <v>88</v>
      </c>
      <c r="AV321" s="13" t="s">
        <v>86</v>
      </c>
      <c r="AW321" s="13" t="s">
        <v>33</v>
      </c>
      <c r="AX321" s="13" t="s">
        <v>78</v>
      </c>
      <c r="AY321" s="242" t="s">
        <v>128</v>
      </c>
    </row>
    <row r="322" spans="1:51" s="14" customFormat="1" ht="12">
      <c r="A322" s="14"/>
      <c r="B322" s="243"/>
      <c r="C322" s="244"/>
      <c r="D322" s="234" t="s">
        <v>137</v>
      </c>
      <c r="E322" s="245" t="s">
        <v>1</v>
      </c>
      <c r="F322" s="246" t="s">
        <v>423</v>
      </c>
      <c r="G322" s="244"/>
      <c r="H322" s="247">
        <v>10.5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3" t="s">
        <v>137</v>
      </c>
      <c r="AU322" s="253" t="s">
        <v>88</v>
      </c>
      <c r="AV322" s="14" t="s">
        <v>88</v>
      </c>
      <c r="AW322" s="14" t="s">
        <v>33</v>
      </c>
      <c r="AX322" s="14" t="s">
        <v>86</v>
      </c>
      <c r="AY322" s="253" t="s">
        <v>128</v>
      </c>
    </row>
    <row r="323" spans="1:65" s="2" customFormat="1" ht="14.4" customHeight="1">
      <c r="A323" s="39"/>
      <c r="B323" s="40"/>
      <c r="C323" s="265" t="s">
        <v>424</v>
      </c>
      <c r="D323" s="265" t="s">
        <v>225</v>
      </c>
      <c r="E323" s="266" t="s">
        <v>425</v>
      </c>
      <c r="F323" s="267" t="s">
        <v>426</v>
      </c>
      <c r="G323" s="268" t="s">
        <v>278</v>
      </c>
      <c r="H323" s="269">
        <v>2.02</v>
      </c>
      <c r="I323" s="270"/>
      <c r="J323" s="271">
        <f>ROUND(I323*H323,2)</f>
        <v>0</v>
      </c>
      <c r="K323" s="267" t="s">
        <v>1</v>
      </c>
      <c r="L323" s="272"/>
      <c r="M323" s="273" t="s">
        <v>1</v>
      </c>
      <c r="N323" s="274" t="s">
        <v>43</v>
      </c>
      <c r="O323" s="92"/>
      <c r="P323" s="228">
        <f>O323*H323</f>
        <v>0</v>
      </c>
      <c r="Q323" s="228">
        <v>0.061</v>
      </c>
      <c r="R323" s="228">
        <f>Q323*H323</f>
        <v>0.12322</v>
      </c>
      <c r="S323" s="228">
        <v>0</v>
      </c>
      <c r="T323" s="22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183</v>
      </c>
      <c r="AT323" s="230" t="s">
        <v>225</v>
      </c>
      <c r="AU323" s="230" t="s">
        <v>88</v>
      </c>
      <c r="AY323" s="18" t="s">
        <v>128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86</v>
      </c>
      <c r="BK323" s="231">
        <f>ROUND(I323*H323,2)</f>
        <v>0</v>
      </c>
      <c r="BL323" s="18" t="s">
        <v>135</v>
      </c>
      <c r="BM323" s="230" t="s">
        <v>427</v>
      </c>
    </row>
    <row r="324" spans="1:51" s="13" customFormat="1" ht="12">
      <c r="A324" s="13"/>
      <c r="B324" s="232"/>
      <c r="C324" s="233"/>
      <c r="D324" s="234" t="s">
        <v>137</v>
      </c>
      <c r="E324" s="235" t="s">
        <v>1</v>
      </c>
      <c r="F324" s="236" t="s">
        <v>428</v>
      </c>
      <c r="G324" s="233"/>
      <c r="H324" s="235" t="s">
        <v>1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2" t="s">
        <v>137</v>
      </c>
      <c r="AU324" s="242" t="s">
        <v>88</v>
      </c>
      <c r="AV324" s="13" t="s">
        <v>86</v>
      </c>
      <c r="AW324" s="13" t="s">
        <v>33</v>
      </c>
      <c r="AX324" s="13" t="s">
        <v>78</v>
      </c>
      <c r="AY324" s="242" t="s">
        <v>128</v>
      </c>
    </row>
    <row r="325" spans="1:51" s="14" customFormat="1" ht="12">
      <c r="A325" s="14"/>
      <c r="B325" s="243"/>
      <c r="C325" s="244"/>
      <c r="D325" s="234" t="s">
        <v>137</v>
      </c>
      <c r="E325" s="245" t="s">
        <v>1</v>
      </c>
      <c r="F325" s="246" t="s">
        <v>429</v>
      </c>
      <c r="G325" s="244"/>
      <c r="H325" s="247">
        <v>2.02</v>
      </c>
      <c r="I325" s="248"/>
      <c r="J325" s="244"/>
      <c r="K325" s="244"/>
      <c r="L325" s="249"/>
      <c r="M325" s="250"/>
      <c r="N325" s="251"/>
      <c r="O325" s="251"/>
      <c r="P325" s="251"/>
      <c r="Q325" s="251"/>
      <c r="R325" s="251"/>
      <c r="S325" s="251"/>
      <c r="T325" s="25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3" t="s">
        <v>137</v>
      </c>
      <c r="AU325" s="253" t="s">
        <v>88</v>
      </c>
      <c r="AV325" s="14" t="s">
        <v>88</v>
      </c>
      <c r="AW325" s="14" t="s">
        <v>33</v>
      </c>
      <c r="AX325" s="14" t="s">
        <v>86</v>
      </c>
      <c r="AY325" s="253" t="s">
        <v>128</v>
      </c>
    </row>
    <row r="326" spans="1:65" s="2" customFormat="1" ht="14.4" customHeight="1">
      <c r="A326" s="39"/>
      <c r="B326" s="40"/>
      <c r="C326" s="219" t="s">
        <v>430</v>
      </c>
      <c r="D326" s="219" t="s">
        <v>130</v>
      </c>
      <c r="E326" s="220" t="s">
        <v>431</v>
      </c>
      <c r="F326" s="221" t="s">
        <v>432</v>
      </c>
      <c r="G326" s="222" t="s">
        <v>278</v>
      </c>
      <c r="H326" s="223">
        <v>25</v>
      </c>
      <c r="I326" s="224"/>
      <c r="J326" s="225">
        <f>ROUND(I326*H326,2)</f>
        <v>0</v>
      </c>
      <c r="K326" s="221" t="s">
        <v>134</v>
      </c>
      <c r="L326" s="45"/>
      <c r="M326" s="226" t="s">
        <v>1</v>
      </c>
      <c r="N326" s="227" t="s">
        <v>43</v>
      </c>
      <c r="O326" s="92"/>
      <c r="P326" s="228">
        <f>O326*H326</f>
        <v>0</v>
      </c>
      <c r="Q326" s="228">
        <v>3E-05</v>
      </c>
      <c r="R326" s="228">
        <f>Q326*H326</f>
        <v>0.00075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135</v>
      </c>
      <c r="AT326" s="230" t="s">
        <v>130</v>
      </c>
      <c r="AU326" s="230" t="s">
        <v>88</v>
      </c>
      <c r="AY326" s="18" t="s">
        <v>128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86</v>
      </c>
      <c r="BK326" s="231">
        <f>ROUND(I326*H326,2)</f>
        <v>0</v>
      </c>
      <c r="BL326" s="18" t="s">
        <v>135</v>
      </c>
      <c r="BM326" s="230" t="s">
        <v>433</v>
      </c>
    </row>
    <row r="327" spans="1:51" s="13" customFormat="1" ht="12">
      <c r="A327" s="13"/>
      <c r="B327" s="232"/>
      <c r="C327" s="233"/>
      <c r="D327" s="234" t="s">
        <v>137</v>
      </c>
      <c r="E327" s="235" t="s">
        <v>1</v>
      </c>
      <c r="F327" s="236" t="s">
        <v>434</v>
      </c>
      <c r="G327" s="233"/>
      <c r="H327" s="235" t="s">
        <v>1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2" t="s">
        <v>137</v>
      </c>
      <c r="AU327" s="242" t="s">
        <v>88</v>
      </c>
      <c r="AV327" s="13" t="s">
        <v>86</v>
      </c>
      <c r="AW327" s="13" t="s">
        <v>33</v>
      </c>
      <c r="AX327" s="13" t="s">
        <v>78</v>
      </c>
      <c r="AY327" s="242" t="s">
        <v>128</v>
      </c>
    </row>
    <row r="328" spans="1:51" s="14" customFormat="1" ht="12">
      <c r="A328" s="14"/>
      <c r="B328" s="243"/>
      <c r="C328" s="244"/>
      <c r="D328" s="234" t="s">
        <v>137</v>
      </c>
      <c r="E328" s="245" t="s">
        <v>1</v>
      </c>
      <c r="F328" s="246" t="s">
        <v>435</v>
      </c>
      <c r="G328" s="244"/>
      <c r="H328" s="247">
        <v>25</v>
      </c>
      <c r="I328" s="248"/>
      <c r="J328" s="244"/>
      <c r="K328" s="244"/>
      <c r="L328" s="249"/>
      <c r="M328" s="250"/>
      <c r="N328" s="251"/>
      <c r="O328" s="251"/>
      <c r="P328" s="251"/>
      <c r="Q328" s="251"/>
      <c r="R328" s="251"/>
      <c r="S328" s="251"/>
      <c r="T328" s="25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3" t="s">
        <v>137</v>
      </c>
      <c r="AU328" s="253" t="s">
        <v>88</v>
      </c>
      <c r="AV328" s="14" t="s">
        <v>88</v>
      </c>
      <c r="AW328" s="14" t="s">
        <v>33</v>
      </c>
      <c r="AX328" s="14" t="s">
        <v>86</v>
      </c>
      <c r="AY328" s="253" t="s">
        <v>128</v>
      </c>
    </row>
    <row r="329" spans="1:65" s="2" customFormat="1" ht="14.4" customHeight="1">
      <c r="A329" s="39"/>
      <c r="B329" s="40"/>
      <c r="C329" s="219" t="s">
        <v>436</v>
      </c>
      <c r="D329" s="219" t="s">
        <v>130</v>
      </c>
      <c r="E329" s="220" t="s">
        <v>437</v>
      </c>
      <c r="F329" s="221" t="s">
        <v>438</v>
      </c>
      <c r="G329" s="222" t="s">
        <v>278</v>
      </c>
      <c r="H329" s="223">
        <v>75</v>
      </c>
      <c r="I329" s="224"/>
      <c r="J329" s="225">
        <f>ROUND(I329*H329,2)</f>
        <v>0</v>
      </c>
      <c r="K329" s="221" t="s">
        <v>134</v>
      </c>
      <c r="L329" s="45"/>
      <c r="M329" s="226" t="s">
        <v>1</v>
      </c>
      <c r="N329" s="227" t="s">
        <v>43</v>
      </c>
      <c r="O329" s="92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0" t="s">
        <v>135</v>
      </c>
      <c r="AT329" s="230" t="s">
        <v>130</v>
      </c>
      <c r="AU329" s="230" t="s">
        <v>88</v>
      </c>
      <c r="AY329" s="18" t="s">
        <v>128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86</v>
      </c>
      <c r="BK329" s="231">
        <f>ROUND(I329*H329,2)</f>
        <v>0</v>
      </c>
      <c r="BL329" s="18" t="s">
        <v>135</v>
      </c>
      <c r="BM329" s="230" t="s">
        <v>439</v>
      </c>
    </row>
    <row r="330" spans="1:51" s="13" customFormat="1" ht="12">
      <c r="A330" s="13"/>
      <c r="B330" s="232"/>
      <c r="C330" s="233"/>
      <c r="D330" s="234" t="s">
        <v>137</v>
      </c>
      <c r="E330" s="235" t="s">
        <v>1</v>
      </c>
      <c r="F330" s="236" t="s">
        <v>440</v>
      </c>
      <c r="G330" s="233"/>
      <c r="H330" s="235" t="s">
        <v>1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2" t="s">
        <v>137</v>
      </c>
      <c r="AU330" s="242" t="s">
        <v>88</v>
      </c>
      <c r="AV330" s="13" t="s">
        <v>86</v>
      </c>
      <c r="AW330" s="13" t="s">
        <v>33</v>
      </c>
      <c r="AX330" s="13" t="s">
        <v>78</v>
      </c>
      <c r="AY330" s="242" t="s">
        <v>128</v>
      </c>
    </row>
    <row r="331" spans="1:51" s="13" customFormat="1" ht="12">
      <c r="A331" s="13"/>
      <c r="B331" s="232"/>
      <c r="C331" s="233"/>
      <c r="D331" s="234" t="s">
        <v>137</v>
      </c>
      <c r="E331" s="235" t="s">
        <v>1</v>
      </c>
      <c r="F331" s="236" t="s">
        <v>140</v>
      </c>
      <c r="G331" s="233"/>
      <c r="H331" s="235" t="s">
        <v>1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2" t="s">
        <v>137</v>
      </c>
      <c r="AU331" s="242" t="s">
        <v>88</v>
      </c>
      <c r="AV331" s="13" t="s">
        <v>86</v>
      </c>
      <c r="AW331" s="13" t="s">
        <v>33</v>
      </c>
      <c r="AX331" s="13" t="s">
        <v>78</v>
      </c>
      <c r="AY331" s="242" t="s">
        <v>128</v>
      </c>
    </row>
    <row r="332" spans="1:51" s="14" customFormat="1" ht="12">
      <c r="A332" s="14"/>
      <c r="B332" s="243"/>
      <c r="C332" s="244"/>
      <c r="D332" s="234" t="s">
        <v>137</v>
      </c>
      <c r="E332" s="245" t="s">
        <v>1</v>
      </c>
      <c r="F332" s="246" t="s">
        <v>441</v>
      </c>
      <c r="G332" s="244"/>
      <c r="H332" s="247">
        <v>75</v>
      </c>
      <c r="I332" s="248"/>
      <c r="J332" s="244"/>
      <c r="K332" s="244"/>
      <c r="L332" s="249"/>
      <c r="M332" s="250"/>
      <c r="N332" s="251"/>
      <c r="O332" s="251"/>
      <c r="P332" s="251"/>
      <c r="Q332" s="251"/>
      <c r="R332" s="251"/>
      <c r="S332" s="251"/>
      <c r="T332" s="25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3" t="s">
        <v>137</v>
      </c>
      <c r="AU332" s="253" t="s">
        <v>88</v>
      </c>
      <c r="AV332" s="14" t="s">
        <v>88</v>
      </c>
      <c r="AW332" s="14" t="s">
        <v>33</v>
      </c>
      <c r="AX332" s="14" t="s">
        <v>86</v>
      </c>
      <c r="AY332" s="253" t="s">
        <v>128</v>
      </c>
    </row>
    <row r="333" spans="1:65" s="2" customFormat="1" ht="14.4" customHeight="1">
      <c r="A333" s="39"/>
      <c r="B333" s="40"/>
      <c r="C333" s="219" t="s">
        <v>442</v>
      </c>
      <c r="D333" s="219" t="s">
        <v>130</v>
      </c>
      <c r="E333" s="220" t="s">
        <v>443</v>
      </c>
      <c r="F333" s="221" t="s">
        <v>444</v>
      </c>
      <c r="G333" s="222" t="s">
        <v>278</v>
      </c>
      <c r="H333" s="223">
        <v>75</v>
      </c>
      <c r="I333" s="224"/>
      <c r="J333" s="225">
        <f>ROUND(I333*H333,2)</f>
        <v>0</v>
      </c>
      <c r="K333" s="221" t="s">
        <v>134</v>
      </c>
      <c r="L333" s="45"/>
      <c r="M333" s="226" t="s">
        <v>1</v>
      </c>
      <c r="N333" s="227" t="s">
        <v>43</v>
      </c>
      <c r="O333" s="92"/>
      <c r="P333" s="228">
        <f>O333*H333</f>
        <v>0</v>
      </c>
      <c r="Q333" s="228">
        <v>0.00061</v>
      </c>
      <c r="R333" s="228">
        <f>Q333*H333</f>
        <v>0.04575</v>
      </c>
      <c r="S333" s="228">
        <v>0</v>
      </c>
      <c r="T333" s="22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135</v>
      </c>
      <c r="AT333" s="230" t="s">
        <v>130</v>
      </c>
      <c r="AU333" s="230" t="s">
        <v>88</v>
      </c>
      <c r="AY333" s="18" t="s">
        <v>128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86</v>
      </c>
      <c r="BK333" s="231">
        <f>ROUND(I333*H333,2)</f>
        <v>0</v>
      </c>
      <c r="BL333" s="18" t="s">
        <v>135</v>
      </c>
      <c r="BM333" s="230" t="s">
        <v>445</v>
      </c>
    </row>
    <row r="334" spans="1:65" s="2" customFormat="1" ht="14.4" customHeight="1">
      <c r="A334" s="39"/>
      <c r="B334" s="40"/>
      <c r="C334" s="219" t="s">
        <v>446</v>
      </c>
      <c r="D334" s="219" t="s">
        <v>130</v>
      </c>
      <c r="E334" s="220" t="s">
        <v>447</v>
      </c>
      <c r="F334" s="221" t="s">
        <v>448</v>
      </c>
      <c r="G334" s="222" t="s">
        <v>278</v>
      </c>
      <c r="H334" s="223">
        <v>35</v>
      </c>
      <c r="I334" s="224"/>
      <c r="J334" s="225">
        <f>ROUND(I334*H334,2)</f>
        <v>0</v>
      </c>
      <c r="K334" s="221" t="s">
        <v>1</v>
      </c>
      <c r="L334" s="45"/>
      <c r="M334" s="226" t="s">
        <v>1</v>
      </c>
      <c r="N334" s="227" t="s">
        <v>43</v>
      </c>
      <c r="O334" s="92"/>
      <c r="P334" s="228">
        <f>O334*H334</f>
        <v>0</v>
      </c>
      <c r="Q334" s="228">
        <v>0</v>
      </c>
      <c r="R334" s="228">
        <f>Q334*H334</f>
        <v>0</v>
      </c>
      <c r="S334" s="228">
        <v>0</v>
      </c>
      <c r="T334" s="22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135</v>
      </c>
      <c r="AT334" s="230" t="s">
        <v>130</v>
      </c>
      <c r="AU334" s="230" t="s">
        <v>88</v>
      </c>
      <c r="AY334" s="18" t="s">
        <v>128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86</v>
      </c>
      <c r="BK334" s="231">
        <f>ROUND(I334*H334,2)</f>
        <v>0</v>
      </c>
      <c r="BL334" s="18" t="s">
        <v>135</v>
      </c>
      <c r="BM334" s="230" t="s">
        <v>449</v>
      </c>
    </row>
    <row r="335" spans="1:51" s="13" customFormat="1" ht="12">
      <c r="A335" s="13"/>
      <c r="B335" s="232"/>
      <c r="C335" s="233"/>
      <c r="D335" s="234" t="s">
        <v>137</v>
      </c>
      <c r="E335" s="235" t="s">
        <v>1</v>
      </c>
      <c r="F335" s="236" t="s">
        <v>450</v>
      </c>
      <c r="G335" s="233"/>
      <c r="H335" s="235" t="s">
        <v>1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2" t="s">
        <v>137</v>
      </c>
      <c r="AU335" s="242" t="s">
        <v>88</v>
      </c>
      <c r="AV335" s="13" t="s">
        <v>86</v>
      </c>
      <c r="AW335" s="13" t="s">
        <v>33</v>
      </c>
      <c r="AX335" s="13" t="s">
        <v>78</v>
      </c>
      <c r="AY335" s="242" t="s">
        <v>128</v>
      </c>
    </row>
    <row r="336" spans="1:51" s="14" customFormat="1" ht="12">
      <c r="A336" s="14"/>
      <c r="B336" s="243"/>
      <c r="C336" s="244"/>
      <c r="D336" s="234" t="s">
        <v>137</v>
      </c>
      <c r="E336" s="245" t="s">
        <v>1</v>
      </c>
      <c r="F336" s="246" t="s">
        <v>282</v>
      </c>
      <c r="G336" s="244"/>
      <c r="H336" s="247">
        <v>35</v>
      </c>
      <c r="I336" s="248"/>
      <c r="J336" s="244"/>
      <c r="K336" s="244"/>
      <c r="L336" s="249"/>
      <c r="M336" s="250"/>
      <c r="N336" s="251"/>
      <c r="O336" s="251"/>
      <c r="P336" s="251"/>
      <c r="Q336" s="251"/>
      <c r="R336" s="251"/>
      <c r="S336" s="251"/>
      <c r="T336" s="25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3" t="s">
        <v>137</v>
      </c>
      <c r="AU336" s="253" t="s">
        <v>88</v>
      </c>
      <c r="AV336" s="14" t="s">
        <v>88</v>
      </c>
      <c r="AW336" s="14" t="s">
        <v>33</v>
      </c>
      <c r="AX336" s="14" t="s">
        <v>86</v>
      </c>
      <c r="AY336" s="253" t="s">
        <v>128</v>
      </c>
    </row>
    <row r="337" spans="1:65" s="2" customFormat="1" ht="14.4" customHeight="1">
      <c r="A337" s="39"/>
      <c r="B337" s="40"/>
      <c r="C337" s="265" t="s">
        <v>451</v>
      </c>
      <c r="D337" s="265" t="s">
        <v>225</v>
      </c>
      <c r="E337" s="266" t="s">
        <v>452</v>
      </c>
      <c r="F337" s="267" t="s">
        <v>453</v>
      </c>
      <c r="G337" s="268" t="s">
        <v>278</v>
      </c>
      <c r="H337" s="269">
        <v>35</v>
      </c>
      <c r="I337" s="270"/>
      <c r="J337" s="271">
        <f>ROUND(I337*H337,2)</f>
        <v>0</v>
      </c>
      <c r="K337" s="267" t="s">
        <v>1</v>
      </c>
      <c r="L337" s="272"/>
      <c r="M337" s="273" t="s">
        <v>1</v>
      </c>
      <c r="N337" s="274" t="s">
        <v>43</v>
      </c>
      <c r="O337" s="92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0" t="s">
        <v>183</v>
      </c>
      <c r="AT337" s="230" t="s">
        <v>225</v>
      </c>
      <c r="AU337" s="230" t="s">
        <v>88</v>
      </c>
      <c r="AY337" s="18" t="s">
        <v>128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8" t="s">
        <v>86</v>
      </c>
      <c r="BK337" s="231">
        <f>ROUND(I337*H337,2)</f>
        <v>0</v>
      </c>
      <c r="BL337" s="18" t="s">
        <v>135</v>
      </c>
      <c r="BM337" s="230" t="s">
        <v>454</v>
      </c>
    </row>
    <row r="338" spans="1:65" s="2" customFormat="1" ht="14.4" customHeight="1">
      <c r="A338" s="39"/>
      <c r="B338" s="40"/>
      <c r="C338" s="219" t="s">
        <v>455</v>
      </c>
      <c r="D338" s="219" t="s">
        <v>130</v>
      </c>
      <c r="E338" s="220" t="s">
        <v>456</v>
      </c>
      <c r="F338" s="221" t="s">
        <v>457</v>
      </c>
      <c r="G338" s="222" t="s">
        <v>278</v>
      </c>
      <c r="H338" s="223">
        <v>30</v>
      </c>
      <c r="I338" s="224"/>
      <c r="J338" s="225">
        <f>ROUND(I338*H338,2)</f>
        <v>0</v>
      </c>
      <c r="K338" s="221" t="s">
        <v>134</v>
      </c>
      <c r="L338" s="45"/>
      <c r="M338" s="226" t="s">
        <v>1</v>
      </c>
      <c r="N338" s="227" t="s">
        <v>43</v>
      </c>
      <c r="O338" s="92"/>
      <c r="P338" s="228">
        <f>O338*H338</f>
        <v>0</v>
      </c>
      <c r="Q338" s="228">
        <v>0.0231</v>
      </c>
      <c r="R338" s="228">
        <f>Q338*H338</f>
        <v>0.693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135</v>
      </c>
      <c r="AT338" s="230" t="s">
        <v>130</v>
      </c>
      <c r="AU338" s="230" t="s">
        <v>88</v>
      </c>
      <c r="AY338" s="18" t="s">
        <v>128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86</v>
      </c>
      <c r="BK338" s="231">
        <f>ROUND(I338*H338,2)</f>
        <v>0</v>
      </c>
      <c r="BL338" s="18" t="s">
        <v>135</v>
      </c>
      <c r="BM338" s="230" t="s">
        <v>458</v>
      </c>
    </row>
    <row r="339" spans="1:63" s="12" customFormat="1" ht="22.8" customHeight="1">
      <c r="A339" s="12"/>
      <c r="B339" s="203"/>
      <c r="C339" s="204"/>
      <c r="D339" s="205" t="s">
        <v>77</v>
      </c>
      <c r="E339" s="217" t="s">
        <v>459</v>
      </c>
      <c r="F339" s="217" t="s">
        <v>460</v>
      </c>
      <c r="G339" s="204"/>
      <c r="H339" s="204"/>
      <c r="I339" s="207"/>
      <c r="J339" s="218">
        <f>BK339</f>
        <v>0</v>
      </c>
      <c r="K339" s="204"/>
      <c r="L339" s="209"/>
      <c r="M339" s="210"/>
      <c r="N339" s="211"/>
      <c r="O339" s="211"/>
      <c r="P339" s="212">
        <f>SUM(P340:P363)</f>
        <v>0</v>
      </c>
      <c r="Q339" s="211"/>
      <c r="R339" s="212">
        <f>SUM(R340:R363)</f>
        <v>0</v>
      </c>
      <c r="S339" s="211"/>
      <c r="T339" s="213">
        <f>SUM(T340:T363)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14" t="s">
        <v>86</v>
      </c>
      <c r="AT339" s="215" t="s">
        <v>77</v>
      </c>
      <c r="AU339" s="215" t="s">
        <v>86</v>
      </c>
      <c r="AY339" s="214" t="s">
        <v>128</v>
      </c>
      <c r="BK339" s="216">
        <f>SUM(BK340:BK363)</f>
        <v>0</v>
      </c>
    </row>
    <row r="340" spans="1:65" s="2" customFormat="1" ht="14.4" customHeight="1">
      <c r="A340" s="39"/>
      <c r="B340" s="40"/>
      <c r="C340" s="219" t="s">
        <v>461</v>
      </c>
      <c r="D340" s="219" t="s">
        <v>130</v>
      </c>
      <c r="E340" s="220" t="s">
        <v>462</v>
      </c>
      <c r="F340" s="221" t="s">
        <v>463</v>
      </c>
      <c r="G340" s="222" t="s">
        <v>197</v>
      </c>
      <c r="H340" s="223">
        <v>98.7</v>
      </c>
      <c r="I340" s="224"/>
      <c r="J340" s="225">
        <f>ROUND(I340*H340,2)</f>
        <v>0</v>
      </c>
      <c r="K340" s="221" t="s">
        <v>134</v>
      </c>
      <c r="L340" s="45"/>
      <c r="M340" s="226" t="s">
        <v>1</v>
      </c>
      <c r="N340" s="227" t="s">
        <v>43</v>
      </c>
      <c r="O340" s="92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135</v>
      </c>
      <c r="AT340" s="230" t="s">
        <v>130</v>
      </c>
      <c r="AU340" s="230" t="s">
        <v>88</v>
      </c>
      <c r="AY340" s="18" t="s">
        <v>128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86</v>
      </c>
      <c r="BK340" s="231">
        <f>ROUND(I340*H340,2)</f>
        <v>0</v>
      </c>
      <c r="BL340" s="18" t="s">
        <v>135</v>
      </c>
      <c r="BM340" s="230" t="s">
        <v>464</v>
      </c>
    </row>
    <row r="341" spans="1:51" s="13" customFormat="1" ht="12">
      <c r="A341" s="13"/>
      <c r="B341" s="232"/>
      <c r="C341" s="233"/>
      <c r="D341" s="234" t="s">
        <v>137</v>
      </c>
      <c r="E341" s="235" t="s">
        <v>1</v>
      </c>
      <c r="F341" s="236" t="s">
        <v>465</v>
      </c>
      <c r="G341" s="233"/>
      <c r="H341" s="235" t="s">
        <v>1</v>
      </c>
      <c r="I341" s="237"/>
      <c r="J341" s="233"/>
      <c r="K341" s="233"/>
      <c r="L341" s="238"/>
      <c r="M341" s="239"/>
      <c r="N341" s="240"/>
      <c r="O341" s="240"/>
      <c r="P341" s="240"/>
      <c r="Q341" s="240"/>
      <c r="R341" s="240"/>
      <c r="S341" s="240"/>
      <c r="T341" s="24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2" t="s">
        <v>137</v>
      </c>
      <c r="AU341" s="242" t="s">
        <v>88</v>
      </c>
      <c r="AV341" s="13" t="s">
        <v>86</v>
      </c>
      <c r="AW341" s="13" t="s">
        <v>33</v>
      </c>
      <c r="AX341" s="13" t="s">
        <v>78</v>
      </c>
      <c r="AY341" s="242" t="s">
        <v>128</v>
      </c>
    </row>
    <row r="342" spans="1:51" s="14" customFormat="1" ht="12">
      <c r="A342" s="14"/>
      <c r="B342" s="243"/>
      <c r="C342" s="244"/>
      <c r="D342" s="234" t="s">
        <v>137</v>
      </c>
      <c r="E342" s="245" t="s">
        <v>1</v>
      </c>
      <c r="F342" s="246" t="s">
        <v>162</v>
      </c>
      <c r="G342" s="244"/>
      <c r="H342" s="247">
        <v>19.5</v>
      </c>
      <c r="I342" s="248"/>
      <c r="J342" s="244"/>
      <c r="K342" s="244"/>
      <c r="L342" s="249"/>
      <c r="M342" s="250"/>
      <c r="N342" s="251"/>
      <c r="O342" s="251"/>
      <c r="P342" s="251"/>
      <c r="Q342" s="251"/>
      <c r="R342" s="251"/>
      <c r="S342" s="251"/>
      <c r="T342" s="252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3" t="s">
        <v>137</v>
      </c>
      <c r="AU342" s="253" t="s">
        <v>88</v>
      </c>
      <c r="AV342" s="14" t="s">
        <v>88</v>
      </c>
      <c r="AW342" s="14" t="s">
        <v>33</v>
      </c>
      <c r="AX342" s="14" t="s">
        <v>78</v>
      </c>
      <c r="AY342" s="253" t="s">
        <v>128</v>
      </c>
    </row>
    <row r="343" spans="1:51" s="13" customFormat="1" ht="12">
      <c r="A343" s="13"/>
      <c r="B343" s="232"/>
      <c r="C343" s="233"/>
      <c r="D343" s="234" t="s">
        <v>137</v>
      </c>
      <c r="E343" s="235" t="s">
        <v>1</v>
      </c>
      <c r="F343" s="236" t="s">
        <v>466</v>
      </c>
      <c r="G343" s="233"/>
      <c r="H343" s="235" t="s">
        <v>1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2" t="s">
        <v>137</v>
      </c>
      <c r="AU343" s="242" t="s">
        <v>88</v>
      </c>
      <c r="AV343" s="13" t="s">
        <v>86</v>
      </c>
      <c r="AW343" s="13" t="s">
        <v>33</v>
      </c>
      <c r="AX343" s="13" t="s">
        <v>78</v>
      </c>
      <c r="AY343" s="242" t="s">
        <v>128</v>
      </c>
    </row>
    <row r="344" spans="1:51" s="14" customFormat="1" ht="12">
      <c r="A344" s="14"/>
      <c r="B344" s="243"/>
      <c r="C344" s="244"/>
      <c r="D344" s="234" t="s">
        <v>137</v>
      </c>
      <c r="E344" s="245" t="s">
        <v>1</v>
      </c>
      <c r="F344" s="246" t="s">
        <v>467</v>
      </c>
      <c r="G344" s="244"/>
      <c r="H344" s="247">
        <v>79.2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3" t="s">
        <v>137</v>
      </c>
      <c r="AU344" s="253" t="s">
        <v>88</v>
      </c>
      <c r="AV344" s="14" t="s">
        <v>88</v>
      </c>
      <c r="AW344" s="14" t="s">
        <v>33</v>
      </c>
      <c r="AX344" s="14" t="s">
        <v>78</v>
      </c>
      <c r="AY344" s="253" t="s">
        <v>128</v>
      </c>
    </row>
    <row r="345" spans="1:51" s="15" customFormat="1" ht="12">
      <c r="A345" s="15"/>
      <c r="B345" s="254"/>
      <c r="C345" s="255"/>
      <c r="D345" s="234" t="s">
        <v>137</v>
      </c>
      <c r="E345" s="256" t="s">
        <v>1</v>
      </c>
      <c r="F345" s="257" t="s">
        <v>145</v>
      </c>
      <c r="G345" s="255"/>
      <c r="H345" s="258">
        <v>98.7</v>
      </c>
      <c r="I345" s="259"/>
      <c r="J345" s="255"/>
      <c r="K345" s="255"/>
      <c r="L345" s="260"/>
      <c r="M345" s="261"/>
      <c r="N345" s="262"/>
      <c r="O345" s="262"/>
      <c r="P345" s="262"/>
      <c r="Q345" s="262"/>
      <c r="R345" s="262"/>
      <c r="S345" s="262"/>
      <c r="T345" s="263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64" t="s">
        <v>137</v>
      </c>
      <c r="AU345" s="264" t="s">
        <v>88</v>
      </c>
      <c r="AV345" s="15" t="s">
        <v>135</v>
      </c>
      <c r="AW345" s="15" t="s">
        <v>33</v>
      </c>
      <c r="AX345" s="15" t="s">
        <v>86</v>
      </c>
      <c r="AY345" s="264" t="s">
        <v>128</v>
      </c>
    </row>
    <row r="346" spans="1:65" s="2" customFormat="1" ht="14.4" customHeight="1">
      <c r="A346" s="39"/>
      <c r="B346" s="40"/>
      <c r="C346" s="219" t="s">
        <v>468</v>
      </c>
      <c r="D346" s="219" t="s">
        <v>130</v>
      </c>
      <c r="E346" s="220" t="s">
        <v>469</v>
      </c>
      <c r="F346" s="221" t="s">
        <v>470</v>
      </c>
      <c r="G346" s="222" t="s">
        <v>197</v>
      </c>
      <c r="H346" s="223">
        <v>1381.8</v>
      </c>
      <c r="I346" s="224"/>
      <c r="J346" s="225">
        <f>ROUND(I346*H346,2)</f>
        <v>0</v>
      </c>
      <c r="K346" s="221" t="s">
        <v>134</v>
      </c>
      <c r="L346" s="45"/>
      <c r="M346" s="226" t="s">
        <v>1</v>
      </c>
      <c r="N346" s="227" t="s">
        <v>43</v>
      </c>
      <c r="O346" s="92"/>
      <c r="P346" s="228">
        <f>O346*H346</f>
        <v>0</v>
      </c>
      <c r="Q346" s="228">
        <v>0</v>
      </c>
      <c r="R346" s="228">
        <f>Q346*H346</f>
        <v>0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135</v>
      </c>
      <c r="AT346" s="230" t="s">
        <v>130</v>
      </c>
      <c r="AU346" s="230" t="s">
        <v>88</v>
      </c>
      <c r="AY346" s="18" t="s">
        <v>128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86</v>
      </c>
      <c r="BK346" s="231">
        <f>ROUND(I346*H346,2)</f>
        <v>0</v>
      </c>
      <c r="BL346" s="18" t="s">
        <v>135</v>
      </c>
      <c r="BM346" s="230" t="s">
        <v>471</v>
      </c>
    </row>
    <row r="347" spans="1:51" s="13" customFormat="1" ht="12">
      <c r="A347" s="13"/>
      <c r="B347" s="232"/>
      <c r="C347" s="233"/>
      <c r="D347" s="234" t="s">
        <v>137</v>
      </c>
      <c r="E347" s="235" t="s">
        <v>1</v>
      </c>
      <c r="F347" s="236" t="s">
        <v>176</v>
      </c>
      <c r="G347" s="233"/>
      <c r="H347" s="235" t="s">
        <v>1</v>
      </c>
      <c r="I347" s="237"/>
      <c r="J347" s="233"/>
      <c r="K347" s="233"/>
      <c r="L347" s="238"/>
      <c r="M347" s="239"/>
      <c r="N347" s="240"/>
      <c r="O347" s="240"/>
      <c r="P347" s="240"/>
      <c r="Q347" s="240"/>
      <c r="R347" s="240"/>
      <c r="S347" s="240"/>
      <c r="T347" s="24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2" t="s">
        <v>137</v>
      </c>
      <c r="AU347" s="242" t="s">
        <v>88</v>
      </c>
      <c r="AV347" s="13" t="s">
        <v>86</v>
      </c>
      <c r="AW347" s="13" t="s">
        <v>33</v>
      </c>
      <c r="AX347" s="13" t="s">
        <v>78</v>
      </c>
      <c r="AY347" s="242" t="s">
        <v>128</v>
      </c>
    </row>
    <row r="348" spans="1:51" s="14" customFormat="1" ht="12">
      <c r="A348" s="14"/>
      <c r="B348" s="243"/>
      <c r="C348" s="244"/>
      <c r="D348" s="234" t="s">
        <v>137</v>
      </c>
      <c r="E348" s="245" t="s">
        <v>1</v>
      </c>
      <c r="F348" s="246" t="s">
        <v>472</v>
      </c>
      <c r="G348" s="244"/>
      <c r="H348" s="247">
        <v>1381.8</v>
      </c>
      <c r="I348" s="248"/>
      <c r="J348" s="244"/>
      <c r="K348" s="244"/>
      <c r="L348" s="249"/>
      <c r="M348" s="250"/>
      <c r="N348" s="251"/>
      <c r="O348" s="251"/>
      <c r="P348" s="251"/>
      <c r="Q348" s="251"/>
      <c r="R348" s="251"/>
      <c r="S348" s="251"/>
      <c r="T348" s="25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3" t="s">
        <v>137</v>
      </c>
      <c r="AU348" s="253" t="s">
        <v>88</v>
      </c>
      <c r="AV348" s="14" t="s">
        <v>88</v>
      </c>
      <c r="AW348" s="14" t="s">
        <v>33</v>
      </c>
      <c r="AX348" s="14" t="s">
        <v>86</v>
      </c>
      <c r="AY348" s="253" t="s">
        <v>128</v>
      </c>
    </row>
    <row r="349" spans="1:65" s="2" customFormat="1" ht="14.4" customHeight="1">
      <c r="A349" s="39"/>
      <c r="B349" s="40"/>
      <c r="C349" s="219" t="s">
        <v>473</v>
      </c>
      <c r="D349" s="219" t="s">
        <v>130</v>
      </c>
      <c r="E349" s="220" t="s">
        <v>474</v>
      </c>
      <c r="F349" s="221" t="s">
        <v>475</v>
      </c>
      <c r="G349" s="222" t="s">
        <v>197</v>
      </c>
      <c r="H349" s="223">
        <v>16.225</v>
      </c>
      <c r="I349" s="224"/>
      <c r="J349" s="225">
        <f>ROUND(I349*H349,2)</f>
        <v>0</v>
      </c>
      <c r="K349" s="221" t="s">
        <v>134</v>
      </c>
      <c r="L349" s="45"/>
      <c r="M349" s="226" t="s">
        <v>1</v>
      </c>
      <c r="N349" s="227" t="s">
        <v>43</v>
      </c>
      <c r="O349" s="92"/>
      <c r="P349" s="228">
        <f>O349*H349</f>
        <v>0</v>
      </c>
      <c r="Q349" s="228">
        <v>0</v>
      </c>
      <c r="R349" s="228">
        <f>Q349*H349</f>
        <v>0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135</v>
      </c>
      <c r="AT349" s="230" t="s">
        <v>130</v>
      </c>
      <c r="AU349" s="230" t="s">
        <v>88</v>
      </c>
      <c r="AY349" s="18" t="s">
        <v>128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86</v>
      </c>
      <c r="BK349" s="231">
        <f>ROUND(I349*H349,2)</f>
        <v>0</v>
      </c>
      <c r="BL349" s="18" t="s">
        <v>135</v>
      </c>
      <c r="BM349" s="230" t="s">
        <v>476</v>
      </c>
    </row>
    <row r="350" spans="1:51" s="13" customFormat="1" ht="12">
      <c r="A350" s="13"/>
      <c r="B350" s="232"/>
      <c r="C350" s="233"/>
      <c r="D350" s="234" t="s">
        <v>137</v>
      </c>
      <c r="E350" s="235" t="s">
        <v>1</v>
      </c>
      <c r="F350" s="236" t="s">
        <v>477</v>
      </c>
      <c r="G350" s="233"/>
      <c r="H350" s="235" t="s">
        <v>1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2" t="s">
        <v>137</v>
      </c>
      <c r="AU350" s="242" t="s">
        <v>88</v>
      </c>
      <c r="AV350" s="13" t="s">
        <v>86</v>
      </c>
      <c r="AW350" s="13" t="s">
        <v>33</v>
      </c>
      <c r="AX350" s="13" t="s">
        <v>78</v>
      </c>
      <c r="AY350" s="242" t="s">
        <v>128</v>
      </c>
    </row>
    <row r="351" spans="1:51" s="14" customFormat="1" ht="12">
      <c r="A351" s="14"/>
      <c r="B351" s="243"/>
      <c r="C351" s="244"/>
      <c r="D351" s="234" t="s">
        <v>137</v>
      </c>
      <c r="E351" s="245" t="s">
        <v>1</v>
      </c>
      <c r="F351" s="246" t="s">
        <v>478</v>
      </c>
      <c r="G351" s="244"/>
      <c r="H351" s="247">
        <v>16.225</v>
      </c>
      <c r="I351" s="248"/>
      <c r="J351" s="244"/>
      <c r="K351" s="244"/>
      <c r="L351" s="249"/>
      <c r="M351" s="250"/>
      <c r="N351" s="251"/>
      <c r="O351" s="251"/>
      <c r="P351" s="251"/>
      <c r="Q351" s="251"/>
      <c r="R351" s="251"/>
      <c r="S351" s="251"/>
      <c r="T351" s="252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3" t="s">
        <v>137</v>
      </c>
      <c r="AU351" s="253" t="s">
        <v>88</v>
      </c>
      <c r="AV351" s="14" t="s">
        <v>88</v>
      </c>
      <c r="AW351" s="14" t="s">
        <v>33</v>
      </c>
      <c r="AX351" s="14" t="s">
        <v>86</v>
      </c>
      <c r="AY351" s="253" t="s">
        <v>128</v>
      </c>
    </row>
    <row r="352" spans="1:65" s="2" customFormat="1" ht="14.4" customHeight="1">
      <c r="A352" s="39"/>
      <c r="B352" s="40"/>
      <c r="C352" s="219" t="s">
        <v>479</v>
      </c>
      <c r="D352" s="219" t="s">
        <v>130</v>
      </c>
      <c r="E352" s="220" t="s">
        <v>480</v>
      </c>
      <c r="F352" s="221" t="s">
        <v>481</v>
      </c>
      <c r="G352" s="222" t="s">
        <v>197</v>
      </c>
      <c r="H352" s="223">
        <v>227.15</v>
      </c>
      <c r="I352" s="224"/>
      <c r="J352" s="225">
        <f>ROUND(I352*H352,2)</f>
        <v>0</v>
      </c>
      <c r="K352" s="221" t="s">
        <v>134</v>
      </c>
      <c r="L352" s="45"/>
      <c r="M352" s="226" t="s">
        <v>1</v>
      </c>
      <c r="N352" s="227" t="s">
        <v>43</v>
      </c>
      <c r="O352" s="92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135</v>
      </c>
      <c r="AT352" s="230" t="s">
        <v>130</v>
      </c>
      <c r="AU352" s="230" t="s">
        <v>88</v>
      </c>
      <c r="AY352" s="18" t="s">
        <v>128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86</v>
      </c>
      <c r="BK352" s="231">
        <f>ROUND(I352*H352,2)</f>
        <v>0</v>
      </c>
      <c r="BL352" s="18" t="s">
        <v>135</v>
      </c>
      <c r="BM352" s="230" t="s">
        <v>482</v>
      </c>
    </row>
    <row r="353" spans="1:51" s="13" customFormat="1" ht="12">
      <c r="A353" s="13"/>
      <c r="B353" s="232"/>
      <c r="C353" s="233"/>
      <c r="D353" s="234" t="s">
        <v>137</v>
      </c>
      <c r="E353" s="235" t="s">
        <v>1</v>
      </c>
      <c r="F353" s="236" t="s">
        <v>483</v>
      </c>
      <c r="G353" s="233"/>
      <c r="H353" s="235" t="s">
        <v>1</v>
      </c>
      <c r="I353" s="237"/>
      <c r="J353" s="233"/>
      <c r="K353" s="233"/>
      <c r="L353" s="238"/>
      <c r="M353" s="239"/>
      <c r="N353" s="240"/>
      <c r="O353" s="240"/>
      <c r="P353" s="240"/>
      <c r="Q353" s="240"/>
      <c r="R353" s="240"/>
      <c r="S353" s="240"/>
      <c r="T353" s="24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2" t="s">
        <v>137</v>
      </c>
      <c r="AU353" s="242" t="s">
        <v>88</v>
      </c>
      <c r="AV353" s="13" t="s">
        <v>86</v>
      </c>
      <c r="AW353" s="13" t="s">
        <v>33</v>
      </c>
      <c r="AX353" s="13" t="s">
        <v>78</v>
      </c>
      <c r="AY353" s="242" t="s">
        <v>128</v>
      </c>
    </row>
    <row r="354" spans="1:51" s="14" customFormat="1" ht="12">
      <c r="A354" s="14"/>
      <c r="B354" s="243"/>
      <c r="C354" s="244"/>
      <c r="D354" s="234" t="s">
        <v>137</v>
      </c>
      <c r="E354" s="245" t="s">
        <v>1</v>
      </c>
      <c r="F354" s="246" t="s">
        <v>484</v>
      </c>
      <c r="G354" s="244"/>
      <c r="H354" s="247">
        <v>227.15</v>
      </c>
      <c r="I354" s="248"/>
      <c r="J354" s="244"/>
      <c r="K354" s="244"/>
      <c r="L354" s="249"/>
      <c r="M354" s="250"/>
      <c r="N354" s="251"/>
      <c r="O354" s="251"/>
      <c r="P354" s="251"/>
      <c r="Q354" s="251"/>
      <c r="R354" s="251"/>
      <c r="S354" s="251"/>
      <c r="T354" s="25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3" t="s">
        <v>137</v>
      </c>
      <c r="AU354" s="253" t="s">
        <v>88</v>
      </c>
      <c r="AV354" s="14" t="s">
        <v>88</v>
      </c>
      <c r="AW354" s="14" t="s">
        <v>33</v>
      </c>
      <c r="AX354" s="14" t="s">
        <v>86</v>
      </c>
      <c r="AY354" s="253" t="s">
        <v>128</v>
      </c>
    </row>
    <row r="355" spans="1:65" s="2" customFormat="1" ht="14.4" customHeight="1">
      <c r="A355" s="39"/>
      <c r="B355" s="40"/>
      <c r="C355" s="219" t="s">
        <v>485</v>
      </c>
      <c r="D355" s="219" t="s">
        <v>130</v>
      </c>
      <c r="E355" s="220" t="s">
        <v>486</v>
      </c>
      <c r="F355" s="221" t="s">
        <v>487</v>
      </c>
      <c r="G355" s="222" t="s">
        <v>197</v>
      </c>
      <c r="H355" s="223">
        <v>35.725</v>
      </c>
      <c r="I355" s="224"/>
      <c r="J355" s="225">
        <f>ROUND(I355*H355,2)</f>
        <v>0</v>
      </c>
      <c r="K355" s="221" t="s">
        <v>1</v>
      </c>
      <c r="L355" s="45"/>
      <c r="M355" s="226" t="s">
        <v>1</v>
      </c>
      <c r="N355" s="227" t="s">
        <v>43</v>
      </c>
      <c r="O355" s="92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135</v>
      </c>
      <c r="AT355" s="230" t="s">
        <v>130</v>
      </c>
      <c r="AU355" s="230" t="s">
        <v>88</v>
      </c>
      <c r="AY355" s="18" t="s">
        <v>128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86</v>
      </c>
      <c r="BK355" s="231">
        <f>ROUND(I355*H355,2)</f>
        <v>0</v>
      </c>
      <c r="BL355" s="18" t="s">
        <v>135</v>
      </c>
      <c r="BM355" s="230" t="s">
        <v>488</v>
      </c>
    </row>
    <row r="356" spans="1:51" s="13" customFormat="1" ht="12">
      <c r="A356" s="13"/>
      <c r="B356" s="232"/>
      <c r="C356" s="233"/>
      <c r="D356" s="234" t="s">
        <v>137</v>
      </c>
      <c r="E356" s="235" t="s">
        <v>1</v>
      </c>
      <c r="F356" s="236" t="s">
        <v>465</v>
      </c>
      <c r="G356" s="233"/>
      <c r="H356" s="235" t="s">
        <v>1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2" t="s">
        <v>137</v>
      </c>
      <c r="AU356" s="242" t="s">
        <v>88</v>
      </c>
      <c r="AV356" s="13" t="s">
        <v>86</v>
      </c>
      <c r="AW356" s="13" t="s">
        <v>33</v>
      </c>
      <c r="AX356" s="13" t="s">
        <v>78</v>
      </c>
      <c r="AY356" s="242" t="s">
        <v>128</v>
      </c>
    </row>
    <row r="357" spans="1:51" s="14" customFormat="1" ht="12">
      <c r="A357" s="14"/>
      <c r="B357" s="243"/>
      <c r="C357" s="244"/>
      <c r="D357" s="234" t="s">
        <v>137</v>
      </c>
      <c r="E357" s="245" t="s">
        <v>1</v>
      </c>
      <c r="F357" s="246" t="s">
        <v>162</v>
      </c>
      <c r="G357" s="244"/>
      <c r="H357" s="247">
        <v>19.5</v>
      </c>
      <c r="I357" s="248"/>
      <c r="J357" s="244"/>
      <c r="K357" s="244"/>
      <c r="L357" s="249"/>
      <c r="M357" s="250"/>
      <c r="N357" s="251"/>
      <c r="O357" s="251"/>
      <c r="P357" s="251"/>
      <c r="Q357" s="251"/>
      <c r="R357" s="251"/>
      <c r="S357" s="251"/>
      <c r="T357" s="25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3" t="s">
        <v>137</v>
      </c>
      <c r="AU357" s="253" t="s">
        <v>88</v>
      </c>
      <c r="AV357" s="14" t="s">
        <v>88</v>
      </c>
      <c r="AW357" s="14" t="s">
        <v>33</v>
      </c>
      <c r="AX357" s="14" t="s">
        <v>78</v>
      </c>
      <c r="AY357" s="253" t="s">
        <v>128</v>
      </c>
    </row>
    <row r="358" spans="1:51" s="13" customFormat="1" ht="12">
      <c r="A358" s="13"/>
      <c r="B358" s="232"/>
      <c r="C358" s="233"/>
      <c r="D358" s="234" t="s">
        <v>137</v>
      </c>
      <c r="E358" s="235" t="s">
        <v>1</v>
      </c>
      <c r="F358" s="236" t="s">
        <v>477</v>
      </c>
      <c r="G358" s="233"/>
      <c r="H358" s="235" t="s">
        <v>1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2" t="s">
        <v>137</v>
      </c>
      <c r="AU358" s="242" t="s">
        <v>88</v>
      </c>
      <c r="AV358" s="13" t="s">
        <v>86</v>
      </c>
      <c r="AW358" s="13" t="s">
        <v>33</v>
      </c>
      <c r="AX358" s="13" t="s">
        <v>78</v>
      </c>
      <c r="AY358" s="242" t="s">
        <v>128</v>
      </c>
    </row>
    <row r="359" spans="1:51" s="14" customFormat="1" ht="12">
      <c r="A359" s="14"/>
      <c r="B359" s="243"/>
      <c r="C359" s="244"/>
      <c r="D359" s="234" t="s">
        <v>137</v>
      </c>
      <c r="E359" s="245" t="s">
        <v>1</v>
      </c>
      <c r="F359" s="246" t="s">
        <v>478</v>
      </c>
      <c r="G359" s="244"/>
      <c r="H359" s="247">
        <v>16.225</v>
      </c>
      <c r="I359" s="248"/>
      <c r="J359" s="244"/>
      <c r="K359" s="244"/>
      <c r="L359" s="249"/>
      <c r="M359" s="250"/>
      <c r="N359" s="251"/>
      <c r="O359" s="251"/>
      <c r="P359" s="251"/>
      <c r="Q359" s="251"/>
      <c r="R359" s="251"/>
      <c r="S359" s="251"/>
      <c r="T359" s="25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3" t="s">
        <v>137</v>
      </c>
      <c r="AU359" s="253" t="s">
        <v>88</v>
      </c>
      <c r="AV359" s="14" t="s">
        <v>88</v>
      </c>
      <c r="AW359" s="14" t="s">
        <v>33</v>
      </c>
      <c r="AX359" s="14" t="s">
        <v>78</v>
      </c>
      <c r="AY359" s="253" t="s">
        <v>128</v>
      </c>
    </row>
    <row r="360" spans="1:51" s="15" customFormat="1" ht="12">
      <c r="A360" s="15"/>
      <c r="B360" s="254"/>
      <c r="C360" s="255"/>
      <c r="D360" s="234" t="s">
        <v>137</v>
      </c>
      <c r="E360" s="256" t="s">
        <v>1</v>
      </c>
      <c r="F360" s="257" t="s">
        <v>145</v>
      </c>
      <c r="G360" s="255"/>
      <c r="H360" s="258">
        <v>35.725</v>
      </c>
      <c r="I360" s="259"/>
      <c r="J360" s="255"/>
      <c r="K360" s="255"/>
      <c r="L360" s="260"/>
      <c r="M360" s="261"/>
      <c r="N360" s="262"/>
      <c r="O360" s="262"/>
      <c r="P360" s="262"/>
      <c r="Q360" s="262"/>
      <c r="R360" s="262"/>
      <c r="S360" s="262"/>
      <c r="T360" s="263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64" t="s">
        <v>137</v>
      </c>
      <c r="AU360" s="264" t="s">
        <v>88</v>
      </c>
      <c r="AV360" s="15" t="s">
        <v>135</v>
      </c>
      <c r="AW360" s="15" t="s">
        <v>33</v>
      </c>
      <c r="AX360" s="15" t="s">
        <v>86</v>
      </c>
      <c r="AY360" s="264" t="s">
        <v>128</v>
      </c>
    </row>
    <row r="361" spans="1:65" s="2" customFormat="1" ht="14.4" customHeight="1">
      <c r="A361" s="39"/>
      <c r="B361" s="40"/>
      <c r="C361" s="219" t="s">
        <v>489</v>
      </c>
      <c r="D361" s="219" t="s">
        <v>130</v>
      </c>
      <c r="E361" s="220" t="s">
        <v>490</v>
      </c>
      <c r="F361" s="221" t="s">
        <v>491</v>
      </c>
      <c r="G361" s="222" t="s">
        <v>197</v>
      </c>
      <c r="H361" s="223">
        <v>79.2</v>
      </c>
      <c r="I361" s="224"/>
      <c r="J361" s="225">
        <f>ROUND(I361*H361,2)</f>
        <v>0</v>
      </c>
      <c r="K361" s="221" t="s">
        <v>1</v>
      </c>
      <c r="L361" s="45"/>
      <c r="M361" s="226" t="s">
        <v>1</v>
      </c>
      <c r="N361" s="227" t="s">
        <v>43</v>
      </c>
      <c r="O361" s="92"/>
      <c r="P361" s="228">
        <f>O361*H361</f>
        <v>0</v>
      </c>
      <c r="Q361" s="228">
        <v>0</v>
      </c>
      <c r="R361" s="228">
        <f>Q361*H361</f>
        <v>0</v>
      </c>
      <c r="S361" s="228">
        <v>0</v>
      </c>
      <c r="T361" s="229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0" t="s">
        <v>135</v>
      </c>
      <c r="AT361" s="230" t="s">
        <v>130</v>
      </c>
      <c r="AU361" s="230" t="s">
        <v>88</v>
      </c>
      <c r="AY361" s="18" t="s">
        <v>128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8" t="s">
        <v>86</v>
      </c>
      <c r="BK361" s="231">
        <f>ROUND(I361*H361,2)</f>
        <v>0</v>
      </c>
      <c r="BL361" s="18" t="s">
        <v>135</v>
      </c>
      <c r="BM361" s="230" t="s">
        <v>492</v>
      </c>
    </row>
    <row r="362" spans="1:51" s="13" customFormat="1" ht="12">
      <c r="A362" s="13"/>
      <c r="B362" s="232"/>
      <c r="C362" s="233"/>
      <c r="D362" s="234" t="s">
        <v>137</v>
      </c>
      <c r="E362" s="235" t="s">
        <v>1</v>
      </c>
      <c r="F362" s="236" t="s">
        <v>466</v>
      </c>
      <c r="G362" s="233"/>
      <c r="H362" s="235" t="s">
        <v>1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2" t="s">
        <v>137</v>
      </c>
      <c r="AU362" s="242" t="s">
        <v>88</v>
      </c>
      <c r="AV362" s="13" t="s">
        <v>86</v>
      </c>
      <c r="AW362" s="13" t="s">
        <v>33</v>
      </c>
      <c r="AX362" s="13" t="s">
        <v>78</v>
      </c>
      <c r="AY362" s="242" t="s">
        <v>128</v>
      </c>
    </row>
    <row r="363" spans="1:51" s="14" customFormat="1" ht="12">
      <c r="A363" s="14"/>
      <c r="B363" s="243"/>
      <c r="C363" s="244"/>
      <c r="D363" s="234" t="s">
        <v>137</v>
      </c>
      <c r="E363" s="245" t="s">
        <v>1</v>
      </c>
      <c r="F363" s="246" t="s">
        <v>467</v>
      </c>
      <c r="G363" s="244"/>
      <c r="H363" s="247">
        <v>79.2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137</v>
      </c>
      <c r="AU363" s="253" t="s">
        <v>88</v>
      </c>
      <c r="AV363" s="14" t="s">
        <v>88</v>
      </c>
      <c r="AW363" s="14" t="s">
        <v>33</v>
      </c>
      <c r="AX363" s="14" t="s">
        <v>86</v>
      </c>
      <c r="AY363" s="253" t="s">
        <v>128</v>
      </c>
    </row>
    <row r="364" spans="1:63" s="12" customFormat="1" ht="22.8" customHeight="1">
      <c r="A364" s="12"/>
      <c r="B364" s="203"/>
      <c r="C364" s="204"/>
      <c r="D364" s="205" t="s">
        <v>77</v>
      </c>
      <c r="E364" s="217" t="s">
        <v>493</v>
      </c>
      <c r="F364" s="217" t="s">
        <v>494</v>
      </c>
      <c r="G364" s="204"/>
      <c r="H364" s="204"/>
      <c r="I364" s="207"/>
      <c r="J364" s="218">
        <f>BK364</f>
        <v>0</v>
      </c>
      <c r="K364" s="204"/>
      <c r="L364" s="209"/>
      <c r="M364" s="210"/>
      <c r="N364" s="211"/>
      <c r="O364" s="211"/>
      <c r="P364" s="212">
        <f>P365</f>
        <v>0</v>
      </c>
      <c r="Q364" s="211"/>
      <c r="R364" s="212">
        <f>R365</f>
        <v>0</v>
      </c>
      <c r="S364" s="211"/>
      <c r="T364" s="213">
        <f>T365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14" t="s">
        <v>86</v>
      </c>
      <c r="AT364" s="215" t="s">
        <v>77</v>
      </c>
      <c r="AU364" s="215" t="s">
        <v>86</v>
      </c>
      <c r="AY364" s="214" t="s">
        <v>128</v>
      </c>
      <c r="BK364" s="216">
        <f>BK365</f>
        <v>0</v>
      </c>
    </row>
    <row r="365" spans="1:65" s="2" customFormat="1" ht="14.4" customHeight="1">
      <c r="A365" s="39"/>
      <c r="B365" s="40"/>
      <c r="C365" s="219" t="s">
        <v>495</v>
      </c>
      <c r="D365" s="219" t="s">
        <v>130</v>
      </c>
      <c r="E365" s="220" t="s">
        <v>496</v>
      </c>
      <c r="F365" s="221" t="s">
        <v>497</v>
      </c>
      <c r="G365" s="222" t="s">
        <v>197</v>
      </c>
      <c r="H365" s="223">
        <v>135.272</v>
      </c>
      <c r="I365" s="224"/>
      <c r="J365" s="225">
        <f>ROUND(I365*H365,2)</f>
        <v>0</v>
      </c>
      <c r="K365" s="221" t="s">
        <v>134</v>
      </c>
      <c r="L365" s="45"/>
      <c r="M365" s="286" t="s">
        <v>1</v>
      </c>
      <c r="N365" s="287" t="s">
        <v>43</v>
      </c>
      <c r="O365" s="288"/>
      <c r="P365" s="289">
        <f>O365*H365</f>
        <v>0</v>
      </c>
      <c r="Q365" s="289">
        <v>0</v>
      </c>
      <c r="R365" s="289">
        <f>Q365*H365</f>
        <v>0</v>
      </c>
      <c r="S365" s="289">
        <v>0</v>
      </c>
      <c r="T365" s="290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135</v>
      </c>
      <c r="AT365" s="230" t="s">
        <v>130</v>
      </c>
      <c r="AU365" s="230" t="s">
        <v>88</v>
      </c>
      <c r="AY365" s="18" t="s">
        <v>128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86</v>
      </c>
      <c r="BK365" s="231">
        <f>ROUND(I365*H365,2)</f>
        <v>0</v>
      </c>
      <c r="BL365" s="18" t="s">
        <v>135</v>
      </c>
      <c r="BM365" s="230" t="s">
        <v>498</v>
      </c>
    </row>
    <row r="366" spans="1:31" s="2" customFormat="1" ht="6.95" customHeight="1">
      <c r="A366" s="39"/>
      <c r="B366" s="67"/>
      <c r="C366" s="68"/>
      <c r="D366" s="68"/>
      <c r="E366" s="68"/>
      <c r="F366" s="68"/>
      <c r="G366" s="68"/>
      <c r="H366" s="68"/>
      <c r="I366" s="68"/>
      <c r="J366" s="68"/>
      <c r="K366" s="68"/>
      <c r="L366" s="45"/>
      <c r="M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</row>
  </sheetData>
  <sheetProtection password="CC35" sheet="1" objects="1" scenarios="1" formatColumns="0" formatRows="0" autoFilter="0"/>
  <autoFilter ref="C125:K36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 hidden="1">
      <c r="B4" s="21"/>
      <c r="D4" s="139" t="s">
        <v>95</v>
      </c>
      <c r="L4" s="21"/>
      <c r="M4" s="14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41" t="s">
        <v>16</v>
      </c>
      <c r="L6" s="21"/>
    </row>
    <row r="7" spans="2:12" s="1" customFormat="1" ht="16.5" customHeight="1" hidden="1">
      <c r="B7" s="21"/>
      <c r="E7" s="142" t="str">
        <f>'Rekapitulace stavby'!K6</f>
        <v>K1711 Vybudování parkoviště, hřiště v ul. Gorkého a rozšíření parkování v ul. Czedikova v Litvínově</v>
      </c>
      <c r="F7" s="141"/>
      <c r="G7" s="141"/>
      <c r="H7" s="141"/>
      <c r="L7" s="21"/>
    </row>
    <row r="8" spans="1:31" s="2" customFormat="1" ht="12" customHeight="1" hidden="1">
      <c r="A8" s="39"/>
      <c r="B8" s="45"/>
      <c r="C8" s="39"/>
      <c r="D8" s="141" t="s">
        <v>96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3" t="s">
        <v>499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20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1" t="s">
        <v>21</v>
      </c>
      <c r="E12" s="39"/>
      <c r="F12" s="144" t="s">
        <v>22</v>
      </c>
      <c r="G12" s="39"/>
      <c r="H12" s="39"/>
      <c r="I12" s="141" t="s">
        <v>23</v>
      </c>
      <c r="J12" s="145" t="str">
        <f>'Rekapitulace stavby'!AN8</f>
        <v>31. 8. 2020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1" t="s">
        <v>25</v>
      </c>
      <c r="E14" s="39"/>
      <c r="F14" s="39"/>
      <c r="G14" s="39"/>
      <c r="H14" s="39"/>
      <c r="I14" s="141" t="s">
        <v>26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26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4" t="s">
        <v>32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26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4" t="s">
        <v>42</v>
      </c>
      <c r="E33" s="141" t="s">
        <v>43</v>
      </c>
      <c r="F33" s="155">
        <f>ROUND((SUM(BE117:BE119)),2)</f>
        <v>0</v>
      </c>
      <c r="G33" s="39"/>
      <c r="H33" s="39"/>
      <c r="I33" s="156">
        <v>0.21</v>
      </c>
      <c r="J33" s="155">
        <f>ROUND(((SUM(BE117:BE119))*I33),2)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1" t="s">
        <v>44</v>
      </c>
      <c r="F34" s="155">
        <f>ROUND((SUM(BF117:BF119)),2)</f>
        <v>0</v>
      </c>
      <c r="G34" s="39"/>
      <c r="H34" s="39"/>
      <c r="I34" s="156">
        <v>0.15</v>
      </c>
      <c r="J34" s="155">
        <f>ROUND(((SUM(BF117:BF119))*I34),2)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ROUND((SUM(BG117:BG119)),2)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ROUND((SUM(BH117:BH119)),2)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ROUND((SUM(BI117:BI119)),2)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K1711 Vybudování parkoviště, hřiště v ul. Gorkého a rozšíření parkování v ul. Czedikova v Litvínově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03_2 - SO 03 Elektročást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Litvínov</v>
      </c>
      <c r="G89" s="41"/>
      <c r="H89" s="41"/>
      <c r="I89" s="33" t="s">
        <v>23</v>
      </c>
      <c r="J89" s="80" t="str">
        <f>IF(J12="","",J12)</f>
        <v>31. 8. 2020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Město Litvínov</v>
      </c>
      <c r="G91" s="41"/>
      <c r="H91" s="41"/>
      <c r="I91" s="33" t="s">
        <v>31</v>
      </c>
      <c r="J91" s="37" t="str">
        <f>E21</f>
        <v>BPO spol. s r.o., Lidická 1239, 363 17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99</v>
      </c>
      <c r="D94" s="177"/>
      <c r="E94" s="177"/>
      <c r="F94" s="177"/>
      <c r="G94" s="177"/>
      <c r="H94" s="177"/>
      <c r="I94" s="177"/>
      <c r="J94" s="178" t="s">
        <v>100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101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102</v>
      </c>
    </row>
    <row r="97" spans="1:31" s="9" customFormat="1" ht="24.95" customHeight="1">
      <c r="A97" s="9"/>
      <c r="B97" s="180"/>
      <c r="C97" s="181"/>
      <c r="D97" s="182" t="s">
        <v>500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113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K1711 Vybudování parkoviště, hřiště v ul. Gorkého a rozšíření parkování v ul. Czedikova v Litvínově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96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03_2 - SO 03 Elektročást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21</v>
      </c>
      <c r="D111" s="41"/>
      <c r="E111" s="41"/>
      <c r="F111" s="28" t="str">
        <f>F12</f>
        <v>Litvínov</v>
      </c>
      <c r="G111" s="41"/>
      <c r="H111" s="41"/>
      <c r="I111" s="33" t="s">
        <v>23</v>
      </c>
      <c r="J111" s="80" t="str">
        <f>IF(J12="","",J12)</f>
        <v>31. 8. 2020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40.05" customHeight="1">
      <c r="A113" s="39"/>
      <c r="B113" s="40"/>
      <c r="C113" s="33" t="s">
        <v>25</v>
      </c>
      <c r="D113" s="41"/>
      <c r="E113" s="41"/>
      <c r="F113" s="28" t="str">
        <f>E15</f>
        <v>Město Litvínov</v>
      </c>
      <c r="G113" s="41"/>
      <c r="H113" s="41"/>
      <c r="I113" s="33" t="s">
        <v>31</v>
      </c>
      <c r="J113" s="37" t="str">
        <f>E21</f>
        <v>BPO spol. s r.o., Lidická 1239, 363 17 Ostrov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29</v>
      </c>
      <c r="D114" s="41"/>
      <c r="E114" s="41"/>
      <c r="F114" s="28" t="str">
        <f>IF(E18="","",E18)</f>
        <v>Vyplň údaj</v>
      </c>
      <c r="G114" s="41"/>
      <c r="H114" s="41"/>
      <c r="I114" s="33" t="s">
        <v>34</v>
      </c>
      <c r="J114" s="37" t="str">
        <f>E24</f>
        <v>Tomanová Ing.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114</v>
      </c>
      <c r="D116" s="195" t="s">
        <v>63</v>
      </c>
      <c r="E116" s="195" t="s">
        <v>59</v>
      </c>
      <c r="F116" s="195" t="s">
        <v>60</v>
      </c>
      <c r="G116" s="195" t="s">
        <v>115</v>
      </c>
      <c r="H116" s="195" t="s">
        <v>116</v>
      </c>
      <c r="I116" s="195" t="s">
        <v>117</v>
      </c>
      <c r="J116" s="195" t="s">
        <v>100</v>
      </c>
      <c r="K116" s="196" t="s">
        <v>118</v>
      </c>
      <c r="L116" s="197"/>
      <c r="M116" s="101" t="s">
        <v>1</v>
      </c>
      <c r="N116" s="102" t="s">
        <v>42</v>
      </c>
      <c r="O116" s="102" t="s">
        <v>119</v>
      </c>
      <c r="P116" s="102" t="s">
        <v>120</v>
      </c>
      <c r="Q116" s="102" t="s">
        <v>121</v>
      </c>
      <c r="R116" s="102" t="s">
        <v>122</v>
      </c>
      <c r="S116" s="102" t="s">
        <v>123</v>
      </c>
      <c r="T116" s="103" t="s">
        <v>124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125</v>
      </c>
      <c r="D117" s="41"/>
      <c r="E117" s="41"/>
      <c r="F117" s="41"/>
      <c r="G117" s="41"/>
      <c r="H117" s="41"/>
      <c r="I117" s="41"/>
      <c r="J117" s="198">
        <f>BK117</f>
        <v>0</v>
      </c>
      <c r="K117" s="41"/>
      <c r="L117" s="45"/>
      <c r="M117" s="104"/>
      <c r="N117" s="199"/>
      <c r="O117" s="105"/>
      <c r="P117" s="200">
        <f>P118</f>
        <v>0</v>
      </c>
      <c r="Q117" s="105"/>
      <c r="R117" s="200">
        <f>R118</f>
        <v>0</v>
      </c>
      <c r="S117" s="105"/>
      <c r="T117" s="201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77</v>
      </c>
      <c r="AU117" s="18" t="s">
        <v>102</v>
      </c>
      <c r="BK117" s="202">
        <f>BK118</f>
        <v>0</v>
      </c>
    </row>
    <row r="118" spans="1:63" s="12" customFormat="1" ht="25.9" customHeight="1">
      <c r="A118" s="12"/>
      <c r="B118" s="203"/>
      <c r="C118" s="204"/>
      <c r="D118" s="205" t="s">
        <v>77</v>
      </c>
      <c r="E118" s="206" t="s">
        <v>501</v>
      </c>
      <c r="F118" s="206" t="s">
        <v>502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P119</f>
        <v>0</v>
      </c>
      <c r="Q118" s="211"/>
      <c r="R118" s="212">
        <f>R119</f>
        <v>0</v>
      </c>
      <c r="S118" s="211"/>
      <c r="T118" s="213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88</v>
      </c>
      <c r="AT118" s="215" t="s">
        <v>77</v>
      </c>
      <c r="AU118" s="215" t="s">
        <v>78</v>
      </c>
      <c r="AY118" s="214" t="s">
        <v>128</v>
      </c>
      <c r="BK118" s="216">
        <f>BK119</f>
        <v>0</v>
      </c>
    </row>
    <row r="119" spans="1:65" s="2" customFormat="1" ht="14.4" customHeight="1">
      <c r="A119" s="39"/>
      <c r="B119" s="40"/>
      <c r="C119" s="219" t="s">
        <v>86</v>
      </c>
      <c r="D119" s="219" t="s">
        <v>130</v>
      </c>
      <c r="E119" s="220" t="s">
        <v>503</v>
      </c>
      <c r="F119" s="221" t="s">
        <v>504</v>
      </c>
      <c r="G119" s="222" t="s">
        <v>505</v>
      </c>
      <c r="H119" s="223">
        <v>1</v>
      </c>
      <c r="I119" s="224"/>
      <c r="J119" s="225">
        <f>ROUND(I119*H119,2)</f>
        <v>0</v>
      </c>
      <c r="K119" s="221" t="s">
        <v>1</v>
      </c>
      <c r="L119" s="45"/>
      <c r="M119" s="286" t="s">
        <v>1</v>
      </c>
      <c r="N119" s="287" t="s">
        <v>43</v>
      </c>
      <c r="O119" s="288"/>
      <c r="P119" s="289">
        <f>O119*H119</f>
        <v>0</v>
      </c>
      <c r="Q119" s="289">
        <v>0</v>
      </c>
      <c r="R119" s="289">
        <f>Q119*H119</f>
        <v>0</v>
      </c>
      <c r="S119" s="289">
        <v>0</v>
      </c>
      <c r="T119" s="290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234</v>
      </c>
      <c r="AT119" s="230" t="s">
        <v>130</v>
      </c>
      <c r="AU119" s="230" t="s">
        <v>86</v>
      </c>
      <c r="AY119" s="18" t="s">
        <v>128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86</v>
      </c>
      <c r="BK119" s="231">
        <f>ROUND(I119*H119,2)</f>
        <v>0</v>
      </c>
      <c r="BL119" s="18" t="s">
        <v>234</v>
      </c>
      <c r="BM119" s="230" t="s">
        <v>506</v>
      </c>
    </row>
    <row r="120" spans="1:31" s="2" customFormat="1" ht="6.95" customHeight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45"/>
      <c r="M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</sheetData>
  <sheetProtection password="CC35" sheet="1" objects="1" scenarios="1" formatColumns="0" formatRows="0" autoFilter="0"/>
  <autoFilter ref="C116:K11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 hidden="1">
      <c r="B4" s="21"/>
      <c r="D4" s="139" t="s">
        <v>95</v>
      </c>
      <c r="L4" s="21"/>
      <c r="M4" s="14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41" t="s">
        <v>16</v>
      </c>
      <c r="L6" s="21"/>
    </row>
    <row r="7" spans="2:12" s="1" customFormat="1" ht="16.5" customHeight="1" hidden="1">
      <c r="B7" s="21"/>
      <c r="E7" s="142" t="str">
        <f>'Rekapitulace stavby'!K6</f>
        <v>K1711 Vybudování parkoviště, hřiště v ul. Gorkého a rozšíření parkování v ul. Czedikova v Litvínově</v>
      </c>
      <c r="F7" s="141"/>
      <c r="G7" s="141"/>
      <c r="H7" s="141"/>
      <c r="L7" s="21"/>
    </row>
    <row r="8" spans="1:31" s="2" customFormat="1" ht="12" customHeight="1" hidden="1">
      <c r="A8" s="39"/>
      <c r="B8" s="45"/>
      <c r="C8" s="39"/>
      <c r="D8" s="141" t="s">
        <v>96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3" t="s">
        <v>507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508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1" t="s">
        <v>21</v>
      </c>
      <c r="E12" s="39"/>
      <c r="F12" s="144" t="s">
        <v>22</v>
      </c>
      <c r="G12" s="39"/>
      <c r="H12" s="39"/>
      <c r="I12" s="141" t="s">
        <v>23</v>
      </c>
      <c r="J12" s="145" t="str">
        <f>'Rekapitulace stavby'!AN8</f>
        <v>31. 8. 2020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1" t="s">
        <v>25</v>
      </c>
      <c r="E14" s="39"/>
      <c r="F14" s="39"/>
      <c r="G14" s="39"/>
      <c r="H14" s="39"/>
      <c r="I14" s="141" t="s">
        <v>26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26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4" t="s">
        <v>32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26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4" t="s">
        <v>42</v>
      </c>
      <c r="E33" s="141" t="s">
        <v>43</v>
      </c>
      <c r="F33" s="155">
        <f>ROUND((SUM(BE117:BE147)),2)</f>
        <v>0</v>
      </c>
      <c r="G33" s="39"/>
      <c r="H33" s="39"/>
      <c r="I33" s="156">
        <v>0.21</v>
      </c>
      <c r="J33" s="155">
        <f>ROUND(((SUM(BE117:BE147))*I33),2)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1" t="s">
        <v>44</v>
      </c>
      <c r="F34" s="155">
        <f>ROUND((SUM(BF117:BF147)),2)</f>
        <v>0</v>
      </c>
      <c r="G34" s="39"/>
      <c r="H34" s="39"/>
      <c r="I34" s="156">
        <v>0.15</v>
      </c>
      <c r="J34" s="155">
        <f>ROUND(((SUM(BF117:BF147))*I34),2)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ROUND((SUM(BG117:BG147)),2)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ROUND((SUM(BH117:BH147)),2)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ROUND((SUM(BI117:BI147)),2)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K1711 Vybudování parkoviště, hřiště v ul. Gorkého a rozšíření parkování v ul. Czedikova v Litvínově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03_3 - SO 03 VRN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Litvínov</v>
      </c>
      <c r="G89" s="41"/>
      <c r="H89" s="41"/>
      <c r="I89" s="33" t="s">
        <v>23</v>
      </c>
      <c r="J89" s="80" t="str">
        <f>IF(J12="","",J12)</f>
        <v>31. 8. 2020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Město Litvínov</v>
      </c>
      <c r="G91" s="41"/>
      <c r="H91" s="41"/>
      <c r="I91" s="33" t="s">
        <v>31</v>
      </c>
      <c r="J91" s="37" t="str">
        <f>E21</f>
        <v>BPO spol. s r.o., Lidická 1239, 363 17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99</v>
      </c>
      <c r="D94" s="177"/>
      <c r="E94" s="177"/>
      <c r="F94" s="177"/>
      <c r="G94" s="177"/>
      <c r="H94" s="177"/>
      <c r="I94" s="177"/>
      <c r="J94" s="178" t="s">
        <v>100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101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102</v>
      </c>
    </row>
    <row r="97" spans="1:31" s="9" customFormat="1" ht="24.95" customHeight="1">
      <c r="A97" s="9"/>
      <c r="B97" s="180"/>
      <c r="C97" s="181"/>
      <c r="D97" s="182" t="s">
        <v>509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113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K1711 Vybudování parkoviště, hřiště v ul. Gorkého a rozšíření parkování v ul. Czedikova v Litvínově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96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03_3 - SO 03 VRN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21</v>
      </c>
      <c r="D111" s="41"/>
      <c r="E111" s="41"/>
      <c r="F111" s="28" t="str">
        <f>F12</f>
        <v>Litvínov</v>
      </c>
      <c r="G111" s="41"/>
      <c r="H111" s="41"/>
      <c r="I111" s="33" t="s">
        <v>23</v>
      </c>
      <c r="J111" s="80" t="str">
        <f>IF(J12="","",J12)</f>
        <v>31. 8. 2020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40.05" customHeight="1">
      <c r="A113" s="39"/>
      <c r="B113" s="40"/>
      <c r="C113" s="33" t="s">
        <v>25</v>
      </c>
      <c r="D113" s="41"/>
      <c r="E113" s="41"/>
      <c r="F113" s="28" t="str">
        <f>E15</f>
        <v>Město Litvínov</v>
      </c>
      <c r="G113" s="41"/>
      <c r="H113" s="41"/>
      <c r="I113" s="33" t="s">
        <v>31</v>
      </c>
      <c r="J113" s="37" t="str">
        <f>E21</f>
        <v>BPO spol. s r.o., Lidická 1239, 363 17 Ostrov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29</v>
      </c>
      <c r="D114" s="41"/>
      <c r="E114" s="41"/>
      <c r="F114" s="28" t="str">
        <f>IF(E18="","",E18)</f>
        <v>Vyplň údaj</v>
      </c>
      <c r="G114" s="41"/>
      <c r="H114" s="41"/>
      <c r="I114" s="33" t="s">
        <v>34</v>
      </c>
      <c r="J114" s="37" t="str">
        <f>E24</f>
        <v>Tomanová Ing.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114</v>
      </c>
      <c r="D116" s="195" t="s">
        <v>63</v>
      </c>
      <c r="E116" s="195" t="s">
        <v>59</v>
      </c>
      <c r="F116" s="195" t="s">
        <v>60</v>
      </c>
      <c r="G116" s="195" t="s">
        <v>115</v>
      </c>
      <c r="H116" s="195" t="s">
        <v>116</v>
      </c>
      <c r="I116" s="195" t="s">
        <v>117</v>
      </c>
      <c r="J116" s="195" t="s">
        <v>100</v>
      </c>
      <c r="K116" s="196" t="s">
        <v>118</v>
      </c>
      <c r="L116" s="197"/>
      <c r="M116" s="101" t="s">
        <v>1</v>
      </c>
      <c r="N116" s="102" t="s">
        <v>42</v>
      </c>
      <c r="O116" s="102" t="s">
        <v>119</v>
      </c>
      <c r="P116" s="102" t="s">
        <v>120</v>
      </c>
      <c r="Q116" s="102" t="s">
        <v>121</v>
      </c>
      <c r="R116" s="102" t="s">
        <v>122</v>
      </c>
      <c r="S116" s="102" t="s">
        <v>123</v>
      </c>
      <c r="T116" s="103" t="s">
        <v>124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125</v>
      </c>
      <c r="D117" s="41"/>
      <c r="E117" s="41"/>
      <c r="F117" s="41"/>
      <c r="G117" s="41"/>
      <c r="H117" s="41"/>
      <c r="I117" s="41"/>
      <c r="J117" s="198">
        <f>BK117</f>
        <v>0</v>
      </c>
      <c r="K117" s="41"/>
      <c r="L117" s="45"/>
      <c r="M117" s="104"/>
      <c r="N117" s="199"/>
      <c r="O117" s="105"/>
      <c r="P117" s="200">
        <f>P118</f>
        <v>0</v>
      </c>
      <c r="Q117" s="105"/>
      <c r="R117" s="200">
        <f>R118</f>
        <v>0</v>
      </c>
      <c r="S117" s="105"/>
      <c r="T117" s="201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77</v>
      </c>
      <c r="AU117" s="18" t="s">
        <v>102</v>
      </c>
      <c r="BK117" s="202">
        <f>BK118</f>
        <v>0</v>
      </c>
    </row>
    <row r="118" spans="1:63" s="12" customFormat="1" ht="25.9" customHeight="1">
      <c r="A118" s="12"/>
      <c r="B118" s="203"/>
      <c r="C118" s="204"/>
      <c r="D118" s="205" t="s">
        <v>77</v>
      </c>
      <c r="E118" s="206" t="s">
        <v>510</v>
      </c>
      <c r="F118" s="206" t="s">
        <v>511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SUM(P119:P147)</f>
        <v>0</v>
      </c>
      <c r="Q118" s="211"/>
      <c r="R118" s="212">
        <f>SUM(R119:R147)</f>
        <v>0</v>
      </c>
      <c r="S118" s="211"/>
      <c r="T118" s="213">
        <f>SUM(T119:T147)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163</v>
      </c>
      <c r="AT118" s="215" t="s">
        <v>77</v>
      </c>
      <c r="AU118" s="215" t="s">
        <v>78</v>
      </c>
      <c r="AY118" s="214" t="s">
        <v>128</v>
      </c>
      <c r="BK118" s="216">
        <f>SUM(BK119:BK147)</f>
        <v>0</v>
      </c>
    </row>
    <row r="119" spans="1:65" s="2" customFormat="1" ht="14.4" customHeight="1">
      <c r="A119" s="39"/>
      <c r="B119" s="40"/>
      <c r="C119" s="219" t="s">
        <v>86</v>
      </c>
      <c r="D119" s="219" t="s">
        <v>130</v>
      </c>
      <c r="E119" s="220" t="s">
        <v>512</v>
      </c>
      <c r="F119" s="221" t="s">
        <v>513</v>
      </c>
      <c r="G119" s="222" t="s">
        <v>505</v>
      </c>
      <c r="H119" s="223">
        <v>1</v>
      </c>
      <c r="I119" s="224"/>
      <c r="J119" s="225">
        <f>ROUND(I119*H119,2)</f>
        <v>0</v>
      </c>
      <c r="K119" s="221" t="s">
        <v>1</v>
      </c>
      <c r="L119" s="45"/>
      <c r="M119" s="226" t="s">
        <v>1</v>
      </c>
      <c r="N119" s="227" t="s">
        <v>43</v>
      </c>
      <c r="O119" s="92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514</v>
      </c>
      <c r="AT119" s="230" t="s">
        <v>130</v>
      </c>
      <c r="AU119" s="230" t="s">
        <v>86</v>
      </c>
      <c r="AY119" s="18" t="s">
        <v>128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86</v>
      </c>
      <c r="BK119" s="231">
        <f>ROUND(I119*H119,2)</f>
        <v>0</v>
      </c>
      <c r="BL119" s="18" t="s">
        <v>514</v>
      </c>
      <c r="BM119" s="230" t="s">
        <v>515</v>
      </c>
    </row>
    <row r="120" spans="1:51" s="13" customFormat="1" ht="12">
      <c r="A120" s="13"/>
      <c r="B120" s="232"/>
      <c r="C120" s="233"/>
      <c r="D120" s="234" t="s">
        <v>137</v>
      </c>
      <c r="E120" s="235" t="s">
        <v>1</v>
      </c>
      <c r="F120" s="236" t="s">
        <v>516</v>
      </c>
      <c r="G120" s="233"/>
      <c r="H120" s="235" t="s">
        <v>1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137</v>
      </c>
      <c r="AU120" s="242" t="s">
        <v>86</v>
      </c>
      <c r="AV120" s="13" t="s">
        <v>86</v>
      </c>
      <c r="AW120" s="13" t="s">
        <v>33</v>
      </c>
      <c r="AX120" s="13" t="s">
        <v>78</v>
      </c>
      <c r="AY120" s="242" t="s">
        <v>128</v>
      </c>
    </row>
    <row r="121" spans="1:51" s="14" customFormat="1" ht="12">
      <c r="A121" s="14"/>
      <c r="B121" s="243"/>
      <c r="C121" s="244"/>
      <c r="D121" s="234" t="s">
        <v>137</v>
      </c>
      <c r="E121" s="245" t="s">
        <v>1</v>
      </c>
      <c r="F121" s="246" t="s">
        <v>86</v>
      </c>
      <c r="G121" s="244"/>
      <c r="H121" s="247">
        <v>1</v>
      </c>
      <c r="I121" s="248"/>
      <c r="J121" s="244"/>
      <c r="K121" s="244"/>
      <c r="L121" s="249"/>
      <c r="M121" s="250"/>
      <c r="N121" s="251"/>
      <c r="O121" s="251"/>
      <c r="P121" s="251"/>
      <c r="Q121" s="251"/>
      <c r="R121" s="251"/>
      <c r="S121" s="251"/>
      <c r="T121" s="252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3" t="s">
        <v>137</v>
      </c>
      <c r="AU121" s="253" t="s">
        <v>86</v>
      </c>
      <c r="AV121" s="14" t="s">
        <v>88</v>
      </c>
      <c r="AW121" s="14" t="s">
        <v>33</v>
      </c>
      <c r="AX121" s="14" t="s">
        <v>86</v>
      </c>
      <c r="AY121" s="253" t="s">
        <v>128</v>
      </c>
    </row>
    <row r="122" spans="1:65" s="2" customFormat="1" ht="14.4" customHeight="1">
      <c r="A122" s="39"/>
      <c r="B122" s="40"/>
      <c r="C122" s="219" t="s">
        <v>88</v>
      </c>
      <c r="D122" s="219" t="s">
        <v>130</v>
      </c>
      <c r="E122" s="220" t="s">
        <v>517</v>
      </c>
      <c r="F122" s="221" t="s">
        <v>518</v>
      </c>
      <c r="G122" s="222" t="s">
        <v>505</v>
      </c>
      <c r="H122" s="223">
        <v>1</v>
      </c>
      <c r="I122" s="224"/>
      <c r="J122" s="225">
        <f>ROUND(I122*H122,2)</f>
        <v>0</v>
      </c>
      <c r="K122" s="221" t="s">
        <v>1</v>
      </c>
      <c r="L122" s="45"/>
      <c r="M122" s="226" t="s">
        <v>1</v>
      </c>
      <c r="N122" s="227" t="s">
        <v>43</v>
      </c>
      <c r="O122" s="92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514</v>
      </c>
      <c r="AT122" s="230" t="s">
        <v>130</v>
      </c>
      <c r="AU122" s="230" t="s">
        <v>86</v>
      </c>
      <c r="AY122" s="18" t="s">
        <v>128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86</v>
      </c>
      <c r="BK122" s="231">
        <f>ROUND(I122*H122,2)</f>
        <v>0</v>
      </c>
      <c r="BL122" s="18" t="s">
        <v>514</v>
      </c>
      <c r="BM122" s="230" t="s">
        <v>519</v>
      </c>
    </row>
    <row r="123" spans="1:65" s="2" customFormat="1" ht="14.4" customHeight="1">
      <c r="A123" s="39"/>
      <c r="B123" s="40"/>
      <c r="C123" s="219" t="s">
        <v>149</v>
      </c>
      <c r="D123" s="219" t="s">
        <v>130</v>
      </c>
      <c r="E123" s="220" t="s">
        <v>520</v>
      </c>
      <c r="F123" s="221" t="s">
        <v>521</v>
      </c>
      <c r="G123" s="222" t="s">
        <v>505</v>
      </c>
      <c r="H123" s="223">
        <v>1</v>
      </c>
      <c r="I123" s="224"/>
      <c r="J123" s="225">
        <f>ROUND(I123*H123,2)</f>
        <v>0</v>
      </c>
      <c r="K123" s="221" t="s">
        <v>1</v>
      </c>
      <c r="L123" s="45"/>
      <c r="M123" s="226" t="s">
        <v>1</v>
      </c>
      <c r="N123" s="227" t="s">
        <v>43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514</v>
      </c>
      <c r="AT123" s="230" t="s">
        <v>130</v>
      </c>
      <c r="AU123" s="230" t="s">
        <v>86</v>
      </c>
      <c r="AY123" s="18" t="s">
        <v>128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86</v>
      </c>
      <c r="BK123" s="231">
        <f>ROUND(I123*H123,2)</f>
        <v>0</v>
      </c>
      <c r="BL123" s="18" t="s">
        <v>514</v>
      </c>
      <c r="BM123" s="230" t="s">
        <v>522</v>
      </c>
    </row>
    <row r="124" spans="1:51" s="13" customFormat="1" ht="12">
      <c r="A124" s="13"/>
      <c r="B124" s="232"/>
      <c r="C124" s="233"/>
      <c r="D124" s="234" t="s">
        <v>137</v>
      </c>
      <c r="E124" s="235" t="s">
        <v>1</v>
      </c>
      <c r="F124" s="236" t="s">
        <v>523</v>
      </c>
      <c r="G124" s="233"/>
      <c r="H124" s="235" t="s">
        <v>1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137</v>
      </c>
      <c r="AU124" s="242" t="s">
        <v>86</v>
      </c>
      <c r="AV124" s="13" t="s">
        <v>86</v>
      </c>
      <c r="AW124" s="13" t="s">
        <v>33</v>
      </c>
      <c r="AX124" s="13" t="s">
        <v>78</v>
      </c>
      <c r="AY124" s="242" t="s">
        <v>128</v>
      </c>
    </row>
    <row r="125" spans="1:51" s="13" customFormat="1" ht="12">
      <c r="A125" s="13"/>
      <c r="B125" s="232"/>
      <c r="C125" s="233"/>
      <c r="D125" s="234" t="s">
        <v>137</v>
      </c>
      <c r="E125" s="235" t="s">
        <v>1</v>
      </c>
      <c r="F125" s="236" t="s">
        <v>524</v>
      </c>
      <c r="G125" s="233"/>
      <c r="H125" s="235" t="s">
        <v>1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137</v>
      </c>
      <c r="AU125" s="242" t="s">
        <v>86</v>
      </c>
      <c r="AV125" s="13" t="s">
        <v>86</v>
      </c>
      <c r="AW125" s="13" t="s">
        <v>33</v>
      </c>
      <c r="AX125" s="13" t="s">
        <v>78</v>
      </c>
      <c r="AY125" s="242" t="s">
        <v>128</v>
      </c>
    </row>
    <row r="126" spans="1:51" s="14" customFormat="1" ht="12">
      <c r="A126" s="14"/>
      <c r="B126" s="243"/>
      <c r="C126" s="244"/>
      <c r="D126" s="234" t="s">
        <v>137</v>
      </c>
      <c r="E126" s="245" t="s">
        <v>1</v>
      </c>
      <c r="F126" s="246" t="s">
        <v>525</v>
      </c>
      <c r="G126" s="244"/>
      <c r="H126" s="247">
        <v>1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137</v>
      </c>
      <c r="AU126" s="253" t="s">
        <v>86</v>
      </c>
      <c r="AV126" s="14" t="s">
        <v>88</v>
      </c>
      <c r="AW126" s="14" t="s">
        <v>33</v>
      </c>
      <c r="AX126" s="14" t="s">
        <v>86</v>
      </c>
      <c r="AY126" s="253" t="s">
        <v>128</v>
      </c>
    </row>
    <row r="127" spans="1:65" s="2" customFormat="1" ht="14.4" customHeight="1">
      <c r="A127" s="39"/>
      <c r="B127" s="40"/>
      <c r="C127" s="219" t="s">
        <v>135</v>
      </c>
      <c r="D127" s="219" t="s">
        <v>130</v>
      </c>
      <c r="E127" s="220" t="s">
        <v>526</v>
      </c>
      <c r="F127" s="221" t="s">
        <v>527</v>
      </c>
      <c r="G127" s="222" t="s">
        <v>505</v>
      </c>
      <c r="H127" s="223">
        <v>1</v>
      </c>
      <c r="I127" s="224"/>
      <c r="J127" s="225">
        <f>ROUND(I127*H127,2)</f>
        <v>0</v>
      </c>
      <c r="K127" s="221" t="s">
        <v>134</v>
      </c>
      <c r="L127" s="45"/>
      <c r="M127" s="226" t="s">
        <v>1</v>
      </c>
      <c r="N127" s="227" t="s">
        <v>43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514</v>
      </c>
      <c r="AT127" s="230" t="s">
        <v>130</v>
      </c>
      <c r="AU127" s="230" t="s">
        <v>86</v>
      </c>
      <c r="AY127" s="18" t="s">
        <v>128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86</v>
      </c>
      <c r="BK127" s="231">
        <f>ROUND(I127*H127,2)</f>
        <v>0</v>
      </c>
      <c r="BL127" s="18" t="s">
        <v>514</v>
      </c>
      <c r="BM127" s="230" t="s">
        <v>528</v>
      </c>
    </row>
    <row r="128" spans="1:65" s="2" customFormat="1" ht="14.4" customHeight="1">
      <c r="A128" s="39"/>
      <c r="B128" s="40"/>
      <c r="C128" s="219" t="s">
        <v>163</v>
      </c>
      <c r="D128" s="219" t="s">
        <v>130</v>
      </c>
      <c r="E128" s="220" t="s">
        <v>529</v>
      </c>
      <c r="F128" s="221" t="s">
        <v>530</v>
      </c>
      <c r="G128" s="222" t="s">
        <v>505</v>
      </c>
      <c r="H128" s="223">
        <v>1</v>
      </c>
      <c r="I128" s="224"/>
      <c r="J128" s="225">
        <f>ROUND(I128*H128,2)</f>
        <v>0</v>
      </c>
      <c r="K128" s="221" t="s">
        <v>134</v>
      </c>
      <c r="L128" s="45"/>
      <c r="M128" s="226" t="s">
        <v>1</v>
      </c>
      <c r="N128" s="227" t="s">
        <v>43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514</v>
      </c>
      <c r="AT128" s="230" t="s">
        <v>130</v>
      </c>
      <c r="AU128" s="230" t="s">
        <v>86</v>
      </c>
      <c r="AY128" s="18" t="s">
        <v>128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86</v>
      </c>
      <c r="BK128" s="231">
        <f>ROUND(I128*H128,2)</f>
        <v>0</v>
      </c>
      <c r="BL128" s="18" t="s">
        <v>514</v>
      </c>
      <c r="BM128" s="230" t="s">
        <v>531</v>
      </c>
    </row>
    <row r="129" spans="1:51" s="13" customFormat="1" ht="12">
      <c r="A129" s="13"/>
      <c r="B129" s="232"/>
      <c r="C129" s="233"/>
      <c r="D129" s="234" t="s">
        <v>137</v>
      </c>
      <c r="E129" s="235" t="s">
        <v>1</v>
      </c>
      <c r="F129" s="236" t="s">
        <v>532</v>
      </c>
      <c r="G129" s="233"/>
      <c r="H129" s="235" t="s">
        <v>1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137</v>
      </c>
      <c r="AU129" s="242" t="s">
        <v>86</v>
      </c>
      <c r="AV129" s="13" t="s">
        <v>86</v>
      </c>
      <c r="AW129" s="13" t="s">
        <v>33</v>
      </c>
      <c r="AX129" s="13" t="s">
        <v>78</v>
      </c>
      <c r="AY129" s="242" t="s">
        <v>128</v>
      </c>
    </row>
    <row r="130" spans="1:51" s="14" customFormat="1" ht="12">
      <c r="A130" s="14"/>
      <c r="B130" s="243"/>
      <c r="C130" s="244"/>
      <c r="D130" s="234" t="s">
        <v>137</v>
      </c>
      <c r="E130" s="245" t="s">
        <v>1</v>
      </c>
      <c r="F130" s="246" t="s">
        <v>86</v>
      </c>
      <c r="G130" s="244"/>
      <c r="H130" s="247">
        <v>1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137</v>
      </c>
      <c r="AU130" s="253" t="s">
        <v>86</v>
      </c>
      <c r="AV130" s="14" t="s">
        <v>88</v>
      </c>
      <c r="AW130" s="14" t="s">
        <v>33</v>
      </c>
      <c r="AX130" s="14" t="s">
        <v>86</v>
      </c>
      <c r="AY130" s="253" t="s">
        <v>128</v>
      </c>
    </row>
    <row r="131" spans="1:65" s="2" customFormat="1" ht="14.4" customHeight="1">
      <c r="A131" s="39"/>
      <c r="B131" s="40"/>
      <c r="C131" s="219" t="s">
        <v>172</v>
      </c>
      <c r="D131" s="219" t="s">
        <v>130</v>
      </c>
      <c r="E131" s="220" t="s">
        <v>533</v>
      </c>
      <c r="F131" s="221" t="s">
        <v>534</v>
      </c>
      <c r="G131" s="222" t="s">
        <v>505</v>
      </c>
      <c r="H131" s="223">
        <v>1</v>
      </c>
      <c r="I131" s="224"/>
      <c r="J131" s="225">
        <f>ROUND(I131*H131,2)</f>
        <v>0</v>
      </c>
      <c r="K131" s="221" t="s">
        <v>134</v>
      </c>
      <c r="L131" s="45"/>
      <c r="M131" s="226" t="s">
        <v>1</v>
      </c>
      <c r="N131" s="227" t="s">
        <v>43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514</v>
      </c>
      <c r="AT131" s="230" t="s">
        <v>130</v>
      </c>
      <c r="AU131" s="230" t="s">
        <v>86</v>
      </c>
      <c r="AY131" s="18" t="s">
        <v>128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86</v>
      </c>
      <c r="BK131" s="231">
        <f>ROUND(I131*H131,2)</f>
        <v>0</v>
      </c>
      <c r="BL131" s="18" t="s">
        <v>514</v>
      </c>
      <c r="BM131" s="230" t="s">
        <v>535</v>
      </c>
    </row>
    <row r="132" spans="1:51" s="13" customFormat="1" ht="12">
      <c r="A132" s="13"/>
      <c r="B132" s="232"/>
      <c r="C132" s="233"/>
      <c r="D132" s="234" t="s">
        <v>137</v>
      </c>
      <c r="E132" s="235" t="s">
        <v>1</v>
      </c>
      <c r="F132" s="236" t="s">
        <v>536</v>
      </c>
      <c r="G132" s="233"/>
      <c r="H132" s="235" t="s">
        <v>1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137</v>
      </c>
      <c r="AU132" s="242" t="s">
        <v>86</v>
      </c>
      <c r="AV132" s="13" t="s">
        <v>86</v>
      </c>
      <c r="AW132" s="13" t="s">
        <v>33</v>
      </c>
      <c r="AX132" s="13" t="s">
        <v>78</v>
      </c>
      <c r="AY132" s="242" t="s">
        <v>128</v>
      </c>
    </row>
    <row r="133" spans="1:51" s="14" customFormat="1" ht="12">
      <c r="A133" s="14"/>
      <c r="B133" s="243"/>
      <c r="C133" s="244"/>
      <c r="D133" s="234" t="s">
        <v>137</v>
      </c>
      <c r="E133" s="245" t="s">
        <v>1</v>
      </c>
      <c r="F133" s="246" t="s">
        <v>525</v>
      </c>
      <c r="G133" s="244"/>
      <c r="H133" s="247">
        <v>1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137</v>
      </c>
      <c r="AU133" s="253" t="s">
        <v>86</v>
      </c>
      <c r="AV133" s="14" t="s">
        <v>88</v>
      </c>
      <c r="AW133" s="14" t="s">
        <v>33</v>
      </c>
      <c r="AX133" s="14" t="s">
        <v>86</v>
      </c>
      <c r="AY133" s="253" t="s">
        <v>128</v>
      </c>
    </row>
    <row r="134" spans="1:65" s="2" customFormat="1" ht="14.4" customHeight="1">
      <c r="A134" s="39"/>
      <c r="B134" s="40"/>
      <c r="C134" s="219" t="s">
        <v>178</v>
      </c>
      <c r="D134" s="219" t="s">
        <v>130</v>
      </c>
      <c r="E134" s="220" t="s">
        <v>537</v>
      </c>
      <c r="F134" s="221" t="s">
        <v>538</v>
      </c>
      <c r="G134" s="222" t="s">
        <v>505</v>
      </c>
      <c r="H134" s="223">
        <v>1</v>
      </c>
      <c r="I134" s="224"/>
      <c r="J134" s="225">
        <f>ROUND(I134*H134,2)</f>
        <v>0</v>
      </c>
      <c r="K134" s="221" t="s">
        <v>134</v>
      </c>
      <c r="L134" s="45"/>
      <c r="M134" s="226" t="s">
        <v>1</v>
      </c>
      <c r="N134" s="227" t="s">
        <v>43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514</v>
      </c>
      <c r="AT134" s="230" t="s">
        <v>130</v>
      </c>
      <c r="AU134" s="230" t="s">
        <v>86</v>
      </c>
      <c r="AY134" s="18" t="s">
        <v>128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86</v>
      </c>
      <c r="BK134" s="231">
        <f>ROUND(I134*H134,2)</f>
        <v>0</v>
      </c>
      <c r="BL134" s="18" t="s">
        <v>514</v>
      </c>
      <c r="BM134" s="230" t="s">
        <v>539</v>
      </c>
    </row>
    <row r="135" spans="1:51" s="13" customFormat="1" ht="12">
      <c r="A135" s="13"/>
      <c r="B135" s="232"/>
      <c r="C135" s="233"/>
      <c r="D135" s="234" t="s">
        <v>137</v>
      </c>
      <c r="E135" s="235" t="s">
        <v>1</v>
      </c>
      <c r="F135" s="236" t="s">
        <v>540</v>
      </c>
      <c r="G135" s="233"/>
      <c r="H135" s="235" t="s">
        <v>1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137</v>
      </c>
      <c r="AU135" s="242" t="s">
        <v>86</v>
      </c>
      <c r="AV135" s="13" t="s">
        <v>86</v>
      </c>
      <c r="AW135" s="13" t="s">
        <v>33</v>
      </c>
      <c r="AX135" s="13" t="s">
        <v>78</v>
      </c>
      <c r="AY135" s="242" t="s">
        <v>128</v>
      </c>
    </row>
    <row r="136" spans="1:51" s="14" customFormat="1" ht="12">
      <c r="A136" s="14"/>
      <c r="B136" s="243"/>
      <c r="C136" s="244"/>
      <c r="D136" s="234" t="s">
        <v>137</v>
      </c>
      <c r="E136" s="245" t="s">
        <v>1</v>
      </c>
      <c r="F136" s="246" t="s">
        <v>525</v>
      </c>
      <c r="G136" s="244"/>
      <c r="H136" s="247">
        <v>1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137</v>
      </c>
      <c r="AU136" s="253" t="s">
        <v>86</v>
      </c>
      <c r="AV136" s="14" t="s">
        <v>88</v>
      </c>
      <c r="AW136" s="14" t="s">
        <v>33</v>
      </c>
      <c r="AX136" s="14" t="s">
        <v>86</v>
      </c>
      <c r="AY136" s="253" t="s">
        <v>128</v>
      </c>
    </row>
    <row r="137" spans="1:65" s="2" customFormat="1" ht="14.4" customHeight="1">
      <c r="A137" s="39"/>
      <c r="B137" s="40"/>
      <c r="C137" s="219" t="s">
        <v>183</v>
      </c>
      <c r="D137" s="219" t="s">
        <v>130</v>
      </c>
      <c r="E137" s="220" t="s">
        <v>541</v>
      </c>
      <c r="F137" s="221" t="s">
        <v>542</v>
      </c>
      <c r="G137" s="222" t="s">
        <v>505</v>
      </c>
      <c r="H137" s="223">
        <v>1</v>
      </c>
      <c r="I137" s="224"/>
      <c r="J137" s="225">
        <f>ROUND(I137*H137,2)</f>
        <v>0</v>
      </c>
      <c r="K137" s="221" t="s">
        <v>134</v>
      </c>
      <c r="L137" s="45"/>
      <c r="M137" s="226" t="s">
        <v>1</v>
      </c>
      <c r="N137" s="227" t="s">
        <v>43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514</v>
      </c>
      <c r="AT137" s="230" t="s">
        <v>130</v>
      </c>
      <c r="AU137" s="230" t="s">
        <v>86</v>
      </c>
      <c r="AY137" s="18" t="s">
        <v>128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86</v>
      </c>
      <c r="BK137" s="231">
        <f>ROUND(I137*H137,2)</f>
        <v>0</v>
      </c>
      <c r="BL137" s="18" t="s">
        <v>514</v>
      </c>
      <c r="BM137" s="230" t="s">
        <v>543</v>
      </c>
    </row>
    <row r="138" spans="1:65" s="2" customFormat="1" ht="24.15" customHeight="1">
      <c r="A138" s="39"/>
      <c r="B138" s="40"/>
      <c r="C138" s="219" t="s">
        <v>188</v>
      </c>
      <c r="D138" s="219" t="s">
        <v>130</v>
      </c>
      <c r="E138" s="220" t="s">
        <v>544</v>
      </c>
      <c r="F138" s="221" t="s">
        <v>545</v>
      </c>
      <c r="G138" s="222" t="s">
        <v>505</v>
      </c>
      <c r="H138" s="223">
        <v>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43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514</v>
      </c>
      <c r="AT138" s="230" t="s">
        <v>130</v>
      </c>
      <c r="AU138" s="230" t="s">
        <v>86</v>
      </c>
      <c r="AY138" s="18" t="s">
        <v>128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86</v>
      </c>
      <c r="BK138" s="231">
        <f>ROUND(I138*H138,2)</f>
        <v>0</v>
      </c>
      <c r="BL138" s="18" t="s">
        <v>514</v>
      </c>
      <c r="BM138" s="230" t="s">
        <v>546</v>
      </c>
    </row>
    <row r="139" spans="1:65" s="2" customFormat="1" ht="24.15" customHeight="1">
      <c r="A139" s="39"/>
      <c r="B139" s="40"/>
      <c r="C139" s="219" t="s">
        <v>194</v>
      </c>
      <c r="D139" s="219" t="s">
        <v>130</v>
      </c>
      <c r="E139" s="220" t="s">
        <v>547</v>
      </c>
      <c r="F139" s="221" t="s">
        <v>548</v>
      </c>
      <c r="G139" s="222" t="s">
        <v>505</v>
      </c>
      <c r="H139" s="223">
        <v>1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43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514</v>
      </c>
      <c r="AT139" s="230" t="s">
        <v>130</v>
      </c>
      <c r="AU139" s="230" t="s">
        <v>86</v>
      </c>
      <c r="AY139" s="18" t="s">
        <v>128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86</v>
      </c>
      <c r="BK139" s="231">
        <f>ROUND(I139*H139,2)</f>
        <v>0</v>
      </c>
      <c r="BL139" s="18" t="s">
        <v>514</v>
      </c>
      <c r="BM139" s="230" t="s">
        <v>549</v>
      </c>
    </row>
    <row r="140" spans="1:65" s="2" customFormat="1" ht="14.4" customHeight="1">
      <c r="A140" s="39"/>
      <c r="B140" s="40"/>
      <c r="C140" s="219" t="s">
        <v>201</v>
      </c>
      <c r="D140" s="219" t="s">
        <v>130</v>
      </c>
      <c r="E140" s="220" t="s">
        <v>550</v>
      </c>
      <c r="F140" s="221" t="s">
        <v>551</v>
      </c>
      <c r="G140" s="222" t="s">
        <v>505</v>
      </c>
      <c r="H140" s="223">
        <v>1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43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514</v>
      </c>
      <c r="AT140" s="230" t="s">
        <v>130</v>
      </c>
      <c r="AU140" s="230" t="s">
        <v>86</v>
      </c>
      <c r="AY140" s="18" t="s">
        <v>128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86</v>
      </c>
      <c r="BK140" s="231">
        <f>ROUND(I140*H140,2)</f>
        <v>0</v>
      </c>
      <c r="BL140" s="18" t="s">
        <v>514</v>
      </c>
      <c r="BM140" s="230" t="s">
        <v>552</v>
      </c>
    </row>
    <row r="141" spans="1:51" s="13" customFormat="1" ht="12">
      <c r="A141" s="13"/>
      <c r="B141" s="232"/>
      <c r="C141" s="233"/>
      <c r="D141" s="234" t="s">
        <v>137</v>
      </c>
      <c r="E141" s="235" t="s">
        <v>1</v>
      </c>
      <c r="F141" s="236" t="s">
        <v>553</v>
      </c>
      <c r="G141" s="233"/>
      <c r="H141" s="235" t="s">
        <v>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137</v>
      </c>
      <c r="AU141" s="242" t="s">
        <v>86</v>
      </c>
      <c r="AV141" s="13" t="s">
        <v>86</v>
      </c>
      <c r="AW141" s="13" t="s">
        <v>33</v>
      </c>
      <c r="AX141" s="13" t="s">
        <v>78</v>
      </c>
      <c r="AY141" s="242" t="s">
        <v>128</v>
      </c>
    </row>
    <row r="142" spans="1:51" s="13" customFormat="1" ht="12">
      <c r="A142" s="13"/>
      <c r="B142" s="232"/>
      <c r="C142" s="233"/>
      <c r="D142" s="234" t="s">
        <v>137</v>
      </c>
      <c r="E142" s="235" t="s">
        <v>1</v>
      </c>
      <c r="F142" s="236" t="s">
        <v>554</v>
      </c>
      <c r="G142" s="233"/>
      <c r="H142" s="235" t="s">
        <v>1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137</v>
      </c>
      <c r="AU142" s="242" t="s">
        <v>86</v>
      </c>
      <c r="AV142" s="13" t="s">
        <v>86</v>
      </c>
      <c r="AW142" s="13" t="s">
        <v>33</v>
      </c>
      <c r="AX142" s="13" t="s">
        <v>78</v>
      </c>
      <c r="AY142" s="242" t="s">
        <v>128</v>
      </c>
    </row>
    <row r="143" spans="1:51" s="14" customFormat="1" ht="12">
      <c r="A143" s="14"/>
      <c r="B143" s="243"/>
      <c r="C143" s="244"/>
      <c r="D143" s="234" t="s">
        <v>137</v>
      </c>
      <c r="E143" s="245" t="s">
        <v>1</v>
      </c>
      <c r="F143" s="246" t="s">
        <v>525</v>
      </c>
      <c r="G143" s="244"/>
      <c r="H143" s="247">
        <v>1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137</v>
      </c>
      <c r="AU143" s="253" t="s">
        <v>86</v>
      </c>
      <c r="AV143" s="14" t="s">
        <v>88</v>
      </c>
      <c r="AW143" s="14" t="s">
        <v>33</v>
      </c>
      <c r="AX143" s="14" t="s">
        <v>86</v>
      </c>
      <c r="AY143" s="253" t="s">
        <v>128</v>
      </c>
    </row>
    <row r="144" spans="1:65" s="2" customFormat="1" ht="14.4" customHeight="1">
      <c r="A144" s="39"/>
      <c r="B144" s="40"/>
      <c r="C144" s="219" t="s">
        <v>209</v>
      </c>
      <c r="D144" s="219" t="s">
        <v>130</v>
      </c>
      <c r="E144" s="220" t="s">
        <v>555</v>
      </c>
      <c r="F144" s="221" t="s">
        <v>556</v>
      </c>
      <c r="G144" s="222" t="s">
        <v>505</v>
      </c>
      <c r="H144" s="223">
        <v>1</v>
      </c>
      <c r="I144" s="224"/>
      <c r="J144" s="225">
        <f>ROUND(I144*H144,2)</f>
        <v>0</v>
      </c>
      <c r="K144" s="221" t="s">
        <v>134</v>
      </c>
      <c r="L144" s="45"/>
      <c r="M144" s="226" t="s">
        <v>1</v>
      </c>
      <c r="N144" s="227" t="s">
        <v>43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514</v>
      </c>
      <c r="AT144" s="230" t="s">
        <v>130</v>
      </c>
      <c r="AU144" s="230" t="s">
        <v>86</v>
      </c>
      <c r="AY144" s="18" t="s">
        <v>128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86</v>
      </c>
      <c r="BK144" s="231">
        <f>ROUND(I144*H144,2)</f>
        <v>0</v>
      </c>
      <c r="BL144" s="18" t="s">
        <v>514</v>
      </c>
      <c r="BM144" s="230" t="s">
        <v>557</v>
      </c>
    </row>
    <row r="145" spans="1:65" s="2" customFormat="1" ht="14.4" customHeight="1">
      <c r="A145" s="39"/>
      <c r="B145" s="40"/>
      <c r="C145" s="219" t="s">
        <v>219</v>
      </c>
      <c r="D145" s="219" t="s">
        <v>130</v>
      </c>
      <c r="E145" s="220" t="s">
        <v>558</v>
      </c>
      <c r="F145" s="221" t="s">
        <v>559</v>
      </c>
      <c r="G145" s="222" t="s">
        <v>505</v>
      </c>
      <c r="H145" s="223">
        <v>1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43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514</v>
      </c>
      <c r="AT145" s="230" t="s">
        <v>130</v>
      </c>
      <c r="AU145" s="230" t="s">
        <v>86</v>
      </c>
      <c r="AY145" s="18" t="s">
        <v>128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86</v>
      </c>
      <c r="BK145" s="231">
        <f>ROUND(I145*H145,2)</f>
        <v>0</v>
      </c>
      <c r="BL145" s="18" t="s">
        <v>514</v>
      </c>
      <c r="BM145" s="230" t="s">
        <v>560</v>
      </c>
    </row>
    <row r="146" spans="1:65" s="2" customFormat="1" ht="24.15" customHeight="1">
      <c r="A146" s="39"/>
      <c r="B146" s="40"/>
      <c r="C146" s="219" t="s">
        <v>224</v>
      </c>
      <c r="D146" s="219" t="s">
        <v>130</v>
      </c>
      <c r="E146" s="220" t="s">
        <v>561</v>
      </c>
      <c r="F146" s="221" t="s">
        <v>562</v>
      </c>
      <c r="G146" s="222" t="s">
        <v>505</v>
      </c>
      <c r="H146" s="223">
        <v>1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43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514</v>
      </c>
      <c r="AT146" s="230" t="s">
        <v>130</v>
      </c>
      <c r="AU146" s="230" t="s">
        <v>86</v>
      </c>
      <c r="AY146" s="18" t="s">
        <v>128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86</v>
      </c>
      <c r="BK146" s="231">
        <f>ROUND(I146*H146,2)</f>
        <v>0</v>
      </c>
      <c r="BL146" s="18" t="s">
        <v>514</v>
      </c>
      <c r="BM146" s="230" t="s">
        <v>563</v>
      </c>
    </row>
    <row r="147" spans="1:65" s="2" customFormat="1" ht="14.4" customHeight="1">
      <c r="A147" s="39"/>
      <c r="B147" s="40"/>
      <c r="C147" s="219" t="s">
        <v>8</v>
      </c>
      <c r="D147" s="219" t="s">
        <v>130</v>
      </c>
      <c r="E147" s="220" t="s">
        <v>564</v>
      </c>
      <c r="F147" s="221" t="s">
        <v>565</v>
      </c>
      <c r="G147" s="222" t="s">
        <v>505</v>
      </c>
      <c r="H147" s="223">
        <v>1</v>
      </c>
      <c r="I147" s="224"/>
      <c r="J147" s="225">
        <f>ROUND(I147*H147,2)</f>
        <v>0</v>
      </c>
      <c r="K147" s="221" t="s">
        <v>1</v>
      </c>
      <c r="L147" s="45"/>
      <c r="M147" s="286" t="s">
        <v>1</v>
      </c>
      <c r="N147" s="287" t="s">
        <v>43</v>
      </c>
      <c r="O147" s="288"/>
      <c r="P147" s="289">
        <f>O147*H147</f>
        <v>0</v>
      </c>
      <c r="Q147" s="289">
        <v>0</v>
      </c>
      <c r="R147" s="289">
        <f>Q147*H147</f>
        <v>0</v>
      </c>
      <c r="S147" s="289">
        <v>0</v>
      </c>
      <c r="T147" s="29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566</v>
      </c>
      <c r="AT147" s="230" t="s">
        <v>130</v>
      </c>
      <c r="AU147" s="230" t="s">
        <v>86</v>
      </c>
      <c r="AY147" s="18" t="s">
        <v>128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86</v>
      </c>
      <c r="BK147" s="231">
        <f>ROUND(I147*H147,2)</f>
        <v>0</v>
      </c>
      <c r="BL147" s="18" t="s">
        <v>566</v>
      </c>
      <c r="BM147" s="230" t="s">
        <v>567</v>
      </c>
    </row>
    <row r="148" spans="1:31" s="2" customFormat="1" ht="6.95" customHeight="1">
      <c r="A148" s="39"/>
      <c r="B148" s="67"/>
      <c r="C148" s="68"/>
      <c r="D148" s="68"/>
      <c r="E148" s="68"/>
      <c r="F148" s="68"/>
      <c r="G148" s="68"/>
      <c r="H148" s="68"/>
      <c r="I148" s="68"/>
      <c r="J148" s="68"/>
      <c r="K148" s="68"/>
      <c r="L148" s="45"/>
      <c r="M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</sheetData>
  <sheetProtection password="CC35" sheet="1" objects="1" scenarios="1" formatColumns="0" formatRows="0" autoFilter="0"/>
  <autoFilter ref="C116:K14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Tomanová Vlasta</cp:lastModifiedBy>
  <dcterms:created xsi:type="dcterms:W3CDTF">2020-09-02T09:33:26Z</dcterms:created>
  <dcterms:modified xsi:type="dcterms:W3CDTF">2020-09-02T09:33:31Z</dcterms:modified>
  <cp:category/>
  <cp:version/>
  <cp:contentType/>
  <cp:contentStatus/>
</cp:coreProperties>
</file>